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6"/>
  <workbookPr defaultThemeVersion="124226"/>
  <mc:AlternateContent xmlns:mc="http://schemas.openxmlformats.org/markup-compatibility/2006">
    <mc:Choice Requires="x15">
      <x15ac:absPath xmlns:x15ac="http://schemas.microsoft.com/office/spreadsheetml/2010/11/ac" url="/Users/Cristian/Documents/UASPE/Programas/PIGA/PlanAnual/2023/"/>
    </mc:Choice>
  </mc:AlternateContent>
  <xr:revisionPtr revIDLastSave="0" documentId="8_{94FBB5B4-35C0-D44F-A6C1-6B7C2512B9C0}" xr6:coauthVersionLast="47" xr6:coauthVersionMax="47" xr10:uidLastSave="{00000000-0000-0000-0000-000000000000}"/>
  <bookViews>
    <workbookView xWindow="0" yWindow="0" windowWidth="28800" windowHeight="18000" xr2:uid="{00000000-000D-0000-FFFF-FFFF00000000}"/>
  </bookViews>
  <sheets>
    <sheet name="PLAN ACCIÓN 2023" sheetId="7" r:id="rId1"/>
    <sheet name="CRONOGRAMA"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9" l="1"/>
  <c r="AC7" i="9"/>
  <c r="L7" i="9"/>
  <c r="C7" i="9"/>
  <c r="B7" i="9"/>
  <c r="AC65" i="9"/>
  <c r="AC63" i="9"/>
  <c r="AA70" i="9"/>
  <c r="AA69" i="9"/>
  <c r="Y70" i="9"/>
  <c r="Y69" i="9"/>
  <c r="W70" i="9"/>
  <c r="W69" i="9"/>
  <c r="U70" i="9"/>
  <c r="U69" i="9"/>
  <c r="S70" i="9"/>
  <c r="S69" i="9"/>
  <c r="Q70" i="9"/>
  <c r="Q69" i="9"/>
  <c r="O70" i="9"/>
  <c r="O69" i="9"/>
  <c r="M70" i="9"/>
  <c r="M69" i="9"/>
  <c r="K70" i="9"/>
  <c r="K69" i="9"/>
  <c r="I70" i="9"/>
  <c r="I69" i="9"/>
  <c r="G70" i="9"/>
  <c r="G69" i="9"/>
  <c r="E70" i="9"/>
  <c r="E69" i="9"/>
  <c r="T45" i="9"/>
  <c r="Z31" i="9"/>
  <c r="Z27" i="9"/>
  <c r="J27" i="9"/>
  <c r="X21" i="9"/>
  <c r="Z19" i="9"/>
  <c r="N19" i="9"/>
  <c r="V17" i="9"/>
  <c r="J17" i="9"/>
  <c r="Z15" i="9"/>
  <c r="N15" i="9"/>
  <c r="Z13" i="9"/>
  <c r="N13" i="9"/>
  <c r="Z9" i="9"/>
  <c r="T9" i="9"/>
  <c r="N9" i="9"/>
  <c r="B23" i="9"/>
  <c r="B21" i="9"/>
  <c r="B19" i="9"/>
  <c r="B17" i="9"/>
  <c r="B15" i="9"/>
  <c r="B13" i="9"/>
  <c r="B11" i="9"/>
  <c r="B9" i="9"/>
  <c r="A23" i="9"/>
  <c r="A21" i="9"/>
  <c r="A19" i="9"/>
  <c r="A17" i="9"/>
  <c r="A15" i="9"/>
  <c r="A13" i="9"/>
  <c r="A11" i="9"/>
  <c r="A9" i="9"/>
  <c r="A5" i="9"/>
  <c r="N67" i="9"/>
  <c r="Z67" i="9"/>
  <c r="AB65" i="9"/>
  <c r="P65" i="9"/>
  <c r="C65" i="9"/>
  <c r="L61" i="9"/>
  <c r="AB59" i="9"/>
  <c r="P59" i="9"/>
  <c r="T57" i="9"/>
  <c r="H57" i="9"/>
  <c r="A57" i="9"/>
  <c r="R55" i="9"/>
  <c r="L53" i="9"/>
  <c r="AB51" i="9"/>
  <c r="AB49" i="9"/>
  <c r="AB47" i="9"/>
  <c r="Z47" i="9"/>
  <c r="X47" i="9"/>
  <c r="V47" i="9"/>
  <c r="T47" i="9"/>
  <c r="R47" i="9"/>
  <c r="P47" i="9"/>
  <c r="N47" i="9"/>
  <c r="L47" i="9"/>
  <c r="J47" i="9"/>
  <c r="H47" i="9"/>
  <c r="F47" i="9"/>
  <c r="AB43" i="9"/>
  <c r="Z43" i="9"/>
  <c r="X43" i="9"/>
  <c r="V43" i="9"/>
  <c r="T43" i="9"/>
  <c r="R43" i="9"/>
  <c r="P43" i="9"/>
  <c r="N43" i="9"/>
  <c r="L43" i="9"/>
  <c r="J43" i="9"/>
  <c r="H43" i="9"/>
  <c r="F43" i="9"/>
  <c r="B67" i="9"/>
  <c r="B65" i="9"/>
  <c r="B63" i="9"/>
  <c r="B61" i="9"/>
  <c r="B59" i="9"/>
  <c r="B57" i="9"/>
  <c r="B55" i="9"/>
  <c r="B53" i="9"/>
  <c r="B51" i="9"/>
  <c r="B49" i="9"/>
  <c r="B47" i="9"/>
  <c r="B45" i="9"/>
  <c r="B43" i="9"/>
  <c r="A67" i="9"/>
  <c r="A65" i="9"/>
  <c r="A63" i="9"/>
  <c r="A61" i="9"/>
  <c r="A59" i="9"/>
  <c r="A55" i="9"/>
  <c r="A53" i="9"/>
  <c r="A51" i="9"/>
  <c r="A49" i="9"/>
  <c r="A47" i="9"/>
  <c r="A45" i="9"/>
  <c r="A43" i="9"/>
  <c r="A41" i="9"/>
  <c r="J69" i="9" l="1"/>
  <c r="AC67" i="9" l="1"/>
  <c r="C67" i="9"/>
  <c r="C63" i="9"/>
  <c r="AB63" i="9"/>
  <c r="AC61" i="9"/>
  <c r="AC59" i="9"/>
  <c r="C61" i="9"/>
  <c r="C59" i="9"/>
  <c r="P41" i="9"/>
  <c r="AB39" i="9"/>
  <c r="Z39" i="9"/>
  <c r="X39" i="9"/>
  <c r="V39" i="9"/>
  <c r="T39" i="9"/>
  <c r="R39" i="9"/>
  <c r="P39" i="9"/>
  <c r="N39" i="9"/>
  <c r="L39" i="9"/>
  <c r="J39" i="9"/>
  <c r="H39" i="9"/>
  <c r="F39" i="9"/>
  <c r="AB37" i="9"/>
  <c r="V37" i="9"/>
  <c r="P37" i="9"/>
  <c r="J37" i="9"/>
  <c r="T35" i="9"/>
  <c r="AB33" i="9"/>
  <c r="Z33" i="9"/>
  <c r="X33" i="9"/>
  <c r="V33" i="9"/>
  <c r="T33" i="9"/>
  <c r="R33" i="9"/>
  <c r="P33" i="9"/>
  <c r="N33" i="9"/>
  <c r="L33" i="9"/>
  <c r="J33" i="9"/>
  <c r="H33" i="9"/>
  <c r="AB29" i="9"/>
  <c r="T29" i="9"/>
  <c r="L29" i="9"/>
  <c r="AB25" i="9"/>
  <c r="AB23" i="9"/>
  <c r="Z25" i="9"/>
  <c r="X25" i="9"/>
  <c r="Z23" i="9"/>
  <c r="X23" i="9"/>
  <c r="V25" i="9"/>
  <c r="T25" i="9"/>
  <c r="V23" i="9"/>
  <c r="T23" i="9"/>
  <c r="R25" i="9"/>
  <c r="P25" i="9"/>
  <c r="R23" i="9"/>
  <c r="P23" i="9"/>
  <c r="N25" i="9"/>
  <c r="N23" i="9"/>
  <c r="L25" i="9"/>
  <c r="L23" i="9"/>
  <c r="J25" i="9"/>
  <c r="J23" i="9"/>
  <c r="H25" i="9"/>
  <c r="H23" i="9"/>
  <c r="F23" i="9"/>
  <c r="V19" i="9"/>
  <c r="Z11" i="9"/>
  <c r="T11" i="9"/>
  <c r="N11" i="9"/>
  <c r="H11" i="9"/>
  <c r="H9" i="9"/>
  <c r="C5" i="9"/>
  <c r="AC5" i="9"/>
  <c r="B41" i="9"/>
  <c r="B39" i="9"/>
  <c r="B37" i="9"/>
  <c r="B35" i="9"/>
  <c r="B33" i="9"/>
  <c r="B31" i="9"/>
  <c r="B29" i="9"/>
  <c r="B27" i="9"/>
  <c r="B25" i="9"/>
  <c r="B5" i="9"/>
  <c r="A39" i="9"/>
  <c r="A37" i="9"/>
  <c r="A35" i="9"/>
  <c r="A33" i="9"/>
  <c r="A31" i="9"/>
  <c r="A29" i="9"/>
  <c r="A27" i="9"/>
  <c r="A25" i="9"/>
  <c r="N69" i="9" l="1"/>
  <c r="AB69" i="9"/>
  <c r="AC57" i="9"/>
  <c r="AC55" i="9"/>
  <c r="AC53" i="9"/>
  <c r="AC51" i="9"/>
  <c r="AC49" i="9"/>
  <c r="AC47" i="9"/>
  <c r="AC45" i="9"/>
  <c r="AC43" i="9"/>
  <c r="AC41" i="9"/>
  <c r="AC39" i="9"/>
  <c r="AC37" i="9"/>
  <c r="AC35" i="9"/>
  <c r="AC33" i="9"/>
  <c r="AC31" i="9"/>
  <c r="AC29" i="9"/>
  <c r="AC27" i="9"/>
  <c r="AC25" i="9"/>
  <c r="AC23" i="9"/>
  <c r="AC21" i="9"/>
  <c r="AC19" i="9"/>
  <c r="AC17" i="9"/>
  <c r="AC15" i="9"/>
  <c r="AC13" i="9"/>
  <c r="AC11" i="9"/>
  <c r="AC9" i="9"/>
  <c r="C57" i="9"/>
  <c r="C55" i="9"/>
  <c r="C53" i="9"/>
  <c r="C51" i="9"/>
  <c r="C49" i="9"/>
  <c r="C47" i="9"/>
  <c r="C45" i="9"/>
  <c r="C43" i="9"/>
  <c r="C41" i="9"/>
  <c r="C39" i="9"/>
  <c r="C37" i="9"/>
  <c r="C35" i="9"/>
  <c r="C33" i="9"/>
  <c r="C31" i="9"/>
  <c r="C29" i="9"/>
  <c r="C27" i="9"/>
  <c r="C25" i="9"/>
  <c r="C23" i="9"/>
  <c r="C21" i="9"/>
  <c r="C19" i="9"/>
  <c r="C17" i="9"/>
  <c r="C15" i="9"/>
  <c r="C13" i="9"/>
  <c r="C11" i="9"/>
  <c r="C9" i="9"/>
  <c r="L5" i="9"/>
  <c r="AC69" i="9" l="1"/>
  <c r="C71" i="9"/>
  <c r="E72" i="9" l="1"/>
  <c r="E76" i="9" s="1"/>
  <c r="E77" i="9" s="1"/>
  <c r="V69" i="9"/>
  <c r="L69" i="9" l="1"/>
  <c r="T69" i="9"/>
  <c r="R69" i="9"/>
  <c r="F69" i="9"/>
  <c r="H69" i="9"/>
  <c r="P69" i="9"/>
  <c r="Z69" i="9"/>
  <c r="G72" i="9"/>
  <c r="I72" i="9" s="1"/>
  <c r="E71" i="9"/>
  <c r="G71" i="9" s="1"/>
  <c r="F75" i="9" s="1"/>
  <c r="X69" i="9"/>
  <c r="F76" i="9" l="1"/>
  <c r="F77" i="9" s="1"/>
  <c r="E75" i="9"/>
  <c r="I71" i="9"/>
  <c r="G75" i="9" s="1"/>
  <c r="K72" i="9"/>
  <c r="G76" i="9"/>
  <c r="G77" i="9" s="1"/>
  <c r="K71" i="9" l="1"/>
  <c r="M71" i="9" s="1"/>
  <c r="H76" i="9"/>
  <c r="H77" i="9" s="1"/>
  <c r="M72" i="9"/>
  <c r="H75" i="9" l="1"/>
  <c r="I75" i="9"/>
  <c r="O71" i="9"/>
  <c r="I76" i="9"/>
  <c r="I77" i="9" s="1"/>
  <c r="O72" i="9"/>
  <c r="J75" i="9" l="1"/>
  <c r="Q71" i="9"/>
  <c r="Q72" i="9"/>
  <c r="J76" i="9"/>
  <c r="J77" i="9" s="1"/>
  <c r="S72" i="9" l="1"/>
  <c r="L76" i="9" s="1"/>
  <c r="L77" i="9" s="1"/>
  <c r="K76" i="9"/>
  <c r="K77" i="9" s="1"/>
  <c r="K75" i="9"/>
  <c r="S71" i="9"/>
  <c r="L75" i="9" l="1"/>
  <c r="U71" i="9"/>
  <c r="U72" i="9"/>
  <c r="W71" i="9" l="1"/>
  <c r="M75" i="9"/>
  <c r="M76" i="9"/>
  <c r="M77" i="9" s="1"/>
  <c r="W72" i="9"/>
  <c r="N76" i="9" l="1"/>
  <c r="N77" i="9" s="1"/>
  <c r="Y72" i="9"/>
  <c r="N75" i="9"/>
  <c r="Y71" i="9"/>
  <c r="O76" i="9" l="1"/>
  <c r="O77" i="9" s="1"/>
  <c r="AA72" i="9"/>
  <c r="P76" i="9" s="1"/>
  <c r="P77" i="9" s="1"/>
  <c r="O75" i="9"/>
  <c r="AA71" i="9"/>
  <c r="Z71" i="9" l="1"/>
  <c r="P75" i="9"/>
  <c r="AB71" i="9"/>
  <c r="H71" i="9"/>
  <c r="F71" i="9"/>
  <c r="J71" i="9"/>
  <c r="L71" i="9"/>
  <c r="N71" i="9"/>
  <c r="P71" i="9"/>
  <c r="R71" i="9"/>
  <c r="T71" i="9"/>
  <c r="V71" i="9"/>
  <c r="X71" i="9"/>
</calcChain>
</file>

<file path=xl/sharedStrings.xml><?xml version="1.0" encoding="utf-8"?>
<sst xmlns="http://schemas.openxmlformats.org/spreadsheetml/2006/main" count="428" uniqueCount="149">
  <si>
    <t xml:space="preserve">PROGRAMA  </t>
  </si>
  <si>
    <t>OBSERVACIONES</t>
  </si>
  <si>
    <t xml:space="preserve">META ANUAL DEL PROGRAMA </t>
  </si>
  <si>
    <t>% PROGRAMADO 1ER TRIMESTRE</t>
  </si>
  <si>
    <t xml:space="preserve">ACTIVIDAD </t>
  </si>
  <si>
    <t>INDICADOR DE LA ACTIVIDAD</t>
  </si>
  <si>
    <t>RESPONSABLE</t>
  </si>
  <si>
    <t>PRESUPUESTO ASIGNADO</t>
  </si>
  <si>
    <t xml:space="preserve">OBJETIVO DEL PROGRAMA </t>
  </si>
  <si>
    <t xml:space="preserve">OBJETIVO DEL PIGA </t>
  </si>
  <si>
    <t>Código:</t>
  </si>
  <si>
    <t>Versión:</t>
  </si>
  <si>
    <t>Vigente desde:</t>
  </si>
  <si>
    <t>Implementar buenas prácticas para el uso racional y eficiente del recurso hídrico al interior de la entidad que permitan mitigar los impactos del consumo de recursos y dar cumplimiento al marco legal vigente.</t>
  </si>
  <si>
    <t xml:space="preserve">Dism.m^3  = Cons.fact.X Año Actual - Cons.fact.X año Anterior
% Disminución = (Dism.m^3*100) / (Cons.mes X Año Actual)  </t>
  </si>
  <si>
    <t>Implementar las actividades de seguimiento, monitoreo y medición por cada programa y/o plan ambiental definido.</t>
  </si>
  <si>
    <t>Coordinación administrativa</t>
  </si>
  <si>
    <t>LavadoTanques = ((Numero Lavado de Tanques) / 2) * 100</t>
  </si>
  <si>
    <t>Cons.PercápitaBim.= (Cons.FactuCons.PercápitaBime.ra) / (Personal Laborando)
Cons.PercápitaXTurn = ((Cons.PercápitaBim.) / 60) * 100</t>
  </si>
  <si>
    <t>Mantener el consumo per cápita de agua en la Unidad por debajo de 3 Litros por turno de trabajo.</t>
  </si>
  <si>
    <t>Fortalecer la implementación de buenas prácticas ambientales para el uso eficiente del componente energético en la Unidad Administrativa Especial del Servicio Público de Empleo, mediante la ejecución de estrategias encaminadas al cambio de cultura y el uso de nuevas tecnologías.</t>
  </si>
  <si>
    <t>Realizar campañas educativas en ahorro de energía dentro de la unidad.</t>
  </si>
  <si>
    <t>Mantener el consumo per cápita de energía eléctrica en la Unidad por debajo de los 0,3 Kw/h por turno de trabajo.</t>
  </si>
  <si>
    <t xml:space="preserve">Dism.m^3 = Cons.mes X Año Actual - Cons.mes X año Anterior
% Disminución = (Dism.m^3 * 100) / (Cons.mes X Año Actual)  </t>
  </si>
  <si>
    <t>%Cumplimiento =   (NumeroSensibilizacionesRealizadas / TotalSensibilizacionesProgramadas UAESPE) * 100</t>
  </si>
  <si>
    <t>Programa Gestión Integral de Residuos</t>
  </si>
  <si>
    <t>Gestionar el 100% de los residuos sólidos que se producen en la Unidad Administrativa Especial del Servicio Público de Empleo, desde su generación hasta su tratamiento y/o disposición final, promoviendo acciones que permitan minimizar la generación de residuos y aumentar su recuperación, como dar cumplimiento a lo definido en la normativa ambiental legal vigente.</t>
  </si>
  <si>
    <t>Enviar tips mensuales sobre el correcto manejo de los residuos sólidos generados en la unidad por los diferentes canales de comunicación definidos por la Unidad.</t>
  </si>
  <si>
    <t>Disminuir  un 1% entre cada vigencia el consumo de hojas de papel en la unidad.</t>
  </si>
  <si>
    <t>%Cumplimiento =   NumeroSensubilizacionesRealizadas / TotalSencibilizacionesProgramadas * 100</t>
  </si>
  <si>
    <t>%ResiduosAprovechables = (Kg Residuos Aprovechables) / (Kg Totales Residuos Generados) * 100</t>
  </si>
  <si>
    <t xml:space="preserve">Diferencia Kg = Kg mes X Año Actual - Kg mes X año Anterior
% ResidusoAprovechables = (Diferenia Kg * 100) / (Kg mes X Año Actual)  </t>
  </si>
  <si>
    <t xml:space="preserve">Diferencia Uni.Hojas = Uni.Hojas mes X Año Actual - Uni.Hojas mes X año Anterior
% HojasConsumidas = (Diferencia Uni.Hojas * 100) / (Uni.Hojas mes X Año Actual)   </t>
  </si>
  <si>
    <t>Programa de consumo sostenible.</t>
  </si>
  <si>
    <t>Incluir criterios ambientales para la adquisición de bienes y servicios en los procesos contractuales de la Unidad Administrativa Especial del Servicio Público de Empleo de acuerdo con el manual de compras verdes definido, como incentivar el consumo sostenible de los recursos dentro de la Unidad.</t>
  </si>
  <si>
    <t>Hacer campañas semestrales para la disminución del consumo de papel dentro de la Unidad.</t>
  </si>
  <si>
    <t>Hacer una campaña virtual cada semestre para la disminución del consumo de papel dentro de la Unidad:</t>
  </si>
  <si>
    <t>%Cumplimiento =   (NumeroSensubilizacionesRealizadas / TotalSencibilizacionesProgramadas * 100)</t>
  </si>
  <si>
    <t>Coordinación contractual</t>
  </si>
  <si>
    <t>%InclusiónCriteriosAmbientales = (Numero de procesos contractuales con criterios de sostenibilidad / Total de procesos  identificados en el Manual de Compras Verdes) * 100</t>
  </si>
  <si>
    <t>Programa Implementación de prácticas sostenibles</t>
  </si>
  <si>
    <t>Promover acciones que propendan por la implementación prácticas sostenibles al interior y exterior de la Entidad, buscando concientizar a los servidores públicos y las partes interesadas sobre la importancia de preservar los recursos naturales, mantener un consumo responsable de los recursos y fomentar el uso de sistemas encaminados a una movilidad sostenible.</t>
  </si>
  <si>
    <t>Verificar por semestre que los vehículos alquilados por la entidad cuenten con el certificado de la revisión técnico mecánica y de gases al día.</t>
  </si>
  <si>
    <t>% Vehiculos con revisión=  (Numero de vehiculos con revisión / Total de vehiculos alquilados) * 100</t>
  </si>
  <si>
    <t>%Cumplimiento =  (NumeroSensubilizacionesRealizadas / TotalSencibilizacionesProgramadas) * 100</t>
  </si>
  <si>
    <t>ID</t>
  </si>
  <si>
    <t>ENERO</t>
  </si>
  <si>
    <t>FEBRERO</t>
  </si>
  <si>
    <t>MARZO</t>
  </si>
  <si>
    <t>ABRIL</t>
  </si>
  <si>
    <t>MAYO</t>
  </si>
  <si>
    <t>JUNIO</t>
  </si>
  <si>
    <t>JULIO</t>
  </si>
  <si>
    <t>AGOSTO</t>
  </si>
  <si>
    <t>SEPTIEMBRE</t>
  </si>
  <si>
    <t>OCTUBRE</t>
  </si>
  <si>
    <t>NOVIEMBRE</t>
  </si>
  <si>
    <t>DICIEMBRE</t>
  </si>
  <si>
    <t>X</t>
  </si>
  <si>
    <t>Formular las directrices, procedimientos y actividades para la gestión ntegral de los residuos de origen administrativo  RESPEL y RAEES, generados en la Unidad Administrativa Especial del servicio Público de Empleo - UAESPE, en cumplimiento del marco legal vigente y con el propósito de fomentar las buenas practicas para la segregacion y disposicion final de estos residuos, como reducir los impactos negativos que estos puedan generan.</t>
  </si>
  <si>
    <t>Programa Institucional de Residuos Peligrosos (RESPEL) y Residuos de Aparatos Electricos y Electronicos (RAEE´s)</t>
  </si>
  <si>
    <t>%Cumplimiento =   (Total de meses diligenciados / Total de Meses) * 100</t>
  </si>
  <si>
    <t>Dar cumplimiento a la normatividad vigente y aplicable para la Unidad a nivel local y nacional en materia ambiental.</t>
  </si>
  <si>
    <t>%Cumplimiento =   (Total de listas de chequeo realizadas/ Total de recolecciones realizadas) * 100</t>
  </si>
  <si>
    <t>Diligenciar mensualmente el formato CalculoMediaMovil.xlsx.</t>
  </si>
  <si>
    <t>Archivo CalculoMediaMovil.xlsx.</t>
  </si>
  <si>
    <t>Cada vez que se realice recoleccion de Residuos de Origen Administrativo.</t>
  </si>
  <si>
    <t>TAREA</t>
  </si>
  <si>
    <t>Total programado</t>
  </si>
  <si>
    <t>ENE</t>
  </si>
  <si>
    <t>FEB</t>
  </si>
  <si>
    <t>MAR</t>
  </si>
  <si>
    <t>ABR</t>
  </si>
  <si>
    <t>MAY</t>
  </si>
  <si>
    <t>JUN</t>
  </si>
  <si>
    <t>JUL</t>
  </si>
  <si>
    <t>AGO</t>
  </si>
  <si>
    <t>SEP</t>
  </si>
  <si>
    <t>OCT</t>
  </si>
  <si>
    <t>NOV</t>
  </si>
  <si>
    <t>DIC</t>
  </si>
  <si>
    <t>Total ejecutado</t>
  </si>
  <si>
    <t>Programado</t>
  </si>
  <si>
    <t>Ejecutado</t>
  </si>
  <si>
    <r>
      <t> </t>
    </r>
    <r>
      <rPr>
        <sz val="11"/>
        <color indexed="8"/>
        <rFont val="Arial Narrow"/>
        <family val="2"/>
      </rPr>
      <t>Plan de Acción operativo de Gestión Ambiental</t>
    </r>
  </si>
  <si>
    <t>TOTAL ACTIVIDADES</t>
  </si>
  <si>
    <t>Acumulado</t>
  </si>
  <si>
    <t>Metas acumuladas</t>
  </si>
  <si>
    <t>Realizar seguimiento cada semestre a las fuentes móviles de emisiones de la unidad, por medio del certificado de la revisión técnico mecánica y de gases correspondiente:</t>
  </si>
  <si>
    <t>Verificar cada semestre que las instalaciones hidráulicas no presenten fugas de agua.</t>
  </si>
  <si>
    <t>Realizar el cálculo per cápita del consumo de agua cada tres meses por turno de trabajo.</t>
  </si>
  <si>
    <t>Validar que se realicen dos lavados de tanques en el año por la administración del edificio.</t>
  </si>
  <si>
    <t>Validar los resultados de laboratorio de la calidad del agua realizados por la administración del edificio de acuerdo con los limites permisibles de la Resolución 2115 del 2007.</t>
  </si>
  <si>
    <t>Realizar campañas educativas en ahorro de agua dentro de la unidad.</t>
  </si>
  <si>
    <t>Programa para el uso eficiente de energía.</t>
  </si>
  <si>
    <t>Programa para el uso eficiente del agua</t>
  </si>
  <si>
    <t>Se realizarán tres campañas educativas en el año por medio de los canales digitales definidos por el área de comunicaciones, para el ahorro de energía.</t>
  </si>
  <si>
    <t>Realizar 4 mediciones en el año, donde se compare la cantidad de residuos sólidos no peligrosos generados y la cantidad de residuos sólidos aprovechables entregados a la organización de recicladores.</t>
  </si>
  <si>
    <t>Incrementar en un 0,5% los residuos aprovechables que genero la Unidad Administrativa Especial del Servicio Público de Empleo con respecto al año anterior.</t>
  </si>
  <si>
    <t>%Cumplimiento =   NumeroSensibilizacionesRealizadas / TotalSencibilizacionesProgramadas * 100</t>
  </si>
  <si>
    <t>Enviar tips mensuales sobre el correcto manejo de los residuos sólidos generados en la unidad.</t>
  </si>
  <si>
    <t xml:space="preserve">Calcular en cada trimestre el porcentaje de residuos que se aprovecharon del total de residuos No peligros generados en la Unidad Administrativa del Servicio Público de Empleo.      </t>
  </si>
  <si>
    <t>Mantener el formato de recepción y despacho del centro de acopio final de RAEE y RESPEL</t>
  </si>
  <si>
    <t>Fomato fr recepción y despacho RESPEL y RAEE</t>
  </si>
  <si>
    <t>Realizar una capacitación  sobre la correcta disposición de los RESPEL y RAEE que se producen en la Unidad y en los hogares de los funcionarios.</t>
  </si>
  <si>
    <t>Concientizar a los funcionarios y colaboradores de la Unidad en la correcta disposición de los RESPEL y RAEE que se producen en la Unidad y en los hogares de los funcionarios.</t>
  </si>
  <si>
    <t>Programa de compras verdes actualizado</t>
  </si>
  <si>
    <t>%Cumplimiento =  (NumeroActividadesRealizadas / TotalActividadesProgramadas) * 100</t>
  </si>
  <si>
    <t xml:space="preserve">Generar un screen en los computadores de la Unidad que permita recordar a los funcionarios, la forma correcta de segregar y reciclar los residuos generados. </t>
  </si>
  <si>
    <t>Screen generado</t>
  </si>
  <si>
    <t>Formular el Plan Institucional de Gestión Ambiental 2019 – 2022, como una herramienta con enfoque estructurado con objetivos, metas y recursos definidos, que permita a través del control de los impactos ambientales generados, el cumplimiento de la legislación ambiental aplicable, el mejoramiento continuo, como prevenir, mitigar, corregir y/o compensar los diferentes impactos negativos generados en la Unidad Administrativa Especial del servicio Público de Empleo - UAESPE.</t>
  </si>
  <si>
    <t>Documento actualizado.</t>
  </si>
  <si>
    <t>Plan Institucional de Gestión Ambiental</t>
  </si>
  <si>
    <t>Verificar que se realicen dos lavados de tanques en el año por la administración del edificio, como los resultados de laboratorio de la calidad del agua.</t>
  </si>
  <si>
    <t>Se realizarán dos campañas educativas en la vigencia por medio de los canales digitales institucionales en ahorro de agua.</t>
  </si>
  <si>
    <t>Verificar semestralmente que  las instalaciones hidráulicas no presenten fugas de agua.</t>
  </si>
  <si>
    <t>Calcular por trimestre la diferencia del consumo de agua, con respecto al consumo del año anterior reportado en el recibo de facturación.</t>
  </si>
  <si>
    <t xml:space="preserve">Calcular mensualmente el porcentaje de incremento de los residuos aprovechables con respecto al mismo periodo de la vigencia anterior. </t>
  </si>
  <si>
    <t>Estudio previo elaborado</t>
  </si>
  <si>
    <t>Diligenciar el formato de recepción y despacho del centro e acopio final de RAEE y RESPEL</t>
  </si>
  <si>
    <t>Cada vez que se realice acopio de Residuos en el centro de acopio.</t>
  </si>
  <si>
    <t>Diligenciar el formato FormatoIndicadorDestinación.xlsx.</t>
  </si>
  <si>
    <t>FormatoIndicadorDestinación.xlsx</t>
  </si>
  <si>
    <t>Validar si se requiere actualizar el programa de compras verdes y ajustarlo.</t>
  </si>
  <si>
    <t>%CumplimientoRevisionesRealizadas =  (NumeroRevisionesRealizadas / TotalRevisionesProgramadas UAESPE) * 100</t>
  </si>
  <si>
    <t xml:space="preserve">Disminuir en un 0,2% el consumo promedio anual de agua en comparación con el año anterior facturado. </t>
  </si>
  <si>
    <t>Calcular para el 2022 el indicador de destinación, con el formato correspondiente.</t>
  </si>
  <si>
    <t>Implementar el manual de compras verdes dentro de los procesos contractuales de la unidad que apliquen.</t>
  </si>
  <si>
    <t>PLAN DE ACCIÓN 2023 DE GESTIÓN AMBIENTAL</t>
  </si>
  <si>
    <t xml:space="preserve">Disminuir en un 0,1% el consumo promedio anual de energía eléctrica en comparación con el mismo periodo del año anterior facturado. </t>
  </si>
  <si>
    <t>Implementar en un 80% el manual de compras verdes dentro de los procesos contractuales de la unidad que apliquen.</t>
  </si>
  <si>
    <t xml:space="preserve">Actualizar el Plan Instruccional de Gestión Ambiental - PIGA . </t>
  </si>
  <si>
    <t>Realizar una capacitación anual sobre el ahorro y uso eficiente de la energía eléctrica y el recurso hídrico.</t>
  </si>
  <si>
    <t>Calcular mensualmente la diferencia del consumo de energía, con respecto al consumo del año anterior reportado en el recibo de facturación.</t>
  </si>
  <si>
    <t>Realizar mensualmente el cálculo per cápita del consumo de energía por turno de trabajo.</t>
  </si>
  <si>
    <t>Generar un screen semestral en los computadores de la Unidad que permita recordar a los funcionarios, buenas prácticas en el ahorro de la energía.</t>
  </si>
  <si>
    <t>Elaborar e estudio previo para la contratación el servicio de transporte, recolección y aprovechamiento de los residuos sólidos reciclables que son generados por la Unidad Administrativa Especial del Servicio Público de Empleo.</t>
  </si>
  <si>
    <t>Cuantificar por mes los Residuos Peligrosos y Residuos Eléctricos y Electrónicos que se generan en la Unidad Administrativa Especial del Servicio Público de Empleo.</t>
  </si>
  <si>
    <t>Llevar el registro mensual de todos los Residuos Peligrosos y Residuos Eléctricos y Electrónicos que se generan en la Unidad Administrativa Especial del Servicio Público de Empleo.</t>
  </si>
  <si>
    <t>Inspeccionar el 100% de las recolecciones, el camión que realiza la recolección de los Residuos Peligrosos y los Residuos Eléctricos y Electrónicos, de acuerdo con la normativa legal vigente.</t>
  </si>
  <si>
    <t>Inspeccionar el vehículo que realiza la recolección de los Residuos Peligrosos y los Residuos Eléctricos y Electrónicos y diligenciar la lista de chequeo, elaborada para tal fin.</t>
  </si>
  <si>
    <t>Calcular para el 2023 la media móvil de residuos, con el formato correspondiente.</t>
  </si>
  <si>
    <t>Capacitar al personal que participa en la recolección, transporte, acopio y disposición final de los RAEE y RESPEL, en la correcta manipulación de los residuos en cada etapa.</t>
  </si>
  <si>
    <t>Calcular semestralmente la diferencia del consumo de papel, con respecto al consumo del año anterior reportado por el almacén de la Unidad.</t>
  </si>
  <si>
    <t>Por semestre se enviaran tips para incentivar el uso de la bicicleta y medios menos contaminantes  a los colaboradores de la Unidad como medio de transporte limpio y ambientalmente sostenible.</t>
  </si>
  <si>
    <t>Realizar una actividad lúdica en cada vigencia sobre el manejo integral que se le debe dar a los Residuos Sólidos que se generan en la unidad.</t>
  </si>
  <si>
    <t>Formular el Plan de Acción Anual de Gestión Ambiental.</t>
  </si>
  <si>
    <t>Formular el Plan de Acción 2023 de Gestión ambiental.</t>
  </si>
  <si>
    <t>Plan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</si>
</sst>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164" formatCode="0.0%"/>
  </numFmts>
  <fonts count="17" x14ac:knownFonts="1">
    <font>
      <sz val="11"/>
      <color theme="1"/>
      <name val="Calibri"/>
      <family val="2"/>
      <scheme val="minor"/>
    </font>
    <font>
      <sz val="11"/>
      <color theme="1"/>
      <name val="Arial Narrow"/>
      <family val="2"/>
    </font>
    <font>
      <b/>
      <sz val="11"/>
      <color theme="1"/>
      <name val="Arial Narrow"/>
      <family val="2"/>
    </font>
    <font>
      <sz val="11"/>
      <name val="Arial Narrow"/>
      <family val="2"/>
    </font>
    <font>
      <sz val="9"/>
      <color theme="1"/>
      <name val="Arial Narrow"/>
      <family val="2"/>
    </font>
    <font>
      <sz val="11"/>
      <color theme="1"/>
      <name val="Calibri"/>
      <family val="2"/>
      <scheme val="minor"/>
    </font>
    <font>
      <sz val="12"/>
      <color theme="1"/>
      <name val="Arial Narrow"/>
      <family val="2"/>
    </font>
    <font>
      <b/>
      <sz val="20"/>
      <color theme="1"/>
      <name val="Arial Narrow"/>
      <family val="2"/>
    </font>
    <font>
      <b/>
      <sz val="14"/>
      <color theme="0"/>
      <name val="Arial Narrow"/>
      <family val="2"/>
    </font>
    <font>
      <b/>
      <sz val="10"/>
      <color rgb="FFFFFFFF"/>
      <name val="Arial Narrow"/>
      <family val="2"/>
    </font>
    <font>
      <b/>
      <sz val="12"/>
      <color rgb="FF000000"/>
      <name val="Arial Narrow"/>
      <family val="2"/>
    </font>
    <font>
      <sz val="11"/>
      <color rgb="FF000000"/>
      <name val="Arial Narrow"/>
      <family val="2"/>
    </font>
    <font>
      <sz val="11"/>
      <color indexed="8"/>
      <name val="Arial Narrow"/>
      <family val="2"/>
    </font>
    <font>
      <sz val="11"/>
      <color theme="0"/>
      <name val="Arial Narrow"/>
      <family val="2"/>
    </font>
    <font>
      <sz val="10"/>
      <color theme="1"/>
      <name val="Calibri"/>
      <family val="2"/>
      <scheme val="minor"/>
    </font>
    <font>
      <b/>
      <sz val="10"/>
      <color theme="1"/>
      <name val="Arial Narrow"/>
      <family val="2"/>
    </font>
    <font>
      <sz val="10"/>
      <color theme="1"/>
      <name val="Arial Narrow"/>
      <family val="2"/>
    </font>
  </fonts>
  <fills count="13">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0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auto="1"/>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auto="1"/>
      </left>
      <right/>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auto="1"/>
      </right>
      <top/>
      <bottom style="thin">
        <color auto="1"/>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5" fillId="0" borderId="0" applyFont="0" applyFill="0" applyBorder="0" applyAlignment="0" applyProtection="0"/>
    <xf numFmtId="42" fontId="5" fillId="0" borderId="0" applyFont="0" applyFill="0" applyBorder="0" applyAlignment="0" applyProtection="0"/>
  </cellStyleXfs>
  <cellXfs count="231">
    <xf numFmtId="0" fontId="0" fillId="0" borderId="0" xfId="0"/>
    <xf numFmtId="0" fontId="1" fillId="0" borderId="0" xfId="0" applyFont="1"/>
    <xf numFmtId="0" fontId="4" fillId="0" borderId="0" xfId="0" applyFont="1"/>
    <xf numFmtId="0" fontId="0" fillId="0" borderId="0" xfId="0" applyAlignment="1">
      <alignment vertical="top" wrapText="1"/>
    </xf>
    <xf numFmtId="42" fontId="0" fillId="0" borderId="1" xfId="2" applyFont="1" applyBorder="1" applyAlignment="1">
      <alignment horizontal="center" vertical="center" wrapText="1"/>
    </xf>
    <xf numFmtId="0" fontId="0" fillId="0" borderId="1" xfId="0" applyBorder="1" applyAlignment="1">
      <alignment vertical="top" wrapText="1"/>
    </xf>
    <xf numFmtId="0" fontId="1" fillId="0" borderId="5" xfId="0" applyFont="1" applyBorder="1"/>
    <xf numFmtId="0" fontId="1" fillId="0" borderId="7" xfId="0" applyFont="1" applyBorder="1"/>
    <xf numFmtId="0" fontId="1" fillId="0" borderId="9" xfId="0" applyFont="1" applyBorder="1"/>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0" borderId="0" xfId="0" applyAlignment="1">
      <alignment wrapText="1"/>
    </xf>
    <xf numFmtId="0" fontId="11"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9" fontId="1" fillId="0" borderId="0" xfId="1" applyFont="1"/>
    <xf numFmtId="9" fontId="1" fillId="0" borderId="0" xfId="1" applyFont="1" applyFill="1"/>
    <xf numFmtId="0" fontId="1" fillId="0" borderId="0" xfId="1" applyNumberFormat="1" applyFont="1"/>
    <xf numFmtId="0" fontId="8" fillId="0" borderId="1" xfId="0" applyFont="1" applyBorder="1" applyAlignment="1">
      <alignment vertical="center" wrapText="1"/>
    </xf>
    <xf numFmtId="0" fontId="9" fillId="0" borderId="1" xfId="0" applyFont="1" applyBorder="1" applyAlignment="1">
      <alignment vertical="center" wrapText="1"/>
    </xf>
    <xf numFmtId="0" fontId="13" fillId="0" borderId="0" xfId="0" applyFont="1"/>
    <xf numFmtId="1" fontId="1" fillId="0" borderId="8" xfId="0" applyNumberFormat="1" applyFont="1" applyBorder="1" applyAlignment="1">
      <alignment horizontal="center" vertical="center"/>
    </xf>
    <xf numFmtId="1" fontId="1" fillId="0" borderId="11" xfId="1" applyNumberFormat="1" applyFont="1" applyFill="1" applyBorder="1" applyAlignment="1">
      <alignment horizontal="center" vertical="center"/>
    </xf>
    <xf numFmtId="1" fontId="1" fillId="0" borderId="11" xfId="0" applyNumberFormat="1" applyFont="1" applyBorder="1" applyAlignment="1">
      <alignment horizontal="center" vertical="center"/>
    </xf>
    <xf numFmtId="1" fontId="1" fillId="0" borderId="9" xfId="1" applyNumberFormat="1" applyFont="1" applyFill="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9" fontId="1" fillId="0" borderId="0" xfId="1" applyFont="1" applyBorder="1"/>
    <xf numFmtId="9" fontId="1" fillId="0" borderId="0" xfId="1" applyFont="1" applyFill="1" applyBorder="1"/>
    <xf numFmtId="0" fontId="2" fillId="0" borderId="0" xfId="0" applyFont="1" applyAlignment="1">
      <alignment horizontal="center"/>
    </xf>
    <xf numFmtId="9" fontId="2" fillId="0" borderId="0" xfId="1" applyFont="1" applyBorder="1" applyAlignment="1">
      <alignment horizontal="center"/>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10" xfId="0" applyFont="1" applyBorder="1" applyAlignment="1">
      <alignment horizontal="center" vertical="center" wrapText="1"/>
    </xf>
    <xf numFmtId="42" fontId="0" fillId="0" borderId="10" xfId="2" applyFont="1" applyBorder="1" applyAlignment="1">
      <alignment horizontal="center" vertical="center" wrapText="1"/>
    </xf>
    <xf numFmtId="0" fontId="0" fillId="0" borderId="10" xfId="0" applyBorder="1" applyAlignment="1">
      <alignment vertical="top" wrapText="1"/>
    </xf>
    <xf numFmtId="42" fontId="0" fillId="0" borderId="11" xfId="2" applyFont="1" applyBorder="1" applyAlignment="1">
      <alignment horizontal="center" vertical="center" wrapText="1"/>
    </xf>
    <xf numFmtId="0" fontId="0" fillId="0" borderId="11" xfId="0" applyBorder="1" applyAlignment="1">
      <alignment vertical="top" wrapText="1"/>
    </xf>
    <xf numFmtId="0" fontId="0" fillId="2" borderId="11" xfId="0" applyFill="1"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3" borderId="7" xfId="0" applyFill="1" applyBorder="1" applyAlignment="1">
      <alignment horizontal="center" vertical="center" wrapText="1"/>
    </xf>
    <xf numFmtId="0" fontId="0" fillId="6" borderId="7" xfId="0" applyFill="1" applyBorder="1" applyAlignment="1">
      <alignment horizontal="center" vertical="center" wrapText="1"/>
    </xf>
    <xf numFmtId="0" fontId="0" fillId="0" borderId="10" xfId="0" applyBorder="1" applyAlignment="1">
      <alignment horizontal="center" vertical="center" wrapText="1"/>
    </xf>
    <xf numFmtId="0" fontId="0" fillId="7" borderId="10" xfId="0" applyFill="1" applyBorder="1" applyAlignment="1">
      <alignment horizontal="center" vertical="center" wrapText="1"/>
    </xf>
    <xf numFmtId="0" fontId="0" fillId="0" borderId="5" xfId="0" applyBorder="1" applyAlignment="1">
      <alignment horizontal="center" vertical="center" wrapText="1"/>
    </xf>
    <xf numFmtId="0" fontId="0" fillId="7" borderId="9" xfId="0" applyFill="1" applyBorder="1" applyAlignment="1">
      <alignment horizontal="center" vertical="center" wrapText="1"/>
    </xf>
    <xf numFmtId="0" fontId="1" fillId="0" borderId="4" xfId="0" applyFont="1" applyBorder="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0" fontId="0" fillId="0" borderId="5" xfId="0" applyBorder="1" applyAlignment="1">
      <alignment vertical="top" wrapText="1"/>
    </xf>
    <xf numFmtId="0" fontId="0" fillId="0" borderId="7" xfId="0" applyBorder="1" applyAlignment="1">
      <alignment vertical="top" wrapText="1"/>
    </xf>
    <xf numFmtId="0" fontId="0" fillId="0" borderId="9" xfId="0" applyBorder="1" applyAlignment="1">
      <alignment vertical="top" wrapText="1"/>
    </xf>
    <xf numFmtId="0" fontId="11" fillId="11" borderId="11" xfId="0" applyFont="1" applyFill="1" applyBorder="1" applyAlignment="1">
      <alignment horizontal="center" vertical="center" wrapText="1"/>
    </xf>
    <xf numFmtId="0" fontId="2" fillId="0" borderId="28" xfId="0" applyFont="1" applyBorder="1" applyAlignment="1">
      <alignment horizontal="center"/>
    </xf>
    <xf numFmtId="9" fontId="2" fillId="0" borderId="27" xfId="1" applyFont="1" applyBorder="1" applyAlignment="1">
      <alignment horizontal="center"/>
    </xf>
    <xf numFmtId="0" fontId="2" fillId="0" borderId="27" xfId="0" applyFont="1" applyBorder="1" applyAlignment="1">
      <alignment horizontal="center"/>
    </xf>
    <xf numFmtId="0" fontId="2" fillId="0" borderId="29" xfId="0" applyFont="1" applyBorder="1" applyAlignment="1">
      <alignment horizontal="center"/>
    </xf>
    <xf numFmtId="0" fontId="1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30" xfId="0" applyFont="1" applyBorder="1" applyAlignment="1">
      <alignment horizontal="center" vertical="center"/>
    </xf>
    <xf numFmtId="2" fontId="3" fillId="0" borderId="31" xfId="0" applyNumberFormat="1" applyFont="1" applyBorder="1" applyAlignment="1">
      <alignment horizontal="center"/>
    </xf>
    <xf numFmtId="2" fontId="3" fillId="0" borderId="32" xfId="0" applyNumberFormat="1" applyFont="1" applyBorder="1" applyAlignment="1">
      <alignment horizontal="center"/>
    </xf>
    <xf numFmtId="2" fontId="3" fillId="0" borderId="33" xfId="0" applyNumberFormat="1" applyFont="1" applyBorder="1" applyAlignment="1">
      <alignment horizontal="center"/>
    </xf>
    <xf numFmtId="0" fontId="6" fillId="0" borderId="34" xfId="0" applyFont="1" applyBorder="1" applyAlignment="1">
      <alignment vertical="center"/>
    </xf>
    <xf numFmtId="0" fontId="10" fillId="0" borderId="2" xfId="0" applyFont="1" applyBorder="1" applyAlignment="1">
      <alignment vertical="center" wrapText="1"/>
    </xf>
    <xf numFmtId="0" fontId="11" fillId="0" borderId="3" xfId="0" applyFont="1" applyBorder="1" applyAlignment="1">
      <alignment horizontal="center" vertical="center" wrapText="1"/>
    </xf>
    <xf numFmtId="0" fontId="6" fillId="0" borderId="35" xfId="0" applyFont="1" applyBorder="1" applyAlignment="1">
      <alignment vertical="center" wrapText="1"/>
    </xf>
    <xf numFmtId="0" fontId="1" fillId="0" borderId="1" xfId="0" applyFont="1" applyBorder="1" applyAlignment="1">
      <alignment horizontal="justify" vertical="center" wrapText="1"/>
    </xf>
    <xf numFmtId="0" fontId="0" fillId="10" borderId="1" xfId="0" applyFill="1" applyBorder="1" applyAlignment="1">
      <alignment horizontal="center" vertical="center" wrapText="1"/>
    </xf>
    <xf numFmtId="0" fontId="0" fillId="10" borderId="7" xfId="0" applyFill="1" applyBorder="1" applyAlignment="1">
      <alignment horizontal="center"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4" xfId="0" applyFont="1" applyBorder="1" applyAlignment="1">
      <alignment horizontal="center" vertical="center" wrapText="1"/>
    </xf>
    <xf numFmtId="0" fontId="11" fillId="0" borderId="10" xfId="0" applyFont="1" applyBorder="1" applyAlignment="1">
      <alignment horizontal="center" vertical="center" wrapText="1"/>
    </xf>
    <xf numFmtId="0" fontId="14" fillId="0" borderId="0" xfId="0" applyFont="1"/>
    <xf numFmtId="0" fontId="14" fillId="0" borderId="0" xfId="0" applyFont="1" applyAlignment="1">
      <alignment vertical="top" wrapText="1"/>
    </xf>
    <xf numFmtId="42" fontId="0" fillId="0" borderId="3" xfId="2" applyFont="1" applyBorder="1" applyAlignment="1">
      <alignment horizontal="center" vertical="center" wrapText="1"/>
    </xf>
    <xf numFmtId="0" fontId="0" fillId="0" borderId="3" xfId="0" applyBorder="1" applyAlignment="1">
      <alignment vertical="top" wrapText="1"/>
    </xf>
    <xf numFmtId="0" fontId="0" fillId="0" borderId="11" xfId="0" applyBorder="1" applyAlignment="1">
      <alignment horizontal="center" vertical="center" wrapText="1"/>
    </xf>
    <xf numFmtId="0" fontId="0" fillId="7" borderId="7" xfId="0" applyFill="1" applyBorder="1" applyAlignment="1">
      <alignment horizontal="center" vertical="center" wrapText="1"/>
    </xf>
    <xf numFmtId="0" fontId="0" fillId="5" borderId="11" xfId="0" applyFill="1" applyBorder="1" applyAlignment="1">
      <alignment horizontal="center" vertical="center" wrapText="1"/>
    </xf>
    <xf numFmtId="0" fontId="0" fillId="0" borderId="9" xfId="0"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8" fillId="12" borderId="28"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8" fillId="12" borderId="29" xfId="0" applyFont="1" applyFill="1" applyBorder="1" applyAlignment="1">
      <alignment horizontal="center" vertical="center" wrapText="1"/>
    </xf>
    <xf numFmtId="0" fontId="0" fillId="6" borderId="10" xfId="0" applyFill="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164" fontId="11" fillId="0" borderId="1" xfId="1" applyNumberFormat="1" applyFont="1" applyBorder="1" applyAlignment="1">
      <alignment horizontal="center" vertical="center" wrapText="1"/>
    </xf>
    <xf numFmtId="0" fontId="11" fillId="0" borderId="1" xfId="0" applyFont="1" applyBorder="1" applyAlignment="1">
      <alignment horizontal="justify" vertical="center" wrapText="1"/>
    </xf>
    <xf numFmtId="0" fontId="11" fillId="0" borderId="11"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3" xfId="0" applyFont="1" applyBorder="1" applyAlignment="1">
      <alignment horizontal="justify" vertical="center" wrapText="1"/>
    </xf>
    <xf numFmtId="0" fontId="0" fillId="10" borderId="1" xfId="0" applyFill="1" applyBorder="1" applyAlignment="1">
      <alignment horizontal="center" vertical="center" wrapText="1"/>
    </xf>
    <xf numFmtId="0" fontId="0" fillId="10" borderId="7" xfId="0" applyFill="1" applyBorder="1" applyAlignment="1">
      <alignment horizontal="center" vertical="center" wrapText="1"/>
    </xf>
    <xf numFmtId="0" fontId="2" fillId="5" borderId="11"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2" fillId="8" borderId="1"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2" fillId="9" borderId="22"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9"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3" xfId="0" applyFont="1" applyFill="1" applyBorder="1" applyAlignment="1">
      <alignment horizontal="center" vertical="center" wrapText="1"/>
    </xf>
    <xf numFmtId="164" fontId="11" fillId="0" borderId="10" xfId="1" applyNumberFormat="1" applyFont="1" applyBorder="1" applyAlignment="1">
      <alignment horizontal="center" vertical="center" wrapText="1"/>
    </xf>
    <xf numFmtId="164" fontId="11" fillId="0" borderId="1"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1" fillId="0" borderId="10" xfId="0" applyFont="1" applyBorder="1" applyAlignment="1">
      <alignment horizontal="justify" vertical="center" wrapText="1"/>
    </xf>
    <xf numFmtId="0" fontId="11" fillId="0" borderId="1" xfId="0" applyFont="1" applyBorder="1" applyAlignment="1">
      <alignment horizontal="justify" vertical="center" wrapText="1"/>
    </xf>
    <xf numFmtId="0" fontId="1" fillId="0" borderId="9" xfId="0" applyFont="1" applyBorder="1" applyAlignment="1">
      <alignment horizontal="center" vertical="center" wrapText="1"/>
    </xf>
    <xf numFmtId="164" fontId="11" fillId="0" borderId="11" xfId="1" applyNumberFormat="1" applyFont="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11" fillId="0" borderId="11" xfId="1" applyNumberFormat="1" applyFont="1" applyFill="1" applyBorder="1" applyAlignment="1">
      <alignment horizontal="center" vertical="center" wrapText="1"/>
    </xf>
    <xf numFmtId="9" fontId="11" fillId="0" borderId="10" xfId="1" applyFont="1" applyBorder="1" applyAlignment="1">
      <alignment horizontal="center" vertical="center" wrapText="1"/>
    </xf>
    <xf numFmtId="9" fontId="11" fillId="0" borderId="1" xfId="1" applyFont="1" applyBorder="1" applyAlignment="1">
      <alignment horizontal="center" vertical="center" wrapText="1"/>
    </xf>
    <xf numFmtId="0" fontId="1" fillId="0" borderId="26" xfId="0" applyFont="1" applyBorder="1" applyAlignment="1">
      <alignment horizontal="center" vertical="center"/>
    </xf>
    <xf numFmtId="0" fontId="11" fillId="0" borderId="2" xfId="0" applyFont="1" applyBorder="1" applyAlignment="1">
      <alignment horizontal="justify" vertical="center" wrapText="1"/>
    </xf>
    <xf numFmtId="0" fontId="8" fillId="12" borderId="27"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7" fillId="0" borderId="12" xfId="0" applyFont="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164" fontId="11" fillId="0" borderId="10" xfId="1" applyNumberFormat="1" applyFont="1" applyFill="1" applyBorder="1" applyAlignment="1">
      <alignment horizontal="center" vertical="center" wrapText="1"/>
    </xf>
    <xf numFmtId="0" fontId="1" fillId="0" borderId="8" xfId="0" applyFont="1" applyBorder="1" applyAlignment="1">
      <alignment horizontal="center" vertical="center"/>
    </xf>
    <xf numFmtId="0" fontId="11" fillId="0" borderId="11" xfId="0" applyFont="1" applyBorder="1" applyAlignment="1">
      <alignment horizontal="justify" vertical="center" wrapText="1"/>
    </xf>
    <xf numFmtId="0" fontId="11" fillId="0" borderId="3" xfId="0" applyFont="1" applyBorder="1" applyAlignment="1">
      <alignment horizontal="justify" vertical="center" wrapText="1"/>
    </xf>
    <xf numFmtId="164" fontId="11" fillId="0" borderId="3" xfId="1" applyNumberFormat="1"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164" fontId="11" fillId="0" borderId="3" xfId="1"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2" xfId="0" applyFont="1" applyBorder="1" applyAlignment="1">
      <alignment horizontal="center" vertical="center" wrapText="1"/>
    </xf>
    <xf numFmtId="0" fontId="2" fillId="8"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0" borderId="21" xfId="0" applyBorder="1" applyAlignment="1">
      <alignment vertical="top" wrapText="1"/>
    </xf>
    <xf numFmtId="0" fontId="2" fillId="3" borderId="10"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3" borderId="10" xfId="0" applyFill="1" applyBorder="1" applyAlignment="1">
      <alignment horizontal="center" vertical="center" wrapText="1"/>
    </xf>
    <xf numFmtId="0" fontId="2" fillId="3" borderId="11"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9" xfId="0" applyFill="1" applyBorder="1" applyAlignment="1">
      <alignment horizontal="center" vertical="center" wrapText="1"/>
    </xf>
    <xf numFmtId="0" fontId="0" fillId="6" borderId="11" xfId="0" applyFill="1" applyBorder="1" applyAlignment="1">
      <alignment horizontal="center" vertical="center" wrapText="1"/>
    </xf>
    <xf numFmtId="0" fontId="2" fillId="10" borderId="10" xfId="0" applyFont="1" applyFill="1" applyBorder="1" applyAlignment="1">
      <alignment horizontal="center" vertical="center" wrapText="1"/>
    </xf>
    <xf numFmtId="0" fontId="0" fillId="10" borderId="10" xfId="0" applyFill="1" applyBorder="1" applyAlignment="1">
      <alignment horizontal="center" vertical="center" wrapText="1"/>
    </xf>
    <xf numFmtId="0" fontId="0" fillId="10" borderId="5" xfId="0" applyFill="1" applyBorder="1" applyAlignment="1">
      <alignment horizontal="center" vertical="center" wrapText="1"/>
    </xf>
    <xf numFmtId="0" fontId="2" fillId="10" borderId="11" xfId="0" applyFont="1" applyFill="1" applyBorder="1" applyAlignment="1">
      <alignment horizontal="center" vertical="center" wrapText="1"/>
    </xf>
    <xf numFmtId="0" fontId="0" fillId="10" borderId="11" xfId="0" applyFill="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2" fillId="5" borderId="10" xfId="0" applyFont="1" applyFill="1" applyBorder="1" applyAlignment="1">
      <alignment horizontal="center" vertical="center" wrapText="1"/>
    </xf>
    <xf numFmtId="0" fontId="0" fillId="5" borderId="10" xfId="0" applyFill="1" applyBorder="1" applyAlignment="1">
      <alignment horizontal="center" vertical="center" wrapText="1"/>
    </xf>
    <xf numFmtId="0" fontId="0" fillId="5" borderId="5" xfId="0" applyFill="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11" fillId="0" borderId="3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11" borderId="34" xfId="0" applyFont="1" applyFill="1" applyBorder="1" applyAlignment="1">
      <alignment horizontal="center" vertical="center" wrapText="1"/>
    </xf>
    <xf numFmtId="0" fontId="11" fillId="11" borderId="41" xfId="0" applyFont="1" applyFill="1" applyBorder="1" applyAlignment="1">
      <alignment horizontal="center" vertical="center" wrapText="1"/>
    </xf>
    <xf numFmtId="0" fontId="11" fillId="0" borderId="4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1" fillId="0" borderId="43"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8" xfId="0" applyFont="1" applyBorder="1" applyAlignment="1">
      <alignment horizontal="center" vertical="center" wrapText="1"/>
    </xf>
  </cellXfs>
  <cellStyles count="3">
    <cellStyle name="Moneda [0]" xfId="2" builtinId="7"/>
    <cellStyle name="Normal" xfId="0" builtinId="0"/>
    <cellStyle name="Porcentaje" xfId="1" builtinId="5"/>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Programado Vs Ejecutado</a:t>
            </a:r>
          </a:p>
        </c:rich>
      </c:tx>
      <c:layout>
        <c:manualLayout>
          <c:xMode val="edge"/>
          <c:yMode val="edge"/>
          <c:x val="0.25438172668016767"/>
          <c:y val="3.7037037037037035E-2"/>
        </c:manualLayout>
      </c:layout>
      <c:overlay val="0"/>
    </c:title>
    <c:autoTitleDeleted val="0"/>
    <c:plotArea>
      <c:layout/>
      <c:lineChart>
        <c:grouping val="standard"/>
        <c:varyColors val="0"/>
        <c:ser>
          <c:idx val="0"/>
          <c:order val="0"/>
          <c:tx>
            <c:strRef>
              <c:f>CRONOGRAMA!$D$75</c:f>
              <c:strCache>
                <c:ptCount val="1"/>
                <c:pt idx="0">
                  <c:v>Programado</c:v>
                </c:pt>
              </c:strCache>
            </c:strRef>
          </c:tx>
          <c:marker>
            <c:symbol val="none"/>
          </c:marker>
          <c:cat>
            <c:strRef>
              <c:f>CRONOGRAMA!$E$74:$P$74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CRONOGRAMA!$E$75:$P$75</c:f>
              <c:numCache>
                <c:formatCode>General</c:formatCode>
                <c:ptCount val="12"/>
                <c:pt idx="0">
                  <c:v>4</c:v>
                </c:pt>
                <c:pt idx="1">
                  <c:v>13</c:v>
                </c:pt>
                <c:pt idx="2">
                  <c:v>22</c:v>
                </c:pt>
                <c:pt idx="3">
                  <c:v>32</c:v>
                </c:pt>
                <c:pt idx="4">
                  <c:v>44</c:v>
                </c:pt>
                <c:pt idx="5">
                  <c:v>54</c:v>
                </c:pt>
                <c:pt idx="6">
                  <c:v>61</c:v>
                </c:pt>
                <c:pt idx="7">
                  <c:v>73</c:v>
                </c:pt>
                <c:pt idx="8">
                  <c:v>82</c:v>
                </c:pt>
                <c:pt idx="9">
                  <c:v>89</c:v>
                </c:pt>
                <c:pt idx="10">
                  <c:v>103</c:v>
                </c:pt>
                <c:pt idx="11">
                  <c:v>116</c:v>
                </c:pt>
              </c:numCache>
            </c:numRef>
          </c:val>
          <c:smooth val="0"/>
          <c:extLst>
            <c:ext xmlns:c16="http://schemas.microsoft.com/office/drawing/2014/chart" uri="{C3380CC4-5D6E-409C-BE32-E72D297353CC}">
              <c16:uniqueId val="{00000000-5466-2042-BD0A-FBF76326EB15}"/>
            </c:ext>
          </c:extLst>
        </c:ser>
        <c:ser>
          <c:idx val="1"/>
          <c:order val="1"/>
          <c:tx>
            <c:strRef>
              <c:f>CRONOGRAMA!$D$76</c:f>
              <c:strCache>
                <c:ptCount val="1"/>
                <c:pt idx="0">
                  <c:v>Ejecutado</c:v>
                </c:pt>
              </c:strCache>
            </c:strRef>
          </c:tx>
          <c:marker>
            <c:symbol val="none"/>
          </c:marker>
          <c:cat>
            <c:strRef>
              <c:f>CRONOGRAMA!$E$74:$P$74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CRONOGRAMA!$E$76:$P$76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466-2042-BD0A-FBF76326EB15}"/>
            </c:ext>
          </c:extLst>
        </c:ser>
        <c:dLbls>
          <c:showLegendKey val="0"/>
          <c:showVal val="0"/>
          <c:showCatName val="0"/>
          <c:showSerName val="0"/>
          <c:showPercent val="0"/>
          <c:showBubbleSize val="0"/>
        </c:dLbls>
        <c:smooth val="0"/>
        <c:axId val="92640000"/>
        <c:axId val="100222848"/>
      </c:lineChart>
      <c:catAx>
        <c:axId val="92640000"/>
        <c:scaling>
          <c:orientation val="minMax"/>
        </c:scaling>
        <c:delete val="0"/>
        <c:axPos val="b"/>
        <c:numFmt formatCode="General" sourceLinked="0"/>
        <c:majorTickMark val="none"/>
        <c:minorTickMark val="none"/>
        <c:tickLblPos val="nextTo"/>
        <c:crossAx val="100222848"/>
        <c:crosses val="autoZero"/>
        <c:auto val="1"/>
        <c:lblAlgn val="ctr"/>
        <c:lblOffset val="100"/>
        <c:noMultiLvlLbl val="0"/>
      </c:catAx>
      <c:valAx>
        <c:axId val="100222848"/>
        <c:scaling>
          <c:orientation val="minMax"/>
        </c:scaling>
        <c:delete val="0"/>
        <c:axPos val="l"/>
        <c:majorGridlines/>
        <c:title>
          <c:tx>
            <c:rich>
              <a:bodyPr/>
              <a:lstStyle/>
              <a:p>
                <a:pPr>
                  <a:defRPr/>
                </a:pPr>
                <a:r>
                  <a:rPr lang="es-CO"/>
                  <a:t>Actividades</a:t>
                </a:r>
              </a:p>
            </c:rich>
          </c:tx>
          <c:layout>
            <c:manualLayout>
              <c:xMode val="edge"/>
              <c:yMode val="edge"/>
              <c:x val="8.8888908330907332E-2"/>
              <c:y val="0.28813502478856812"/>
            </c:manualLayout>
          </c:layout>
          <c:overlay val="0"/>
        </c:title>
        <c:numFmt formatCode="General" sourceLinked="1"/>
        <c:majorTickMark val="none"/>
        <c:minorTickMark val="none"/>
        <c:tickLblPos val="nextTo"/>
        <c:crossAx val="92640000"/>
        <c:crosses val="autoZero"/>
        <c:crossBetween val="between"/>
      </c:valAx>
      <c:dTable>
        <c:showHorzBorder val="1"/>
        <c:showVertBorder val="1"/>
        <c:showOutline val="1"/>
        <c:showKeys val="1"/>
      </c:dTable>
    </c:plotArea>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265370</xdr:colOff>
      <xdr:row>1</xdr:row>
      <xdr:rowOff>179768</xdr:rowOff>
    </xdr:from>
    <xdr:to>
      <xdr:col>1</xdr:col>
      <xdr:colOff>1184686</xdr:colOff>
      <xdr:row>3</xdr:row>
      <xdr:rowOff>160752</xdr:rowOff>
    </xdr:to>
    <xdr:pic>
      <xdr:nvPicPr>
        <xdr:cNvPr id="2" name="Imagen 1">
          <a:extLst>
            <a:ext uri="{FF2B5EF4-FFF2-40B4-BE49-F238E27FC236}">
              <a16:creationId xmlns:a16="http://schemas.microsoft.com/office/drawing/2014/main" id="{64DCAD8F-5BC3-254C-A739-926CDB45B8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5370" y="179768"/>
          <a:ext cx="1513348" cy="636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50800</xdr:colOff>
      <xdr:row>73</xdr:row>
      <xdr:rowOff>12700</xdr:rowOff>
    </xdr:from>
    <xdr:to>
      <xdr:col>28</xdr:col>
      <xdr:colOff>952500</xdr:colOff>
      <xdr:row>88</xdr:row>
      <xdr:rowOff>165100</xdr:rowOff>
    </xdr:to>
    <xdr:graphicFrame macro="">
      <xdr:nvGraphicFramePr>
        <xdr:cNvPr id="2" name="2 Gráfico">
          <a:extLst>
            <a:ext uri="{FF2B5EF4-FFF2-40B4-BE49-F238E27FC236}">
              <a16:creationId xmlns:a16="http://schemas.microsoft.com/office/drawing/2014/main" id="{6433ECC4-C902-0F4D-8904-BE7CAB832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478853</xdr:colOff>
      <xdr:row>0</xdr:row>
      <xdr:rowOff>83279</xdr:rowOff>
    </xdr:from>
    <xdr:to>
      <xdr:col>1</xdr:col>
      <xdr:colOff>1985781</xdr:colOff>
      <xdr:row>2</xdr:row>
      <xdr:rowOff>283757</xdr:rowOff>
    </xdr:to>
    <xdr:pic>
      <xdr:nvPicPr>
        <xdr:cNvPr id="3" name="Imagen 2">
          <a:extLst>
            <a:ext uri="{FF2B5EF4-FFF2-40B4-BE49-F238E27FC236}">
              <a16:creationId xmlns:a16="http://schemas.microsoft.com/office/drawing/2014/main" id="{48A2197B-4F6D-E045-BFD1-431FC47B95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0984" y="83279"/>
          <a:ext cx="1506928" cy="6376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8207A-787E-1E45-BB0C-75791ED44CB8}">
  <dimension ref="A1:V65"/>
  <sheetViews>
    <sheetView tabSelected="1" zoomScale="62" zoomScaleNormal="75" workbookViewId="0">
      <pane xSplit="1" ySplit="6" topLeftCell="B7" activePane="bottomRight" state="frozen"/>
      <selection pane="topRight" activeCell="B1" sqref="B1"/>
      <selection pane="bottomLeft" activeCell="A7" sqref="A7"/>
      <selection pane="bottomRight" activeCell="C2" sqref="C2:T4"/>
    </sheetView>
  </sheetViews>
  <sheetFormatPr baseColWidth="10" defaultColWidth="30.83203125" defaultRowHeight="15" x14ac:dyDescent="0.2"/>
  <cols>
    <col min="1" max="1" width="7.6640625" customWidth="1"/>
    <col min="2" max="2" width="21.1640625" customWidth="1"/>
    <col min="3" max="3" width="33.1640625" style="80" customWidth="1"/>
    <col min="4" max="4" width="39.83203125" customWidth="1"/>
    <col min="5" max="5" width="41.1640625" customWidth="1"/>
    <col min="6" max="6" width="42.83203125" style="80" customWidth="1"/>
    <col min="7" max="7" width="40.83203125" customWidth="1"/>
    <col min="8" max="8" width="13.83203125" customWidth="1"/>
    <col min="9" max="9" width="12.6640625" customWidth="1"/>
    <col min="10" max="10" width="14.5" customWidth="1"/>
    <col min="11" max="11" width="8.83203125" customWidth="1"/>
    <col min="12" max="12" width="9.83203125" customWidth="1"/>
    <col min="13" max="18" width="8.83203125" customWidth="1"/>
    <col min="19" max="19" width="12" customWidth="1"/>
    <col min="20" max="20" width="9.83203125" customWidth="1"/>
    <col min="21" max="21" width="12" customWidth="1"/>
    <col min="22" max="22" width="10" customWidth="1"/>
    <col min="23" max="28" width="8.83203125" customWidth="1"/>
  </cols>
  <sheetData>
    <row r="1" spans="1:22" ht="20" hidden="1" customHeight="1" thickBot="1" x14ac:dyDescent="0.25"/>
    <row r="2" spans="1:22" s="1" customFormat="1" ht="25" customHeight="1" x14ac:dyDescent="0.15">
      <c r="A2" s="115"/>
      <c r="B2" s="116"/>
      <c r="C2" s="127" t="s">
        <v>128</v>
      </c>
      <c r="D2" s="128"/>
      <c r="E2" s="128"/>
      <c r="F2" s="128"/>
      <c r="G2" s="128"/>
      <c r="H2" s="128"/>
      <c r="I2" s="128"/>
      <c r="J2" s="128"/>
      <c r="K2" s="128"/>
      <c r="L2" s="128"/>
      <c r="M2" s="128"/>
      <c r="N2" s="128"/>
      <c r="O2" s="128"/>
      <c r="P2" s="128"/>
      <c r="Q2" s="128"/>
      <c r="R2" s="128"/>
      <c r="S2" s="128"/>
      <c r="T2" s="128"/>
      <c r="U2" s="52" t="s">
        <v>10</v>
      </c>
      <c r="V2" s="6"/>
    </row>
    <row r="3" spans="1:22" s="1" customFormat="1" ht="25" customHeight="1" x14ac:dyDescent="0.15">
      <c r="A3" s="117"/>
      <c r="B3" s="118"/>
      <c r="C3" s="129"/>
      <c r="D3" s="130"/>
      <c r="E3" s="130"/>
      <c r="F3" s="130"/>
      <c r="G3" s="130"/>
      <c r="H3" s="130"/>
      <c r="I3" s="130"/>
      <c r="J3" s="130"/>
      <c r="K3" s="130"/>
      <c r="L3" s="130"/>
      <c r="M3" s="130"/>
      <c r="N3" s="130"/>
      <c r="O3" s="130"/>
      <c r="P3" s="130"/>
      <c r="Q3" s="130"/>
      <c r="R3" s="130"/>
      <c r="S3" s="130"/>
      <c r="T3" s="130"/>
      <c r="U3" s="53" t="s">
        <v>11</v>
      </c>
      <c r="V3" s="7"/>
    </row>
    <row r="4" spans="1:22" s="1" customFormat="1" ht="25" customHeight="1" thickBot="1" x14ac:dyDescent="0.2">
      <c r="A4" s="119"/>
      <c r="B4" s="120"/>
      <c r="C4" s="131"/>
      <c r="D4" s="132"/>
      <c r="E4" s="132"/>
      <c r="F4" s="132"/>
      <c r="G4" s="132"/>
      <c r="H4" s="132"/>
      <c r="I4" s="132"/>
      <c r="J4" s="132"/>
      <c r="K4" s="132"/>
      <c r="L4" s="132"/>
      <c r="M4" s="132"/>
      <c r="N4" s="132"/>
      <c r="O4" s="132"/>
      <c r="P4" s="132"/>
      <c r="Q4" s="132"/>
      <c r="R4" s="132"/>
      <c r="S4" s="132"/>
      <c r="T4" s="132"/>
      <c r="U4" s="54" t="s">
        <v>12</v>
      </c>
      <c r="V4" s="8"/>
    </row>
    <row r="5" spans="1:22" s="1" customFormat="1" ht="27" customHeight="1" x14ac:dyDescent="0.15">
      <c r="A5" s="121" t="s">
        <v>45</v>
      </c>
      <c r="B5" s="123" t="s">
        <v>0</v>
      </c>
      <c r="C5" s="125" t="s">
        <v>8</v>
      </c>
      <c r="D5" s="133" t="s">
        <v>2</v>
      </c>
      <c r="E5" s="133" t="s">
        <v>4</v>
      </c>
      <c r="F5" s="133" t="s">
        <v>5</v>
      </c>
      <c r="G5" s="133" t="s">
        <v>9</v>
      </c>
      <c r="H5" s="133" t="s">
        <v>6</v>
      </c>
      <c r="I5" s="133" t="s">
        <v>7</v>
      </c>
      <c r="J5" s="133" t="s">
        <v>1</v>
      </c>
      <c r="K5" s="134" t="s">
        <v>46</v>
      </c>
      <c r="L5" s="134" t="s">
        <v>47</v>
      </c>
      <c r="M5" s="134" t="s">
        <v>48</v>
      </c>
      <c r="N5" s="134" t="s">
        <v>49</v>
      </c>
      <c r="O5" s="134" t="s">
        <v>50</v>
      </c>
      <c r="P5" s="134" t="s">
        <v>51</v>
      </c>
      <c r="Q5" s="134" t="s">
        <v>52</v>
      </c>
      <c r="R5" s="134" t="s">
        <v>53</v>
      </c>
      <c r="S5" s="134" t="s">
        <v>54</v>
      </c>
      <c r="T5" s="134" t="s">
        <v>55</v>
      </c>
      <c r="U5" s="136" t="s">
        <v>56</v>
      </c>
      <c r="V5" s="137" t="s">
        <v>57</v>
      </c>
    </row>
    <row r="6" spans="1:22" s="2" customFormat="1" ht="27" customHeight="1" thickBot="1" x14ac:dyDescent="0.2">
      <c r="A6" s="122"/>
      <c r="B6" s="124"/>
      <c r="C6" s="126"/>
      <c r="D6" s="124"/>
      <c r="E6" s="124"/>
      <c r="F6" s="124"/>
      <c r="G6" s="124"/>
      <c r="H6" s="124"/>
      <c r="I6" s="124"/>
      <c r="J6" s="124"/>
      <c r="K6" s="135" t="s">
        <v>3</v>
      </c>
      <c r="L6" s="135" t="s">
        <v>3</v>
      </c>
      <c r="M6" s="135" t="s">
        <v>3</v>
      </c>
      <c r="N6" s="135" t="s">
        <v>3</v>
      </c>
      <c r="O6" s="135" t="s">
        <v>3</v>
      </c>
      <c r="P6" s="135" t="s">
        <v>3</v>
      </c>
      <c r="Q6" s="135" t="s">
        <v>3</v>
      </c>
      <c r="R6" s="135" t="s">
        <v>3</v>
      </c>
      <c r="S6" s="135" t="s">
        <v>3</v>
      </c>
      <c r="T6" s="135" t="s">
        <v>3</v>
      </c>
      <c r="U6" s="135" t="s">
        <v>3</v>
      </c>
      <c r="V6" s="138" t="s">
        <v>3</v>
      </c>
    </row>
    <row r="7" spans="1:22" s="2" customFormat="1" ht="77" customHeight="1" x14ac:dyDescent="0.15">
      <c r="A7" s="78">
        <v>1</v>
      </c>
      <c r="B7" s="210" t="s">
        <v>112</v>
      </c>
      <c r="C7" s="105" t="s">
        <v>110</v>
      </c>
      <c r="D7" s="99" t="s">
        <v>131</v>
      </c>
      <c r="E7" s="99" t="s">
        <v>131</v>
      </c>
      <c r="F7" s="94" t="s">
        <v>111</v>
      </c>
      <c r="G7" s="211" t="s">
        <v>110</v>
      </c>
      <c r="H7" s="38" t="s">
        <v>16</v>
      </c>
      <c r="I7" s="39">
        <v>0</v>
      </c>
      <c r="J7" s="88"/>
      <c r="K7" s="88"/>
      <c r="L7" s="88"/>
      <c r="M7" s="88"/>
      <c r="N7" s="48"/>
      <c r="O7" s="48" t="s">
        <v>58</v>
      </c>
      <c r="P7" s="48"/>
      <c r="Q7" s="88"/>
      <c r="R7" s="88"/>
      <c r="S7" s="88"/>
      <c r="T7" s="88"/>
      <c r="U7" s="88"/>
      <c r="V7" s="89"/>
    </row>
    <row r="8" spans="1:22" s="2" customFormat="1" ht="77" customHeight="1" thickBot="1" x14ac:dyDescent="0.2">
      <c r="A8" s="177">
        <v>2</v>
      </c>
      <c r="B8" s="207"/>
      <c r="C8" s="104"/>
      <c r="D8" s="98" t="s">
        <v>146</v>
      </c>
      <c r="E8" s="98" t="s">
        <v>147</v>
      </c>
      <c r="F8" s="95" t="s">
        <v>148</v>
      </c>
      <c r="G8" s="172"/>
      <c r="H8" s="35" t="s">
        <v>16</v>
      </c>
      <c r="I8" s="41">
        <v>0</v>
      </c>
      <c r="J8" s="208"/>
      <c r="K8" s="208" t="s">
        <v>58</v>
      </c>
      <c r="L8" s="208"/>
      <c r="M8" s="208"/>
      <c r="N8" s="84"/>
      <c r="O8" s="84"/>
      <c r="P8" s="84"/>
      <c r="Q8" s="208"/>
      <c r="R8" s="208"/>
      <c r="S8" s="208"/>
      <c r="T8" s="208"/>
      <c r="U8" s="208"/>
      <c r="V8" s="209"/>
    </row>
    <row r="9" spans="1:22" s="3" customFormat="1" ht="60" customHeight="1" x14ac:dyDescent="0.2">
      <c r="A9" s="178">
        <v>3</v>
      </c>
      <c r="B9" s="179" t="s">
        <v>95</v>
      </c>
      <c r="C9" s="197" t="s">
        <v>13</v>
      </c>
      <c r="D9" s="100" t="s">
        <v>125</v>
      </c>
      <c r="E9" s="100" t="s">
        <v>116</v>
      </c>
      <c r="F9" s="202" t="s">
        <v>14</v>
      </c>
      <c r="G9" s="37" t="s">
        <v>15</v>
      </c>
      <c r="H9" s="36" t="s">
        <v>16</v>
      </c>
      <c r="I9" s="82">
        <v>0</v>
      </c>
      <c r="J9" s="83"/>
      <c r="K9" s="83"/>
      <c r="L9" s="180" t="s">
        <v>58</v>
      </c>
      <c r="M9" s="83"/>
      <c r="N9" s="83"/>
      <c r="O9" s="180" t="s">
        <v>58</v>
      </c>
      <c r="P9" s="83"/>
      <c r="Q9" s="83"/>
      <c r="R9" s="180" t="s">
        <v>58</v>
      </c>
      <c r="S9" s="83"/>
      <c r="T9" s="83"/>
      <c r="U9" s="180" t="s">
        <v>58</v>
      </c>
      <c r="V9" s="181"/>
    </row>
    <row r="10" spans="1:22" s="3" customFormat="1" ht="92" customHeight="1" x14ac:dyDescent="0.2">
      <c r="A10" s="176">
        <v>4</v>
      </c>
      <c r="B10" s="106"/>
      <c r="C10" s="195"/>
      <c r="D10" s="97" t="s">
        <v>19</v>
      </c>
      <c r="E10" s="97" t="s">
        <v>90</v>
      </c>
      <c r="F10" s="199" t="s">
        <v>18</v>
      </c>
      <c r="G10" s="73" t="s">
        <v>15</v>
      </c>
      <c r="H10" s="34" t="s">
        <v>16</v>
      </c>
      <c r="I10" s="4">
        <v>0</v>
      </c>
      <c r="J10" s="5"/>
      <c r="K10" s="5"/>
      <c r="L10" s="9" t="s">
        <v>58</v>
      </c>
      <c r="M10" s="5"/>
      <c r="N10" s="5"/>
      <c r="O10" s="9" t="s">
        <v>58</v>
      </c>
      <c r="P10" s="5"/>
      <c r="Q10" s="5"/>
      <c r="R10" s="9" t="s">
        <v>58</v>
      </c>
      <c r="S10" s="5"/>
      <c r="T10" s="5"/>
      <c r="U10" s="9" t="s">
        <v>58</v>
      </c>
      <c r="V10" s="56"/>
    </row>
    <row r="11" spans="1:22" s="3" customFormat="1" ht="60" customHeight="1" x14ac:dyDescent="0.2">
      <c r="A11" s="176">
        <v>5</v>
      </c>
      <c r="B11" s="106"/>
      <c r="C11" s="195"/>
      <c r="D11" s="146" t="s">
        <v>113</v>
      </c>
      <c r="E11" s="97" t="s">
        <v>91</v>
      </c>
      <c r="F11" s="200" t="s">
        <v>17</v>
      </c>
      <c r="G11" s="73" t="s">
        <v>15</v>
      </c>
      <c r="H11" s="34" t="s">
        <v>16</v>
      </c>
      <c r="I11" s="4">
        <v>0</v>
      </c>
      <c r="J11" s="5"/>
      <c r="K11" s="5"/>
      <c r="L11" s="44"/>
      <c r="M11" s="5"/>
      <c r="N11" s="44"/>
      <c r="O11" s="9" t="s">
        <v>58</v>
      </c>
      <c r="P11" s="5"/>
      <c r="Q11" s="5"/>
      <c r="R11" s="44"/>
      <c r="S11" s="5"/>
      <c r="T11" s="44"/>
      <c r="U11" s="9" t="s">
        <v>58</v>
      </c>
      <c r="V11" s="56"/>
    </row>
    <row r="12" spans="1:22" s="3" customFormat="1" ht="76" customHeight="1" x14ac:dyDescent="0.2">
      <c r="A12" s="176">
        <v>6</v>
      </c>
      <c r="B12" s="106"/>
      <c r="C12" s="195"/>
      <c r="D12" s="146"/>
      <c r="E12" s="97" t="s">
        <v>92</v>
      </c>
      <c r="F12" s="200"/>
      <c r="G12" s="73" t="s">
        <v>15</v>
      </c>
      <c r="H12" s="34" t="s">
        <v>16</v>
      </c>
      <c r="I12" s="4">
        <v>0</v>
      </c>
      <c r="J12" s="5"/>
      <c r="K12" s="5"/>
      <c r="L12" s="5"/>
      <c r="M12" s="5"/>
      <c r="N12" s="5"/>
      <c r="O12" s="9" t="s">
        <v>58</v>
      </c>
      <c r="P12" s="5"/>
      <c r="Q12" s="5"/>
      <c r="R12" s="5"/>
      <c r="S12" s="5"/>
      <c r="T12" s="5"/>
      <c r="U12" s="9" t="s">
        <v>58</v>
      </c>
      <c r="V12" s="56"/>
    </row>
    <row r="13" spans="1:22" s="3" customFormat="1" ht="60" customHeight="1" x14ac:dyDescent="0.2">
      <c r="A13" s="176">
        <v>7</v>
      </c>
      <c r="B13" s="106"/>
      <c r="C13" s="195"/>
      <c r="D13" s="97" t="s">
        <v>93</v>
      </c>
      <c r="E13" s="97" t="s">
        <v>114</v>
      </c>
      <c r="F13" s="199" t="s">
        <v>24</v>
      </c>
      <c r="G13" s="73" t="s">
        <v>15</v>
      </c>
      <c r="H13" s="34" t="s">
        <v>16</v>
      </c>
      <c r="I13" s="4"/>
      <c r="J13" s="5"/>
      <c r="K13" s="5"/>
      <c r="L13" s="5"/>
      <c r="M13" s="9" t="s">
        <v>58</v>
      </c>
      <c r="N13" s="5"/>
      <c r="O13" s="5"/>
      <c r="P13" s="44"/>
      <c r="Q13" s="5"/>
      <c r="R13" s="5"/>
      <c r="S13" s="9" t="s">
        <v>58</v>
      </c>
      <c r="T13" s="5"/>
      <c r="U13" s="5"/>
      <c r="V13" s="45"/>
    </row>
    <row r="14" spans="1:22" s="3" customFormat="1" ht="60" customHeight="1" thickBot="1" x14ac:dyDescent="0.25">
      <c r="A14" s="177">
        <v>8</v>
      </c>
      <c r="B14" s="107"/>
      <c r="C14" s="196"/>
      <c r="D14" s="98" t="s">
        <v>89</v>
      </c>
      <c r="E14" s="98" t="s">
        <v>115</v>
      </c>
      <c r="F14" s="201" t="s">
        <v>124</v>
      </c>
      <c r="G14" s="77" t="s">
        <v>15</v>
      </c>
      <c r="H14" s="35" t="s">
        <v>16</v>
      </c>
      <c r="I14" s="41">
        <v>0</v>
      </c>
      <c r="J14" s="42"/>
      <c r="K14" s="42"/>
      <c r="L14" s="42"/>
      <c r="M14" s="42"/>
      <c r="N14" s="42"/>
      <c r="O14" s="43" t="s">
        <v>58</v>
      </c>
      <c r="P14" s="42"/>
      <c r="Q14" s="42"/>
      <c r="R14" s="42"/>
      <c r="S14" s="42"/>
      <c r="T14" s="42"/>
      <c r="U14" s="43" t="s">
        <v>58</v>
      </c>
      <c r="V14" s="57"/>
    </row>
    <row r="15" spans="1:22" s="3" customFormat="1" ht="60" customHeight="1" x14ac:dyDescent="0.2">
      <c r="A15" s="78">
        <v>9</v>
      </c>
      <c r="B15" s="182" t="s">
        <v>94</v>
      </c>
      <c r="C15" s="194" t="s">
        <v>20</v>
      </c>
      <c r="D15" s="99" t="s">
        <v>132</v>
      </c>
      <c r="E15" s="99" t="s">
        <v>132</v>
      </c>
      <c r="F15" s="198" t="s">
        <v>29</v>
      </c>
      <c r="G15" s="76" t="s">
        <v>15</v>
      </c>
      <c r="H15" s="38" t="s">
        <v>16</v>
      </c>
      <c r="I15" s="39"/>
      <c r="J15" s="40"/>
      <c r="K15" s="40"/>
      <c r="L15" s="40"/>
      <c r="M15" s="40"/>
      <c r="N15" s="40"/>
      <c r="O15" s="183"/>
      <c r="P15" s="40"/>
      <c r="Q15" s="40"/>
      <c r="R15" s="40"/>
      <c r="S15" s="40"/>
      <c r="T15" s="184" t="s">
        <v>58</v>
      </c>
      <c r="U15" s="183"/>
      <c r="V15" s="55"/>
    </row>
    <row r="16" spans="1:22" s="3" customFormat="1" ht="84" customHeight="1" x14ac:dyDescent="0.2">
      <c r="A16" s="176">
        <v>10</v>
      </c>
      <c r="B16" s="175"/>
      <c r="C16" s="195"/>
      <c r="D16" s="97" t="s">
        <v>129</v>
      </c>
      <c r="E16" s="97" t="s">
        <v>133</v>
      </c>
      <c r="F16" s="199" t="s">
        <v>23</v>
      </c>
      <c r="G16" s="73" t="s">
        <v>15</v>
      </c>
      <c r="H16" s="34" t="s">
        <v>16</v>
      </c>
      <c r="I16" s="4">
        <v>0</v>
      </c>
      <c r="J16" s="5"/>
      <c r="K16" s="10" t="s">
        <v>58</v>
      </c>
      <c r="L16" s="10" t="s">
        <v>58</v>
      </c>
      <c r="M16" s="10" t="s">
        <v>58</v>
      </c>
      <c r="N16" s="10" t="s">
        <v>58</v>
      </c>
      <c r="O16" s="10" t="s">
        <v>58</v>
      </c>
      <c r="P16" s="10" t="s">
        <v>58</v>
      </c>
      <c r="Q16" s="10" t="s">
        <v>58</v>
      </c>
      <c r="R16" s="10" t="s">
        <v>58</v>
      </c>
      <c r="S16" s="10" t="s">
        <v>58</v>
      </c>
      <c r="T16" s="10" t="s">
        <v>58</v>
      </c>
      <c r="U16" s="10" t="s">
        <v>58</v>
      </c>
      <c r="V16" s="46" t="s">
        <v>58</v>
      </c>
    </row>
    <row r="17" spans="1:22" s="3" customFormat="1" ht="84" customHeight="1" x14ac:dyDescent="0.2">
      <c r="A17" s="176">
        <v>11</v>
      </c>
      <c r="B17" s="175"/>
      <c r="C17" s="195"/>
      <c r="D17" s="97" t="s">
        <v>22</v>
      </c>
      <c r="E17" s="97" t="s">
        <v>134</v>
      </c>
      <c r="F17" s="199" t="s">
        <v>18</v>
      </c>
      <c r="G17" s="73" t="s">
        <v>15</v>
      </c>
      <c r="H17" s="34" t="s">
        <v>16</v>
      </c>
      <c r="I17" s="4">
        <v>0</v>
      </c>
      <c r="J17" s="5"/>
      <c r="K17" s="174"/>
      <c r="L17" s="10" t="s">
        <v>58</v>
      </c>
      <c r="M17" s="10" t="s">
        <v>58</v>
      </c>
      <c r="N17" s="10" t="s">
        <v>58</v>
      </c>
      <c r="O17" s="10" t="s">
        <v>58</v>
      </c>
      <c r="P17" s="10" t="s">
        <v>58</v>
      </c>
      <c r="Q17" s="10" t="s">
        <v>58</v>
      </c>
      <c r="R17" s="10" t="s">
        <v>58</v>
      </c>
      <c r="S17" s="10" t="s">
        <v>58</v>
      </c>
      <c r="T17" s="10" t="s">
        <v>58</v>
      </c>
      <c r="U17" s="10" t="s">
        <v>58</v>
      </c>
      <c r="V17" s="46" t="s">
        <v>58</v>
      </c>
    </row>
    <row r="18" spans="1:22" s="3" customFormat="1" ht="80" customHeight="1" x14ac:dyDescent="0.2">
      <c r="A18" s="176">
        <v>12</v>
      </c>
      <c r="B18" s="175"/>
      <c r="C18" s="195"/>
      <c r="D18" s="97" t="s">
        <v>135</v>
      </c>
      <c r="E18" s="97" t="s">
        <v>135</v>
      </c>
      <c r="F18" s="199" t="s">
        <v>109</v>
      </c>
      <c r="G18" s="73" t="s">
        <v>15</v>
      </c>
      <c r="H18" s="34" t="s">
        <v>16</v>
      </c>
      <c r="I18" s="4">
        <v>0</v>
      </c>
      <c r="J18" s="5"/>
      <c r="K18" s="44"/>
      <c r="L18" s="10" t="s">
        <v>58</v>
      </c>
      <c r="M18" s="44"/>
      <c r="N18" s="44"/>
      <c r="O18" s="44"/>
      <c r="P18" s="44"/>
      <c r="Q18" s="44"/>
      <c r="R18" s="44"/>
      <c r="S18" s="44"/>
      <c r="T18" s="44"/>
      <c r="U18" s="10" t="s">
        <v>58</v>
      </c>
      <c r="V18" s="45"/>
    </row>
    <row r="19" spans="1:22" s="3" customFormat="1" ht="60" customHeight="1" thickBot="1" x14ac:dyDescent="0.25">
      <c r="A19" s="177">
        <v>13</v>
      </c>
      <c r="B19" s="185"/>
      <c r="C19" s="196"/>
      <c r="D19" s="98" t="s">
        <v>21</v>
      </c>
      <c r="E19" s="98" t="s">
        <v>96</v>
      </c>
      <c r="F19" s="201" t="s">
        <v>24</v>
      </c>
      <c r="G19" s="77" t="s">
        <v>15</v>
      </c>
      <c r="H19" s="35" t="s">
        <v>16</v>
      </c>
      <c r="I19" s="41">
        <v>0</v>
      </c>
      <c r="J19" s="42"/>
      <c r="K19" s="42"/>
      <c r="L19" s="42"/>
      <c r="M19" s="42"/>
      <c r="N19" s="186" t="s">
        <v>58</v>
      </c>
      <c r="O19" s="42"/>
      <c r="P19" s="84"/>
      <c r="Q19" s="42"/>
      <c r="R19" s="186" t="s">
        <v>58</v>
      </c>
      <c r="S19" s="42"/>
      <c r="T19" s="42"/>
      <c r="U19" s="42"/>
      <c r="V19" s="187" t="s">
        <v>58</v>
      </c>
    </row>
    <row r="20" spans="1:22" s="3" customFormat="1" ht="101" customHeight="1" x14ac:dyDescent="0.2">
      <c r="A20" s="78">
        <v>14</v>
      </c>
      <c r="B20" s="112" t="s">
        <v>25</v>
      </c>
      <c r="C20" s="194" t="s">
        <v>26</v>
      </c>
      <c r="D20" s="99" t="s">
        <v>136</v>
      </c>
      <c r="E20" s="99" t="s">
        <v>136</v>
      </c>
      <c r="F20" s="198" t="s">
        <v>118</v>
      </c>
      <c r="G20" s="76" t="s">
        <v>15</v>
      </c>
      <c r="H20" s="38" t="s">
        <v>16</v>
      </c>
      <c r="I20" s="39">
        <v>0</v>
      </c>
      <c r="J20" s="40"/>
      <c r="K20" s="40"/>
      <c r="L20" s="40"/>
      <c r="M20" s="40"/>
      <c r="N20" s="48"/>
      <c r="O20" s="40"/>
      <c r="P20" s="48"/>
      <c r="Q20" s="40"/>
      <c r="R20" s="48"/>
      <c r="S20" s="40"/>
      <c r="T20" s="40"/>
      <c r="U20" s="93" t="s">
        <v>58</v>
      </c>
      <c r="V20" s="50"/>
    </row>
    <row r="21" spans="1:22" s="3" customFormat="1" ht="100" customHeight="1" x14ac:dyDescent="0.2">
      <c r="A21" s="176">
        <v>15</v>
      </c>
      <c r="B21" s="113"/>
      <c r="C21" s="195"/>
      <c r="D21" s="97" t="s">
        <v>27</v>
      </c>
      <c r="E21" s="97" t="s">
        <v>100</v>
      </c>
      <c r="F21" s="199" t="s">
        <v>99</v>
      </c>
      <c r="G21" s="73" t="s">
        <v>15</v>
      </c>
      <c r="H21" s="34" t="s">
        <v>16</v>
      </c>
      <c r="I21" s="4">
        <v>0</v>
      </c>
      <c r="J21" s="5"/>
      <c r="K21" s="5"/>
      <c r="L21" s="11" t="s">
        <v>58</v>
      </c>
      <c r="M21" s="11" t="s">
        <v>58</v>
      </c>
      <c r="N21" s="11" t="s">
        <v>58</v>
      </c>
      <c r="O21" s="11" t="s">
        <v>58</v>
      </c>
      <c r="P21" s="11" t="s">
        <v>58</v>
      </c>
      <c r="Q21" s="11" t="s">
        <v>58</v>
      </c>
      <c r="R21" s="11" t="s">
        <v>58</v>
      </c>
      <c r="S21" s="11" t="s">
        <v>58</v>
      </c>
      <c r="T21" s="11" t="s">
        <v>58</v>
      </c>
      <c r="U21" s="11" t="s">
        <v>58</v>
      </c>
      <c r="V21" s="47" t="s">
        <v>58</v>
      </c>
    </row>
    <row r="22" spans="1:22" s="3" customFormat="1" ht="74" customHeight="1" x14ac:dyDescent="0.2">
      <c r="A22" s="176">
        <v>16</v>
      </c>
      <c r="B22" s="113"/>
      <c r="C22" s="195"/>
      <c r="D22" s="97" t="s">
        <v>145</v>
      </c>
      <c r="E22" s="97" t="s">
        <v>145</v>
      </c>
      <c r="F22" s="199" t="s">
        <v>29</v>
      </c>
      <c r="G22" s="73" t="s">
        <v>15</v>
      </c>
      <c r="H22" s="34" t="s">
        <v>16</v>
      </c>
      <c r="I22" s="4">
        <v>0</v>
      </c>
      <c r="J22" s="5"/>
      <c r="K22" s="5"/>
      <c r="L22" s="5"/>
      <c r="M22" s="5"/>
      <c r="N22" s="5"/>
      <c r="O22" s="5"/>
      <c r="P22" s="5"/>
      <c r="Q22" s="5"/>
      <c r="R22" s="11" t="s">
        <v>58</v>
      </c>
      <c r="S22" s="5"/>
      <c r="T22" s="5"/>
      <c r="U22" s="5"/>
      <c r="V22" s="56"/>
    </row>
    <row r="23" spans="1:22" s="3" customFormat="1" ht="86" customHeight="1" x14ac:dyDescent="0.2">
      <c r="A23" s="176">
        <v>17</v>
      </c>
      <c r="B23" s="113"/>
      <c r="C23" s="195"/>
      <c r="D23" s="97" t="s">
        <v>97</v>
      </c>
      <c r="E23" s="97" t="s">
        <v>101</v>
      </c>
      <c r="F23" s="199" t="s">
        <v>30</v>
      </c>
      <c r="G23" s="73" t="s">
        <v>15</v>
      </c>
      <c r="H23" s="34" t="s">
        <v>16</v>
      </c>
      <c r="I23" s="4">
        <v>0</v>
      </c>
      <c r="J23" s="5"/>
      <c r="K23" s="5"/>
      <c r="L23" s="5"/>
      <c r="M23" s="11" t="s">
        <v>58</v>
      </c>
      <c r="N23" s="5"/>
      <c r="O23" s="5"/>
      <c r="P23" s="11" t="s">
        <v>58</v>
      </c>
      <c r="Q23" s="5"/>
      <c r="R23" s="5"/>
      <c r="S23" s="11" t="s">
        <v>58</v>
      </c>
      <c r="T23" s="5"/>
      <c r="U23" s="5"/>
      <c r="V23" s="47" t="s">
        <v>58</v>
      </c>
    </row>
    <row r="24" spans="1:22" s="3" customFormat="1" ht="80" customHeight="1" x14ac:dyDescent="0.2">
      <c r="A24" s="176">
        <v>18</v>
      </c>
      <c r="B24" s="113"/>
      <c r="C24" s="195"/>
      <c r="D24" s="97" t="s">
        <v>98</v>
      </c>
      <c r="E24" s="97" t="s">
        <v>117</v>
      </c>
      <c r="F24" s="199" t="s">
        <v>31</v>
      </c>
      <c r="G24" s="73" t="s">
        <v>15</v>
      </c>
      <c r="H24" s="34" t="s">
        <v>16</v>
      </c>
      <c r="I24" s="4">
        <v>0</v>
      </c>
      <c r="J24" s="5"/>
      <c r="K24" s="11" t="s">
        <v>58</v>
      </c>
      <c r="L24" s="11" t="s">
        <v>58</v>
      </c>
      <c r="M24" s="11" t="s">
        <v>58</v>
      </c>
      <c r="N24" s="11" t="s">
        <v>58</v>
      </c>
      <c r="O24" s="11" t="s">
        <v>58</v>
      </c>
      <c r="P24" s="11" t="s">
        <v>58</v>
      </c>
      <c r="Q24" s="11" t="s">
        <v>58</v>
      </c>
      <c r="R24" s="11" t="s">
        <v>58</v>
      </c>
      <c r="S24" s="11" t="s">
        <v>58</v>
      </c>
      <c r="T24" s="11" t="s">
        <v>58</v>
      </c>
      <c r="U24" s="11" t="s">
        <v>58</v>
      </c>
      <c r="V24" s="47" t="s">
        <v>58</v>
      </c>
    </row>
    <row r="25" spans="1:22" s="3" customFormat="1" ht="80" customHeight="1" thickBot="1" x14ac:dyDescent="0.25">
      <c r="A25" s="177">
        <v>19</v>
      </c>
      <c r="B25" s="114"/>
      <c r="C25" s="196"/>
      <c r="D25" s="98" t="s">
        <v>108</v>
      </c>
      <c r="E25" s="98" t="s">
        <v>108</v>
      </c>
      <c r="F25" s="201" t="s">
        <v>109</v>
      </c>
      <c r="G25" s="77" t="s">
        <v>15</v>
      </c>
      <c r="H25" s="42"/>
      <c r="I25" s="41">
        <v>0</v>
      </c>
      <c r="J25" s="42"/>
      <c r="K25" s="84"/>
      <c r="L25" s="84"/>
      <c r="M25" s="84"/>
      <c r="N25" s="84"/>
      <c r="O25" s="84"/>
      <c r="P25" s="188" t="s">
        <v>58</v>
      </c>
      <c r="Q25" s="42"/>
      <c r="R25" s="84"/>
      <c r="S25" s="84"/>
      <c r="T25" s="84"/>
      <c r="U25" s="84"/>
      <c r="V25" s="87"/>
    </row>
    <row r="26" spans="1:22" s="3" customFormat="1" ht="75" customHeight="1" x14ac:dyDescent="0.2">
      <c r="A26" s="78">
        <v>20</v>
      </c>
      <c r="B26" s="189" t="s">
        <v>60</v>
      </c>
      <c r="C26" s="194" t="s">
        <v>59</v>
      </c>
      <c r="D26" s="99" t="s">
        <v>137</v>
      </c>
      <c r="E26" s="99" t="s">
        <v>138</v>
      </c>
      <c r="F26" s="198" t="s">
        <v>61</v>
      </c>
      <c r="G26" s="76" t="s">
        <v>62</v>
      </c>
      <c r="H26" s="38" t="s">
        <v>16</v>
      </c>
      <c r="I26" s="39">
        <v>0</v>
      </c>
      <c r="J26" s="40"/>
      <c r="K26" s="190" t="s">
        <v>58</v>
      </c>
      <c r="L26" s="190" t="s">
        <v>58</v>
      </c>
      <c r="M26" s="190" t="s">
        <v>58</v>
      </c>
      <c r="N26" s="190" t="s">
        <v>58</v>
      </c>
      <c r="O26" s="190" t="s">
        <v>58</v>
      </c>
      <c r="P26" s="190" t="s">
        <v>58</v>
      </c>
      <c r="Q26" s="190" t="s">
        <v>58</v>
      </c>
      <c r="R26" s="190" t="s">
        <v>58</v>
      </c>
      <c r="S26" s="190" t="s">
        <v>58</v>
      </c>
      <c r="T26" s="190" t="s">
        <v>58</v>
      </c>
      <c r="U26" s="190" t="s">
        <v>58</v>
      </c>
      <c r="V26" s="191" t="s">
        <v>58</v>
      </c>
    </row>
    <row r="27" spans="1:22" s="3" customFormat="1" ht="73" customHeight="1" x14ac:dyDescent="0.2">
      <c r="A27" s="176">
        <v>21</v>
      </c>
      <c r="B27" s="111"/>
      <c r="C27" s="195"/>
      <c r="D27" s="97" t="s">
        <v>139</v>
      </c>
      <c r="E27" s="97" t="s">
        <v>140</v>
      </c>
      <c r="F27" s="199" t="s">
        <v>63</v>
      </c>
      <c r="G27" s="73" t="s">
        <v>62</v>
      </c>
      <c r="H27" s="34" t="s">
        <v>16</v>
      </c>
      <c r="I27" s="4">
        <v>0</v>
      </c>
      <c r="J27" s="5"/>
      <c r="K27" s="101" t="s">
        <v>66</v>
      </c>
      <c r="L27" s="101"/>
      <c r="M27" s="101"/>
      <c r="N27" s="101"/>
      <c r="O27" s="101"/>
      <c r="P27" s="101"/>
      <c r="Q27" s="101"/>
      <c r="R27" s="101"/>
      <c r="S27" s="101"/>
      <c r="T27" s="101"/>
      <c r="U27" s="101"/>
      <c r="V27" s="102"/>
    </row>
    <row r="28" spans="1:22" s="3" customFormat="1" ht="60" customHeight="1" x14ac:dyDescent="0.2">
      <c r="A28" s="176">
        <v>22</v>
      </c>
      <c r="B28" s="111"/>
      <c r="C28" s="195"/>
      <c r="D28" s="97" t="s">
        <v>141</v>
      </c>
      <c r="E28" s="97" t="s">
        <v>64</v>
      </c>
      <c r="F28" s="199" t="s">
        <v>65</v>
      </c>
      <c r="G28" s="73" t="s">
        <v>62</v>
      </c>
      <c r="H28" s="34" t="s">
        <v>16</v>
      </c>
      <c r="I28" s="4">
        <v>0</v>
      </c>
      <c r="J28" s="5"/>
      <c r="K28" s="74" t="s">
        <v>58</v>
      </c>
      <c r="L28" s="74" t="s">
        <v>58</v>
      </c>
      <c r="M28" s="74" t="s">
        <v>58</v>
      </c>
      <c r="N28" s="74" t="s">
        <v>58</v>
      </c>
      <c r="O28" s="74" t="s">
        <v>58</v>
      </c>
      <c r="P28" s="74" t="s">
        <v>58</v>
      </c>
      <c r="Q28" s="74" t="s">
        <v>58</v>
      </c>
      <c r="R28" s="74" t="s">
        <v>58</v>
      </c>
      <c r="S28" s="74" t="s">
        <v>58</v>
      </c>
      <c r="T28" s="74" t="s">
        <v>58</v>
      </c>
      <c r="U28" s="74" t="s">
        <v>58</v>
      </c>
      <c r="V28" s="75" t="s">
        <v>58</v>
      </c>
    </row>
    <row r="29" spans="1:22" s="3" customFormat="1" ht="60" customHeight="1" x14ac:dyDescent="0.2">
      <c r="A29" s="176">
        <v>23</v>
      </c>
      <c r="B29" s="111"/>
      <c r="C29" s="195"/>
      <c r="D29" s="97" t="s">
        <v>102</v>
      </c>
      <c r="E29" s="97" t="s">
        <v>119</v>
      </c>
      <c r="F29" s="199" t="s">
        <v>103</v>
      </c>
      <c r="G29" s="73" t="s">
        <v>62</v>
      </c>
      <c r="H29" s="34" t="s">
        <v>16</v>
      </c>
      <c r="I29" s="4">
        <v>0</v>
      </c>
      <c r="J29" s="5"/>
      <c r="K29" s="101" t="s">
        <v>120</v>
      </c>
      <c r="L29" s="101"/>
      <c r="M29" s="101"/>
      <c r="N29" s="101"/>
      <c r="O29" s="101"/>
      <c r="P29" s="101"/>
      <c r="Q29" s="101"/>
      <c r="R29" s="101"/>
      <c r="S29" s="101"/>
      <c r="T29" s="101"/>
      <c r="U29" s="101"/>
      <c r="V29" s="102"/>
    </row>
    <row r="30" spans="1:22" s="3" customFormat="1" ht="60" customHeight="1" x14ac:dyDescent="0.2">
      <c r="A30" s="176">
        <v>24</v>
      </c>
      <c r="B30" s="111"/>
      <c r="C30" s="195"/>
      <c r="D30" s="97" t="s">
        <v>126</v>
      </c>
      <c r="E30" s="97" t="s">
        <v>121</v>
      </c>
      <c r="F30" s="199" t="s">
        <v>122</v>
      </c>
      <c r="G30" s="73" t="s">
        <v>62</v>
      </c>
      <c r="H30" s="34" t="s">
        <v>16</v>
      </c>
      <c r="I30" s="4">
        <v>0</v>
      </c>
      <c r="J30" s="5"/>
      <c r="K30" s="101" t="s">
        <v>66</v>
      </c>
      <c r="L30" s="101"/>
      <c r="M30" s="101"/>
      <c r="N30" s="101"/>
      <c r="O30" s="101"/>
      <c r="P30" s="101"/>
      <c r="Q30" s="101"/>
      <c r="R30" s="101"/>
      <c r="S30" s="101"/>
      <c r="T30" s="101"/>
      <c r="U30" s="101"/>
      <c r="V30" s="102"/>
    </row>
    <row r="31" spans="1:22" s="3" customFormat="1" ht="75" customHeight="1" x14ac:dyDescent="0.2">
      <c r="A31" s="176">
        <v>25</v>
      </c>
      <c r="B31" s="111"/>
      <c r="C31" s="195"/>
      <c r="D31" s="97" t="s">
        <v>142</v>
      </c>
      <c r="E31" s="97" t="s">
        <v>142</v>
      </c>
      <c r="F31" s="199" t="s">
        <v>107</v>
      </c>
      <c r="G31" s="73" t="s">
        <v>62</v>
      </c>
      <c r="H31" s="34" t="s">
        <v>16</v>
      </c>
      <c r="I31" s="4">
        <v>0</v>
      </c>
      <c r="J31" s="5"/>
      <c r="K31" s="44"/>
      <c r="L31" s="44"/>
      <c r="M31" s="5"/>
      <c r="N31" s="74" t="s">
        <v>58</v>
      </c>
      <c r="O31" s="44"/>
      <c r="P31" s="44"/>
      <c r="Q31" s="44"/>
      <c r="R31" s="44"/>
      <c r="S31" s="44"/>
      <c r="T31" s="44"/>
      <c r="U31" s="44"/>
      <c r="V31" s="45"/>
    </row>
    <row r="32" spans="1:22" s="3" customFormat="1" ht="80" customHeight="1" thickBot="1" x14ac:dyDescent="0.25">
      <c r="A32" s="177">
        <v>26</v>
      </c>
      <c r="B32" s="192"/>
      <c r="C32" s="196"/>
      <c r="D32" s="98" t="s">
        <v>105</v>
      </c>
      <c r="E32" s="98" t="s">
        <v>104</v>
      </c>
      <c r="F32" s="201" t="s">
        <v>99</v>
      </c>
      <c r="G32" s="77" t="s">
        <v>62</v>
      </c>
      <c r="H32" s="35" t="s">
        <v>16</v>
      </c>
      <c r="I32" s="41">
        <v>0</v>
      </c>
      <c r="J32" s="42"/>
      <c r="K32" s="42"/>
      <c r="L32" s="42"/>
      <c r="M32" s="42"/>
      <c r="N32" s="42"/>
      <c r="O32" s="42"/>
      <c r="P32" s="42"/>
      <c r="Q32" s="193" t="s">
        <v>58</v>
      </c>
      <c r="R32" s="42"/>
      <c r="S32" s="42"/>
      <c r="T32" s="42"/>
      <c r="U32" s="42"/>
      <c r="V32" s="57"/>
    </row>
    <row r="33" spans="1:22" s="3" customFormat="1" ht="60" customHeight="1" x14ac:dyDescent="0.2">
      <c r="A33" s="78">
        <v>27</v>
      </c>
      <c r="B33" s="108" t="s">
        <v>33</v>
      </c>
      <c r="C33" s="194" t="s">
        <v>34</v>
      </c>
      <c r="D33" s="99" t="s">
        <v>35</v>
      </c>
      <c r="E33" s="99" t="s">
        <v>36</v>
      </c>
      <c r="F33" s="198" t="s">
        <v>37</v>
      </c>
      <c r="G33" s="76" t="s">
        <v>15</v>
      </c>
      <c r="H33" s="38" t="s">
        <v>16</v>
      </c>
      <c r="I33" s="39">
        <v>0</v>
      </c>
      <c r="J33" s="40"/>
      <c r="K33" s="48"/>
      <c r="L33" s="49" t="s">
        <v>58</v>
      </c>
      <c r="M33" s="40"/>
      <c r="N33" s="40"/>
      <c r="O33" s="40"/>
      <c r="P33" s="40"/>
      <c r="Q33" s="40"/>
      <c r="R33" s="49" t="s">
        <v>58</v>
      </c>
      <c r="S33" s="40"/>
      <c r="T33" s="40"/>
      <c r="U33" s="48"/>
      <c r="V33" s="50"/>
    </row>
    <row r="34" spans="1:22" s="3" customFormat="1" ht="86" customHeight="1" x14ac:dyDescent="0.2">
      <c r="A34" s="176">
        <v>28</v>
      </c>
      <c r="B34" s="109"/>
      <c r="C34" s="195"/>
      <c r="D34" s="97" t="s">
        <v>28</v>
      </c>
      <c r="E34" s="97" t="s">
        <v>143</v>
      </c>
      <c r="F34" s="199" t="s">
        <v>32</v>
      </c>
      <c r="G34" s="73" t="s">
        <v>15</v>
      </c>
      <c r="H34" s="34" t="s">
        <v>16</v>
      </c>
      <c r="I34" s="4">
        <v>0</v>
      </c>
      <c r="J34" s="5"/>
      <c r="K34" s="44"/>
      <c r="L34" s="44"/>
      <c r="M34" s="44"/>
      <c r="N34" s="44"/>
      <c r="O34" s="44"/>
      <c r="P34" s="12" t="s">
        <v>58</v>
      </c>
      <c r="Q34" s="44"/>
      <c r="R34" s="44"/>
      <c r="S34" s="44"/>
      <c r="T34" s="44"/>
      <c r="U34" s="44"/>
      <c r="V34" s="85" t="s">
        <v>58</v>
      </c>
    </row>
    <row r="35" spans="1:22" s="3" customFormat="1" ht="60" customHeight="1" x14ac:dyDescent="0.2">
      <c r="A35" s="176">
        <v>29</v>
      </c>
      <c r="B35" s="109"/>
      <c r="C35" s="195"/>
      <c r="D35" s="97" t="s">
        <v>123</v>
      </c>
      <c r="E35" s="97" t="s">
        <v>123</v>
      </c>
      <c r="F35" s="199" t="s">
        <v>106</v>
      </c>
      <c r="G35" s="73" t="s">
        <v>15</v>
      </c>
      <c r="H35" s="34" t="s">
        <v>16</v>
      </c>
      <c r="I35" s="4">
        <v>0</v>
      </c>
      <c r="J35" s="5"/>
      <c r="K35" s="5"/>
      <c r="L35" s="5"/>
      <c r="M35" s="5"/>
      <c r="N35" s="12" t="s">
        <v>58</v>
      </c>
      <c r="O35" s="5"/>
      <c r="P35" s="5"/>
      <c r="Q35" s="5"/>
      <c r="R35" s="5"/>
      <c r="S35" s="5"/>
      <c r="T35" s="5"/>
      <c r="U35" s="5"/>
      <c r="V35" s="56"/>
    </row>
    <row r="36" spans="1:22" s="3" customFormat="1" ht="60" customHeight="1" thickBot="1" x14ac:dyDescent="0.25">
      <c r="A36" s="177">
        <v>30</v>
      </c>
      <c r="B36" s="110"/>
      <c r="C36" s="196"/>
      <c r="D36" s="98" t="s">
        <v>127</v>
      </c>
      <c r="E36" s="98" t="s">
        <v>130</v>
      </c>
      <c r="F36" s="201" t="s">
        <v>39</v>
      </c>
      <c r="G36" s="77" t="s">
        <v>15</v>
      </c>
      <c r="H36" s="35" t="s">
        <v>38</v>
      </c>
      <c r="I36" s="41">
        <v>0</v>
      </c>
      <c r="J36" s="42"/>
      <c r="K36" s="42"/>
      <c r="L36" s="42"/>
      <c r="M36" s="42"/>
      <c r="N36" s="42"/>
      <c r="O36" s="42"/>
      <c r="P36" s="42"/>
      <c r="Q36" s="42"/>
      <c r="R36" s="42"/>
      <c r="S36" s="42"/>
      <c r="T36" s="42"/>
      <c r="U36" s="42"/>
      <c r="V36" s="51" t="s">
        <v>58</v>
      </c>
    </row>
    <row r="37" spans="1:22" s="3" customFormat="1" ht="93" customHeight="1" x14ac:dyDescent="0.2">
      <c r="A37" s="78">
        <v>31</v>
      </c>
      <c r="B37" s="203" t="s">
        <v>40</v>
      </c>
      <c r="C37" s="105" t="s">
        <v>41</v>
      </c>
      <c r="D37" s="99" t="s">
        <v>42</v>
      </c>
      <c r="E37" s="99" t="s">
        <v>88</v>
      </c>
      <c r="F37" s="94" t="s">
        <v>43</v>
      </c>
      <c r="G37" s="76" t="s">
        <v>15</v>
      </c>
      <c r="H37" s="38" t="s">
        <v>16</v>
      </c>
      <c r="I37" s="39">
        <v>0</v>
      </c>
      <c r="J37" s="40"/>
      <c r="K37" s="40"/>
      <c r="L37" s="40"/>
      <c r="M37" s="40"/>
      <c r="N37" s="40"/>
      <c r="O37" s="40"/>
      <c r="P37" s="204" t="s">
        <v>58</v>
      </c>
      <c r="Q37" s="40"/>
      <c r="R37" s="40"/>
      <c r="S37" s="40"/>
      <c r="T37" s="40"/>
      <c r="U37" s="40"/>
      <c r="V37" s="205" t="s">
        <v>58</v>
      </c>
    </row>
    <row r="38" spans="1:22" s="3" customFormat="1" ht="83" customHeight="1" thickBot="1" x14ac:dyDescent="0.25">
      <c r="A38" s="177">
        <v>32</v>
      </c>
      <c r="B38" s="103"/>
      <c r="C38" s="104"/>
      <c r="D38" s="98" t="s">
        <v>144</v>
      </c>
      <c r="E38" s="98" t="s">
        <v>144</v>
      </c>
      <c r="F38" s="95" t="s">
        <v>44</v>
      </c>
      <c r="G38" s="77" t="s">
        <v>15</v>
      </c>
      <c r="H38" s="35" t="s">
        <v>16</v>
      </c>
      <c r="I38" s="41">
        <v>0</v>
      </c>
      <c r="J38" s="42"/>
      <c r="K38" s="42"/>
      <c r="L38" s="42"/>
      <c r="M38" s="42"/>
      <c r="N38" s="42"/>
      <c r="O38" s="86" t="s">
        <v>58</v>
      </c>
      <c r="P38" s="84"/>
      <c r="Q38" s="42"/>
      <c r="R38" s="84"/>
      <c r="S38" s="42"/>
      <c r="T38" s="42"/>
      <c r="U38" s="86" t="s">
        <v>58</v>
      </c>
      <c r="V38" s="87"/>
    </row>
    <row r="39" spans="1:22" s="3" customFormat="1" ht="60" customHeight="1" x14ac:dyDescent="0.2">
      <c r="C39" s="81"/>
      <c r="F39" s="81"/>
    </row>
    <row r="40" spans="1:22" s="3" customFormat="1" ht="60" customHeight="1" x14ac:dyDescent="0.2">
      <c r="C40" s="81"/>
      <c r="F40" s="81"/>
    </row>
    <row r="41" spans="1:22" s="3" customFormat="1" ht="60" customHeight="1" x14ac:dyDescent="0.2">
      <c r="C41" s="81"/>
      <c r="F41" s="81"/>
    </row>
    <row r="42" spans="1:22" s="3" customFormat="1" ht="60" customHeight="1" x14ac:dyDescent="0.2">
      <c r="C42" s="81"/>
      <c r="F42" s="81"/>
    </row>
    <row r="43" spans="1:22" s="3" customFormat="1" ht="60" customHeight="1" x14ac:dyDescent="0.2">
      <c r="C43" s="81"/>
      <c r="F43" s="81"/>
    </row>
    <row r="44" spans="1:22" s="3" customFormat="1" ht="60" customHeight="1" x14ac:dyDescent="0.2">
      <c r="C44" s="81"/>
      <c r="F44" s="81"/>
    </row>
    <row r="45" spans="1:22" s="3" customFormat="1" ht="60" customHeight="1" x14ac:dyDescent="0.2">
      <c r="C45" s="81"/>
      <c r="F45" s="81"/>
    </row>
    <row r="46" spans="1:22" s="3" customFormat="1" ht="60" customHeight="1" x14ac:dyDescent="0.2">
      <c r="C46" s="81"/>
      <c r="F46" s="81"/>
    </row>
    <row r="47" spans="1:22" s="3" customFormat="1" ht="60" customHeight="1" x14ac:dyDescent="0.2">
      <c r="C47" s="81"/>
      <c r="F47" s="81"/>
    </row>
    <row r="48" spans="1:22" s="3" customFormat="1" ht="60" customHeight="1" x14ac:dyDescent="0.2">
      <c r="C48" s="81"/>
      <c r="F48" s="81"/>
    </row>
    <row r="49" spans="1:22" s="3" customFormat="1" ht="60" customHeight="1" x14ac:dyDescent="0.2">
      <c r="C49" s="81"/>
      <c r="F49" s="81"/>
    </row>
    <row r="50" spans="1:22" s="3" customFormat="1" ht="60" customHeight="1" x14ac:dyDescent="0.2">
      <c r="C50" s="81"/>
      <c r="F50" s="81"/>
    </row>
    <row r="51" spans="1:22" s="3" customFormat="1" ht="60" customHeight="1" x14ac:dyDescent="0.2">
      <c r="C51" s="81"/>
      <c r="F51" s="81"/>
    </row>
    <row r="52" spans="1:22" s="3" customFormat="1" ht="60" customHeight="1" x14ac:dyDescent="0.2">
      <c r="C52" s="81"/>
      <c r="F52" s="81"/>
    </row>
    <row r="53" spans="1:22" s="3" customFormat="1" ht="60" customHeight="1" x14ac:dyDescent="0.2">
      <c r="C53" s="81"/>
      <c r="F53" s="81"/>
    </row>
    <row r="54" spans="1:22" s="3" customFormat="1" ht="60" customHeight="1" x14ac:dyDescent="0.2">
      <c r="C54" s="81"/>
      <c r="F54" s="81"/>
    </row>
    <row r="55" spans="1:22" s="3" customFormat="1" ht="60" customHeight="1" x14ac:dyDescent="0.2">
      <c r="C55" s="81"/>
      <c r="F55" s="81"/>
    </row>
    <row r="56" spans="1:22" s="3" customFormat="1" ht="60" customHeight="1" x14ac:dyDescent="0.2">
      <c r="C56" s="81"/>
      <c r="F56" s="81"/>
    </row>
    <row r="57" spans="1:22" s="3" customFormat="1" ht="60" customHeight="1" x14ac:dyDescent="0.2">
      <c r="C57" s="81"/>
      <c r="F57" s="81"/>
    </row>
    <row r="58" spans="1:22" s="3" customFormat="1" ht="60" customHeight="1" x14ac:dyDescent="0.2">
      <c r="C58" s="81"/>
      <c r="F58" s="81"/>
    </row>
    <row r="59" spans="1:22" s="3" customFormat="1" ht="60" customHeight="1" x14ac:dyDescent="0.2">
      <c r="C59" s="81"/>
      <c r="F59" s="81"/>
    </row>
    <row r="60" spans="1:22" s="3" customFormat="1" ht="60" customHeight="1" x14ac:dyDescent="0.2">
      <c r="C60" s="81"/>
      <c r="F60" s="81"/>
    </row>
    <row r="61" spans="1:22" x14ac:dyDescent="0.2">
      <c r="A61" s="3"/>
      <c r="B61" s="3"/>
      <c r="C61" s="81"/>
      <c r="D61" s="3"/>
      <c r="E61" s="3"/>
      <c r="F61" s="81"/>
      <c r="G61" s="3"/>
      <c r="H61" s="3"/>
      <c r="I61" s="3"/>
      <c r="J61" s="3"/>
      <c r="K61" s="3"/>
      <c r="L61" s="3"/>
      <c r="M61" s="3"/>
      <c r="N61" s="3"/>
      <c r="O61" s="3"/>
      <c r="P61" s="3"/>
      <c r="Q61" s="3"/>
      <c r="R61" s="3"/>
      <c r="S61" s="3"/>
      <c r="T61" s="3"/>
      <c r="U61" s="3"/>
      <c r="V61" s="3"/>
    </row>
    <row r="62" spans="1:22" x14ac:dyDescent="0.2">
      <c r="A62" s="3"/>
      <c r="B62" s="3"/>
      <c r="C62" s="81"/>
      <c r="D62" s="3"/>
      <c r="E62" s="3"/>
      <c r="F62" s="81"/>
      <c r="G62" s="3"/>
      <c r="H62" s="3"/>
      <c r="I62" s="3"/>
      <c r="J62" s="3"/>
      <c r="K62" s="3"/>
      <c r="L62" s="3"/>
      <c r="M62" s="3"/>
      <c r="N62" s="3"/>
      <c r="O62" s="3"/>
      <c r="P62" s="3"/>
      <c r="Q62" s="3"/>
      <c r="R62" s="3"/>
      <c r="S62" s="3"/>
      <c r="T62" s="3"/>
      <c r="U62" s="3"/>
      <c r="V62" s="3"/>
    </row>
    <row r="63" spans="1:22" x14ac:dyDescent="0.2">
      <c r="A63" s="3"/>
      <c r="B63" s="3"/>
      <c r="C63" s="81"/>
      <c r="D63" s="3"/>
      <c r="E63" s="3"/>
      <c r="F63" s="81"/>
      <c r="G63" s="3"/>
      <c r="H63" s="3"/>
      <c r="I63" s="3"/>
      <c r="J63" s="3"/>
      <c r="K63" s="3"/>
      <c r="L63" s="3"/>
      <c r="M63" s="3"/>
      <c r="N63" s="3"/>
      <c r="O63" s="3"/>
      <c r="P63" s="3"/>
      <c r="Q63" s="3"/>
      <c r="R63" s="3"/>
      <c r="S63" s="3"/>
      <c r="T63" s="3"/>
      <c r="U63" s="3"/>
      <c r="V63" s="3"/>
    </row>
    <row r="64" spans="1:22" x14ac:dyDescent="0.2">
      <c r="A64" s="3"/>
      <c r="B64" s="3"/>
      <c r="C64" s="81"/>
      <c r="D64" s="3"/>
      <c r="E64" s="3"/>
      <c r="F64" s="81"/>
      <c r="G64" s="3"/>
      <c r="H64" s="3"/>
      <c r="I64" s="3"/>
      <c r="J64" s="3"/>
      <c r="K64" s="3"/>
      <c r="L64" s="3"/>
      <c r="M64" s="3"/>
      <c r="N64" s="3"/>
      <c r="O64" s="3"/>
      <c r="P64" s="3"/>
      <c r="Q64" s="3"/>
      <c r="R64" s="3"/>
      <c r="S64" s="3"/>
      <c r="T64" s="3"/>
      <c r="U64" s="3"/>
      <c r="V64" s="3"/>
    </row>
    <row r="65" spans="1:22" x14ac:dyDescent="0.2">
      <c r="A65" s="3"/>
      <c r="B65" s="3"/>
      <c r="C65" s="81"/>
      <c r="D65" s="3"/>
      <c r="E65" s="3"/>
      <c r="F65" s="81"/>
      <c r="G65" s="3"/>
      <c r="H65" s="3"/>
      <c r="I65" s="3"/>
      <c r="J65" s="3"/>
      <c r="K65" s="3"/>
      <c r="L65" s="3"/>
      <c r="M65" s="3"/>
      <c r="N65" s="3"/>
      <c r="O65" s="3"/>
      <c r="P65" s="3"/>
      <c r="Q65" s="3"/>
      <c r="R65" s="3"/>
      <c r="S65" s="3"/>
      <c r="T65" s="3"/>
      <c r="U65" s="3"/>
      <c r="V65" s="3"/>
    </row>
  </sheetData>
  <mergeCells count="44">
    <mergeCell ref="B7:B8"/>
    <mergeCell ref="C7:C8"/>
    <mergeCell ref="G7:G8"/>
    <mergeCell ref="H5:H6"/>
    <mergeCell ref="D11:D12"/>
    <mergeCell ref="F11:F12"/>
    <mergeCell ref="G5:G6"/>
    <mergeCell ref="T5:T6"/>
    <mergeCell ref="U5:U6"/>
    <mergeCell ref="V5:V6"/>
    <mergeCell ref="M5:M6"/>
    <mergeCell ref="N5:N6"/>
    <mergeCell ref="O5:O6"/>
    <mergeCell ref="P5:P6"/>
    <mergeCell ref="Q5:Q6"/>
    <mergeCell ref="B15:B19"/>
    <mergeCell ref="A2:B4"/>
    <mergeCell ref="A5:A6"/>
    <mergeCell ref="B5:B6"/>
    <mergeCell ref="C5:C6"/>
    <mergeCell ref="C2:T4"/>
    <mergeCell ref="I5:I6"/>
    <mergeCell ref="J5:J6"/>
    <mergeCell ref="K5:K6"/>
    <mergeCell ref="L5:L6"/>
    <mergeCell ref="D5:D6"/>
    <mergeCell ref="E5:E6"/>
    <mergeCell ref="F5:F6"/>
    <mergeCell ref="R5:R6"/>
    <mergeCell ref="S5:S6"/>
    <mergeCell ref="C15:C19"/>
    <mergeCell ref="K29:V29"/>
    <mergeCell ref="B37:B38"/>
    <mergeCell ref="C37:C38"/>
    <mergeCell ref="C9:C14"/>
    <mergeCell ref="B9:B14"/>
    <mergeCell ref="B33:B36"/>
    <mergeCell ref="C33:C36"/>
    <mergeCell ref="B26:B32"/>
    <mergeCell ref="C26:C32"/>
    <mergeCell ref="K30:V30"/>
    <mergeCell ref="B20:B25"/>
    <mergeCell ref="C20:C25"/>
    <mergeCell ref="K27:V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4C7AD-9412-E34B-8A0B-BE8D9C9C3C81}">
  <sheetPr>
    <pageSetUpPr fitToPage="1"/>
  </sheetPr>
  <dimension ref="A1:AC80"/>
  <sheetViews>
    <sheetView zoomScale="84" zoomScaleNormal="90" workbookViewId="0">
      <pane xSplit="3" ySplit="4" topLeftCell="E5" activePane="bottomRight" state="frozen"/>
      <selection pane="topRight" activeCell="D1" sqref="D1"/>
      <selection pane="bottomLeft" activeCell="A5" sqref="A5"/>
      <selection pane="bottomRight" activeCell="F13" sqref="F13"/>
    </sheetView>
  </sheetViews>
  <sheetFormatPr baseColWidth="10" defaultColWidth="11.5" defaultRowHeight="14" x14ac:dyDescent="0.15"/>
  <cols>
    <col min="1" max="1" width="7.5" style="1" customWidth="1"/>
    <col min="2" max="2" width="55.6640625" style="1" customWidth="1"/>
    <col min="3" max="3" width="12.5" style="1" customWidth="1"/>
    <col min="4" max="4" width="15.6640625" style="1" customWidth="1"/>
    <col min="5" max="5" width="6.33203125" style="1" customWidth="1"/>
    <col min="6" max="6" width="7" style="18" customWidth="1"/>
    <col min="7" max="7" width="6.1640625" style="1" customWidth="1"/>
    <col min="8" max="8" width="7.1640625" style="18" customWidth="1"/>
    <col min="9" max="9" width="5.6640625" style="1" customWidth="1"/>
    <col min="10" max="10" width="8.33203125" style="18" customWidth="1"/>
    <col min="11" max="11" width="5" style="1" customWidth="1"/>
    <col min="12" max="12" width="7.6640625" style="18" customWidth="1"/>
    <col min="13" max="13" width="6" style="1" customWidth="1"/>
    <col min="14" max="14" width="7.33203125" style="18" customWidth="1"/>
    <col min="15" max="15" width="5" style="1" customWidth="1"/>
    <col min="16" max="16" width="9.1640625" style="19" customWidth="1"/>
    <col min="17" max="17" width="4.5" style="1" customWidth="1"/>
    <col min="18" max="18" width="7.33203125" style="18" customWidth="1"/>
    <col min="19" max="19" width="4.5" style="1" customWidth="1"/>
    <col min="20" max="20" width="7.1640625" style="18" customWidth="1"/>
    <col min="21" max="21" width="6.33203125" style="1" customWidth="1"/>
    <col min="22" max="22" width="8" style="18" customWidth="1"/>
    <col min="23" max="23" width="5" style="1" customWidth="1"/>
    <col min="24" max="24" width="7.5" style="18" customWidth="1"/>
    <col min="25" max="25" width="5" style="1" customWidth="1"/>
    <col min="26" max="26" width="7.1640625" style="18" customWidth="1"/>
    <col min="27" max="27" width="7.5" style="1" customWidth="1"/>
    <col min="28" max="28" width="7.5" style="18" customWidth="1"/>
    <col min="29" max="29" width="13.1640625" style="1" customWidth="1"/>
    <col min="30" max="16384" width="11.5" style="1"/>
  </cols>
  <sheetData>
    <row r="1" spans="1:29" s="13" customFormat="1" ht="18" customHeight="1" x14ac:dyDescent="0.2">
      <c r="A1" s="156"/>
      <c r="B1" s="156"/>
      <c r="C1" s="158" t="s">
        <v>128</v>
      </c>
      <c r="D1" s="159"/>
      <c r="E1" s="159"/>
      <c r="F1" s="159"/>
      <c r="G1" s="159"/>
      <c r="H1" s="159"/>
      <c r="I1" s="159"/>
      <c r="J1" s="159"/>
      <c r="K1" s="159"/>
      <c r="L1" s="159"/>
      <c r="M1" s="159"/>
      <c r="N1" s="159"/>
      <c r="O1" s="159"/>
      <c r="P1" s="159"/>
      <c r="Q1" s="159"/>
      <c r="R1" s="159"/>
      <c r="S1" s="159"/>
      <c r="T1" s="159"/>
      <c r="U1" s="159"/>
      <c r="V1" s="159"/>
      <c r="W1" s="159"/>
      <c r="X1" s="159"/>
      <c r="Y1" s="159"/>
      <c r="Z1" s="159"/>
      <c r="AA1" s="160"/>
      <c r="AB1" s="69" t="s">
        <v>10</v>
      </c>
      <c r="AC1" s="21"/>
    </row>
    <row r="2" spans="1:29" s="13" customFormat="1" ht="16" customHeight="1" x14ac:dyDescent="0.2">
      <c r="A2" s="157"/>
      <c r="B2" s="157"/>
      <c r="C2" s="161"/>
      <c r="D2" s="162"/>
      <c r="E2" s="162"/>
      <c r="F2" s="162"/>
      <c r="G2" s="162"/>
      <c r="H2" s="162"/>
      <c r="I2" s="162"/>
      <c r="J2" s="162"/>
      <c r="K2" s="162"/>
      <c r="L2" s="162"/>
      <c r="M2" s="162"/>
      <c r="N2" s="162"/>
      <c r="O2" s="162"/>
      <c r="P2" s="162"/>
      <c r="Q2" s="162"/>
      <c r="R2" s="162"/>
      <c r="S2" s="162"/>
      <c r="T2" s="162"/>
      <c r="U2" s="162"/>
      <c r="V2" s="162"/>
      <c r="W2" s="162"/>
      <c r="X2" s="162"/>
      <c r="Y2" s="162"/>
      <c r="Z2" s="162"/>
      <c r="AA2" s="163"/>
      <c r="AB2" s="69" t="s">
        <v>11</v>
      </c>
      <c r="AC2" s="22"/>
    </row>
    <row r="3" spans="1:29" ht="30" customHeight="1" thickBot="1" x14ac:dyDescent="0.2">
      <c r="A3" s="157"/>
      <c r="B3" s="157"/>
      <c r="C3" s="161"/>
      <c r="D3" s="162"/>
      <c r="E3" s="162"/>
      <c r="F3" s="162"/>
      <c r="G3" s="162"/>
      <c r="H3" s="162"/>
      <c r="I3" s="162"/>
      <c r="J3" s="162"/>
      <c r="K3" s="162"/>
      <c r="L3" s="162"/>
      <c r="M3" s="162"/>
      <c r="N3" s="162"/>
      <c r="O3" s="162"/>
      <c r="P3" s="162"/>
      <c r="Q3" s="162"/>
      <c r="R3" s="162"/>
      <c r="S3" s="162"/>
      <c r="T3" s="162"/>
      <c r="U3" s="162"/>
      <c r="V3" s="162"/>
      <c r="W3" s="162"/>
      <c r="X3" s="162"/>
      <c r="Y3" s="162"/>
      <c r="Z3" s="162"/>
      <c r="AA3" s="163"/>
      <c r="AB3" s="72" t="s">
        <v>12</v>
      </c>
      <c r="AC3" s="70"/>
    </row>
    <row r="4" spans="1:29" s="23" customFormat="1" ht="40" customHeight="1" thickBot="1" x14ac:dyDescent="0.2">
      <c r="A4" s="90" t="s">
        <v>45</v>
      </c>
      <c r="B4" s="91" t="s">
        <v>67</v>
      </c>
      <c r="C4" s="155" t="s">
        <v>68</v>
      </c>
      <c r="D4" s="155"/>
      <c r="E4" s="155" t="s">
        <v>69</v>
      </c>
      <c r="F4" s="155"/>
      <c r="G4" s="155" t="s">
        <v>70</v>
      </c>
      <c r="H4" s="155"/>
      <c r="I4" s="155" t="s">
        <v>71</v>
      </c>
      <c r="J4" s="155"/>
      <c r="K4" s="155" t="s">
        <v>72</v>
      </c>
      <c r="L4" s="155"/>
      <c r="M4" s="155" t="s">
        <v>73</v>
      </c>
      <c r="N4" s="155"/>
      <c r="O4" s="155" t="s">
        <v>74</v>
      </c>
      <c r="P4" s="155"/>
      <c r="Q4" s="155" t="s">
        <v>75</v>
      </c>
      <c r="R4" s="155"/>
      <c r="S4" s="155" t="s">
        <v>76</v>
      </c>
      <c r="T4" s="155"/>
      <c r="U4" s="155" t="s">
        <v>77</v>
      </c>
      <c r="V4" s="155"/>
      <c r="W4" s="155" t="s">
        <v>78</v>
      </c>
      <c r="X4" s="155"/>
      <c r="Y4" s="155" t="s">
        <v>79</v>
      </c>
      <c r="Z4" s="155"/>
      <c r="AA4" s="155" t="s">
        <v>80</v>
      </c>
      <c r="AB4" s="155"/>
      <c r="AC4" s="92" t="s">
        <v>81</v>
      </c>
    </row>
    <row r="5" spans="1:29" ht="25" customHeight="1" x14ac:dyDescent="0.15">
      <c r="A5" s="143">
        <f>'PLAN ACCIÓN 2023'!A7</f>
        <v>1</v>
      </c>
      <c r="B5" s="145" t="str">
        <f>'PLAN ACCIÓN 2023'!E7</f>
        <v xml:space="preserve">Actualizar el Plan Instruccional de Gestión Ambiental - PIGA . </v>
      </c>
      <c r="C5" s="217">
        <f>E5+G5+I5+K5+M5+O5+Q5+S5+U5+W5+Y5+AA5</f>
        <v>1</v>
      </c>
      <c r="D5" s="225" t="s">
        <v>82</v>
      </c>
      <c r="E5" s="221"/>
      <c r="F5" s="139"/>
      <c r="G5" s="79"/>
      <c r="H5" s="139"/>
      <c r="I5" s="79"/>
      <c r="J5" s="139"/>
      <c r="K5" s="79">
        <v>1</v>
      </c>
      <c r="L5" s="139">
        <f>+K6/K5</f>
        <v>0</v>
      </c>
      <c r="M5" s="79"/>
      <c r="N5" s="139"/>
      <c r="O5" s="79"/>
      <c r="P5" s="164"/>
      <c r="Q5" s="79"/>
      <c r="R5" s="139"/>
      <c r="S5" s="79"/>
      <c r="T5" s="139"/>
      <c r="U5" s="79"/>
      <c r="V5" s="139"/>
      <c r="W5" s="79"/>
      <c r="X5" s="139"/>
      <c r="Y5" s="79"/>
      <c r="Z5" s="139"/>
      <c r="AA5" s="79"/>
      <c r="AB5" s="139"/>
      <c r="AC5" s="141">
        <f>+G6+I6+E6+K6+M6+O6+Q6+S6+U6+W6+Y6+AA6</f>
        <v>0</v>
      </c>
    </row>
    <row r="6" spans="1:29" ht="25" customHeight="1" x14ac:dyDescent="0.15">
      <c r="A6" s="144"/>
      <c r="B6" s="146"/>
      <c r="C6" s="218"/>
      <c r="D6" s="226" t="s">
        <v>83</v>
      </c>
      <c r="E6" s="222"/>
      <c r="F6" s="140"/>
      <c r="G6" s="14"/>
      <c r="H6" s="140"/>
      <c r="I6" s="14"/>
      <c r="J6" s="140"/>
      <c r="K6" s="14">
        <v>0</v>
      </c>
      <c r="L6" s="140"/>
      <c r="M6" s="14"/>
      <c r="N6" s="140"/>
      <c r="O6" s="14"/>
      <c r="P6" s="149"/>
      <c r="Q6" s="14"/>
      <c r="R6" s="140"/>
      <c r="S6" s="14"/>
      <c r="T6" s="140"/>
      <c r="U6" s="14"/>
      <c r="V6" s="140"/>
      <c r="W6" s="14"/>
      <c r="X6" s="140"/>
      <c r="Y6" s="14"/>
      <c r="Z6" s="140"/>
      <c r="AA6" s="14"/>
      <c r="AB6" s="140"/>
      <c r="AC6" s="142"/>
    </row>
    <row r="7" spans="1:29" ht="25" customHeight="1" x14ac:dyDescent="0.15">
      <c r="A7" s="144">
        <f>'PLAN ACCIÓN 2023'!A8</f>
        <v>2</v>
      </c>
      <c r="B7" s="146" t="str">
        <f>'PLAN ACCIÓN 2023'!E9</f>
        <v>Calcular por trimestre la diferencia del consumo de agua, con respecto al consumo del año anterior reportado en el recibo de facturación.</v>
      </c>
      <c r="C7" s="218">
        <f>E7+G7+I7+K7+M7+O7+Q7+S7+U7+W7+Y7+AA7</f>
        <v>1</v>
      </c>
      <c r="D7" s="226" t="s">
        <v>82</v>
      </c>
      <c r="E7" s="212"/>
      <c r="F7" s="140"/>
      <c r="G7" s="16"/>
      <c r="H7" s="140"/>
      <c r="I7" s="16"/>
      <c r="J7" s="140"/>
      <c r="K7" s="16">
        <v>1</v>
      </c>
      <c r="L7" s="140">
        <f>+K8/K7</f>
        <v>0</v>
      </c>
      <c r="M7" s="16"/>
      <c r="N7" s="140"/>
      <c r="O7" s="16"/>
      <c r="P7" s="149"/>
      <c r="Q7" s="16"/>
      <c r="R7" s="140"/>
      <c r="S7" s="16"/>
      <c r="T7" s="140"/>
      <c r="U7" s="16"/>
      <c r="V7" s="140"/>
      <c r="W7" s="16"/>
      <c r="X7" s="140"/>
      <c r="Y7" s="16"/>
      <c r="Z7" s="140"/>
      <c r="AA7" s="16"/>
      <c r="AB7" s="140"/>
      <c r="AC7" s="142">
        <f>+G8+I8+E8+K8+M8+O8+Q8+S8+U8+W8+Y8+AA8</f>
        <v>0</v>
      </c>
    </row>
    <row r="8" spans="1:29" ht="25" customHeight="1" thickBot="1" x14ac:dyDescent="0.2">
      <c r="A8" s="165"/>
      <c r="B8" s="166"/>
      <c r="C8" s="219"/>
      <c r="D8" s="226" t="s">
        <v>83</v>
      </c>
      <c r="E8" s="223"/>
      <c r="F8" s="148"/>
      <c r="G8" s="58"/>
      <c r="H8" s="148"/>
      <c r="I8" s="58"/>
      <c r="J8" s="148"/>
      <c r="K8" s="58">
        <v>0</v>
      </c>
      <c r="L8" s="148"/>
      <c r="M8" s="58"/>
      <c r="N8" s="148"/>
      <c r="O8" s="58"/>
      <c r="P8" s="150"/>
      <c r="Q8" s="58"/>
      <c r="R8" s="148"/>
      <c r="S8" s="58"/>
      <c r="T8" s="148"/>
      <c r="U8" s="58"/>
      <c r="V8" s="148"/>
      <c r="W8" s="58"/>
      <c r="X8" s="148"/>
      <c r="Y8" s="58"/>
      <c r="Z8" s="148"/>
      <c r="AA8" s="58"/>
      <c r="AB8" s="148"/>
      <c r="AC8" s="147"/>
    </row>
    <row r="9" spans="1:29" ht="25" customHeight="1" x14ac:dyDescent="0.15">
      <c r="A9" s="170">
        <f>'PLAN ACCIÓN 2023'!A9</f>
        <v>3</v>
      </c>
      <c r="B9" s="167" t="str">
        <f>'PLAN ACCIÓN 2023'!E9</f>
        <v>Calcular por trimestre la diferencia del consumo de agua, con respecto al consumo del año anterior reportado en el recibo de facturación.</v>
      </c>
      <c r="C9" s="220">
        <f>E9+G9+I9+K9+M9+O9+Q9+S9+U9+W9+Y9+AA9</f>
        <v>4</v>
      </c>
      <c r="D9" s="226" t="s">
        <v>82</v>
      </c>
      <c r="E9" s="224"/>
      <c r="F9" s="168"/>
      <c r="G9" s="71">
        <v>1</v>
      </c>
      <c r="H9" s="168">
        <f>+G10/G9</f>
        <v>0</v>
      </c>
      <c r="I9" s="71"/>
      <c r="J9" s="168"/>
      <c r="K9" s="71"/>
      <c r="L9" s="168"/>
      <c r="M9" s="71">
        <v>1</v>
      </c>
      <c r="N9" s="168">
        <f>+M10/M9</f>
        <v>0</v>
      </c>
      <c r="O9" s="71"/>
      <c r="P9" s="173"/>
      <c r="Q9" s="71"/>
      <c r="R9" s="168"/>
      <c r="S9" s="71">
        <v>1</v>
      </c>
      <c r="T9" s="168">
        <f>+S10/S9</f>
        <v>0</v>
      </c>
      <c r="U9" s="71"/>
      <c r="V9" s="168"/>
      <c r="W9" s="71"/>
      <c r="X9" s="168"/>
      <c r="Y9" s="71">
        <v>1</v>
      </c>
      <c r="Z9" s="168">
        <f>+Y10/Y9</f>
        <v>0</v>
      </c>
      <c r="AA9" s="71"/>
      <c r="AB9" s="168"/>
      <c r="AC9" s="169">
        <f>+G10+I10+E10+K10+M10+O10+Q10+S10+U10+W10+Y10+AA10</f>
        <v>0</v>
      </c>
    </row>
    <row r="10" spans="1:29" ht="25" customHeight="1" x14ac:dyDescent="0.15">
      <c r="A10" s="144"/>
      <c r="B10" s="146"/>
      <c r="C10" s="218"/>
      <c r="D10" s="226" t="s">
        <v>83</v>
      </c>
      <c r="E10" s="222"/>
      <c r="F10" s="140"/>
      <c r="G10" s="14">
        <v>0</v>
      </c>
      <c r="H10" s="140"/>
      <c r="I10" s="14"/>
      <c r="J10" s="140"/>
      <c r="K10" s="14"/>
      <c r="L10" s="140"/>
      <c r="M10" s="14">
        <v>0</v>
      </c>
      <c r="N10" s="140"/>
      <c r="O10" s="14"/>
      <c r="P10" s="149"/>
      <c r="Q10" s="14"/>
      <c r="R10" s="140"/>
      <c r="S10" s="14">
        <v>0</v>
      </c>
      <c r="T10" s="140"/>
      <c r="U10" s="14"/>
      <c r="V10" s="140"/>
      <c r="W10" s="14"/>
      <c r="X10" s="140"/>
      <c r="Y10" s="14">
        <v>0</v>
      </c>
      <c r="Z10" s="140"/>
      <c r="AA10" s="14"/>
      <c r="AB10" s="140"/>
      <c r="AC10" s="142"/>
    </row>
    <row r="11" spans="1:29" ht="25" customHeight="1" x14ac:dyDescent="0.15">
      <c r="A11" s="144">
        <f>'PLAN ACCIÓN 2023'!A10</f>
        <v>4</v>
      </c>
      <c r="B11" s="146" t="str">
        <f>'PLAN ACCIÓN 2023'!E10</f>
        <v>Realizar el cálculo per cápita del consumo de agua cada tres meses por turno de trabajo.</v>
      </c>
      <c r="C11" s="218">
        <f>E11+G11+I11+K11+M11+O11+Q11+S11+U11+W11+Y11+AA11</f>
        <v>4</v>
      </c>
      <c r="D11" s="226" t="s">
        <v>82</v>
      </c>
      <c r="E11" s="212"/>
      <c r="F11" s="152"/>
      <c r="G11" s="16">
        <v>1</v>
      </c>
      <c r="H11" s="140">
        <f>+G12/G11</f>
        <v>0</v>
      </c>
      <c r="I11" s="16"/>
      <c r="J11" s="152"/>
      <c r="K11" s="16"/>
      <c r="L11" s="152"/>
      <c r="M11" s="16">
        <v>1</v>
      </c>
      <c r="N11" s="140">
        <f>+M12/M11</f>
        <v>0</v>
      </c>
      <c r="O11" s="16"/>
      <c r="P11" s="140"/>
      <c r="Q11" s="16"/>
      <c r="R11" s="140"/>
      <c r="S11" s="16">
        <v>1</v>
      </c>
      <c r="T11" s="140">
        <f>+S12/S11</f>
        <v>0</v>
      </c>
      <c r="U11" s="16"/>
      <c r="V11" s="140"/>
      <c r="W11" s="16"/>
      <c r="X11" s="152"/>
      <c r="Y11" s="16">
        <v>1</v>
      </c>
      <c r="Z11" s="140">
        <f>+Y12/Y11</f>
        <v>0</v>
      </c>
      <c r="AA11" s="16"/>
      <c r="AB11" s="140"/>
      <c r="AC11" s="142">
        <f>+G12+I12+E12+K12+M12+O12+Q12+S12+U12+W12+Y12+AA12</f>
        <v>0</v>
      </c>
    </row>
    <row r="12" spans="1:29" ht="25" customHeight="1" x14ac:dyDescent="0.15">
      <c r="A12" s="144"/>
      <c r="B12" s="146"/>
      <c r="C12" s="218"/>
      <c r="D12" s="226" t="s">
        <v>83</v>
      </c>
      <c r="E12" s="222"/>
      <c r="F12" s="152"/>
      <c r="G12" s="14">
        <v>0</v>
      </c>
      <c r="H12" s="140"/>
      <c r="I12" s="14"/>
      <c r="J12" s="152"/>
      <c r="K12" s="14"/>
      <c r="L12" s="152"/>
      <c r="M12" s="14">
        <v>0</v>
      </c>
      <c r="N12" s="140"/>
      <c r="O12" s="14"/>
      <c r="P12" s="140"/>
      <c r="Q12" s="15"/>
      <c r="R12" s="140"/>
      <c r="S12" s="14">
        <v>0</v>
      </c>
      <c r="T12" s="140"/>
      <c r="U12" s="15"/>
      <c r="V12" s="140"/>
      <c r="W12" s="14"/>
      <c r="X12" s="152"/>
      <c r="Y12" s="14">
        <v>0</v>
      </c>
      <c r="Z12" s="140"/>
      <c r="AA12" s="14"/>
      <c r="AB12" s="140"/>
      <c r="AC12" s="142"/>
    </row>
    <row r="13" spans="1:29" ht="25" customHeight="1" x14ac:dyDescent="0.15">
      <c r="A13" s="144">
        <f>'PLAN ACCIÓN 2023'!A11</f>
        <v>5</v>
      </c>
      <c r="B13" s="146" t="str">
        <f>'PLAN ACCIÓN 2023'!E11</f>
        <v>Validar que se realicen dos lavados de tanques en el año por la administración del edificio.</v>
      </c>
      <c r="C13" s="218">
        <f>E13+G13+I13+K13+M13+O13+Q13+S13+U13+W13+Y13+AA13</f>
        <v>2</v>
      </c>
      <c r="D13" s="226" t="s">
        <v>82</v>
      </c>
      <c r="E13" s="212"/>
      <c r="F13" s="96"/>
      <c r="G13" s="16"/>
      <c r="H13" s="96"/>
      <c r="I13" s="16"/>
      <c r="J13" s="96"/>
      <c r="K13" s="16"/>
      <c r="L13" s="96"/>
      <c r="M13" s="16">
        <v>1</v>
      </c>
      <c r="N13" s="96">
        <f>+M14/M13</f>
        <v>0</v>
      </c>
      <c r="O13" s="16"/>
      <c r="P13" s="96"/>
      <c r="Q13" s="16"/>
      <c r="R13" s="96"/>
      <c r="S13" s="16"/>
      <c r="T13" s="96"/>
      <c r="U13" s="16"/>
      <c r="V13" s="96"/>
      <c r="W13" s="16"/>
      <c r="X13" s="96"/>
      <c r="Y13" s="16">
        <v>1</v>
      </c>
      <c r="Z13" s="96">
        <f>+Y14/Y13</f>
        <v>0</v>
      </c>
      <c r="AA13" s="16"/>
      <c r="AB13" s="96"/>
      <c r="AC13" s="142">
        <f>+G14+I14+E14+K14+M14+O14+Q14+S14+U14+W14+Y14+AA14</f>
        <v>0</v>
      </c>
    </row>
    <row r="14" spans="1:29" ht="25" customHeight="1" x14ac:dyDescent="0.15">
      <c r="A14" s="144"/>
      <c r="B14" s="146"/>
      <c r="C14" s="218"/>
      <c r="D14" s="226" t="s">
        <v>83</v>
      </c>
      <c r="E14" s="222"/>
      <c r="F14" s="96"/>
      <c r="G14" s="14"/>
      <c r="H14" s="96"/>
      <c r="I14" s="14"/>
      <c r="J14" s="96"/>
      <c r="K14" s="14"/>
      <c r="L14" s="96"/>
      <c r="M14" s="14">
        <v>0</v>
      </c>
      <c r="N14" s="96"/>
      <c r="O14" s="14"/>
      <c r="P14" s="96"/>
      <c r="Q14" s="14"/>
      <c r="R14" s="96"/>
      <c r="S14" s="14"/>
      <c r="T14" s="96"/>
      <c r="U14" s="14"/>
      <c r="V14" s="96"/>
      <c r="W14" s="14"/>
      <c r="X14" s="96"/>
      <c r="Y14" s="14">
        <v>0</v>
      </c>
      <c r="Z14" s="96"/>
      <c r="AA14" s="14"/>
      <c r="AB14" s="96"/>
      <c r="AC14" s="142"/>
    </row>
    <row r="15" spans="1:29" ht="25" customHeight="1" x14ac:dyDescent="0.15">
      <c r="A15" s="144">
        <f>'PLAN ACCIÓN 2023'!A12</f>
        <v>6</v>
      </c>
      <c r="B15" s="146" t="str">
        <f>'PLAN ACCIÓN 2023'!E12</f>
        <v>Validar los resultados de laboratorio de la calidad del agua realizados por la administración del edificio de acuerdo con los limites permisibles de la Resolución 2115 del 2007.</v>
      </c>
      <c r="C15" s="218">
        <f>E15+G15+I15+K15+M15+O15+Q15+S15+U15+W15+Y15+AA15</f>
        <v>2</v>
      </c>
      <c r="D15" s="226" t="s">
        <v>82</v>
      </c>
      <c r="E15" s="212"/>
      <c r="F15" s="140"/>
      <c r="G15" s="16"/>
      <c r="H15" s="140"/>
      <c r="I15" s="16"/>
      <c r="J15" s="149"/>
      <c r="K15" s="16"/>
      <c r="L15" s="140"/>
      <c r="M15" s="16">
        <v>1</v>
      </c>
      <c r="N15" s="140">
        <f>+M16/M15</f>
        <v>0</v>
      </c>
      <c r="O15" s="16"/>
      <c r="P15" s="140"/>
      <c r="Q15" s="16"/>
      <c r="R15" s="140"/>
      <c r="S15" s="16"/>
      <c r="T15" s="140"/>
      <c r="U15" s="16"/>
      <c r="V15" s="140"/>
      <c r="W15" s="16"/>
      <c r="X15" s="140"/>
      <c r="Y15" s="16">
        <v>1</v>
      </c>
      <c r="Z15" s="140">
        <f>+Y16/Y15</f>
        <v>0</v>
      </c>
      <c r="AA15" s="16"/>
      <c r="AB15" s="140"/>
      <c r="AC15" s="142">
        <f>+G16+I16+E16+K16+M16+O16+Q16+S16+U16+W16+Y16+AA16</f>
        <v>0</v>
      </c>
    </row>
    <row r="16" spans="1:29" ht="25" customHeight="1" x14ac:dyDescent="0.15">
      <c r="A16" s="144"/>
      <c r="B16" s="146"/>
      <c r="C16" s="218"/>
      <c r="D16" s="226" t="s">
        <v>83</v>
      </c>
      <c r="E16" s="222"/>
      <c r="F16" s="140"/>
      <c r="G16" s="14"/>
      <c r="H16" s="140"/>
      <c r="I16" s="14"/>
      <c r="J16" s="149"/>
      <c r="K16" s="14"/>
      <c r="L16" s="140"/>
      <c r="M16" s="14">
        <v>0</v>
      </c>
      <c r="N16" s="140"/>
      <c r="O16" s="14"/>
      <c r="P16" s="140"/>
      <c r="Q16" s="14"/>
      <c r="R16" s="140"/>
      <c r="S16" s="14"/>
      <c r="T16" s="140"/>
      <c r="U16" s="14"/>
      <c r="V16" s="140"/>
      <c r="W16" s="14"/>
      <c r="X16" s="140"/>
      <c r="Y16" s="14">
        <v>0</v>
      </c>
      <c r="Z16" s="140"/>
      <c r="AA16" s="14"/>
      <c r="AB16" s="140"/>
      <c r="AC16" s="142"/>
    </row>
    <row r="17" spans="1:29" ht="25" customHeight="1" x14ac:dyDescent="0.15">
      <c r="A17" s="144">
        <f>'PLAN ACCIÓN 2023'!A13</f>
        <v>7</v>
      </c>
      <c r="B17" s="146" t="str">
        <f>'PLAN ACCIÓN 2023'!E13</f>
        <v>Se realizarán dos campañas educativas en la vigencia por medio de los canales digitales institucionales en ahorro de agua.</v>
      </c>
      <c r="C17" s="218">
        <f>E17+G17+I17+K17+M17+O17+Q17+S17+U17+W17+Y17+AA17</f>
        <v>2</v>
      </c>
      <c r="D17" s="226" t="s">
        <v>82</v>
      </c>
      <c r="E17" s="212"/>
      <c r="F17" s="140"/>
      <c r="G17" s="16"/>
      <c r="H17" s="140"/>
      <c r="I17" s="16">
        <v>1</v>
      </c>
      <c r="J17" s="140">
        <f>+I18/I17</f>
        <v>0</v>
      </c>
      <c r="K17" s="16"/>
      <c r="L17" s="140"/>
      <c r="M17" s="16"/>
      <c r="N17" s="140"/>
      <c r="O17" s="16"/>
      <c r="P17" s="149"/>
      <c r="Q17" s="16"/>
      <c r="R17" s="140"/>
      <c r="S17" s="16"/>
      <c r="T17" s="140"/>
      <c r="U17" s="16">
        <v>1</v>
      </c>
      <c r="V17" s="140">
        <f>+U18/U17</f>
        <v>0</v>
      </c>
      <c r="W17" s="16"/>
      <c r="X17" s="140"/>
      <c r="Y17" s="16"/>
      <c r="Z17" s="140"/>
      <c r="AA17" s="16"/>
      <c r="AB17" s="140"/>
      <c r="AC17" s="142">
        <f>+G18+I18+E18+K18+M18+O18+Q18+S18+U18+W18+Y18+AA18</f>
        <v>0</v>
      </c>
    </row>
    <row r="18" spans="1:29" ht="25" customHeight="1" x14ac:dyDescent="0.15">
      <c r="A18" s="144"/>
      <c r="B18" s="146"/>
      <c r="C18" s="218"/>
      <c r="D18" s="226" t="s">
        <v>83</v>
      </c>
      <c r="E18" s="222"/>
      <c r="F18" s="140"/>
      <c r="G18" s="14"/>
      <c r="H18" s="140"/>
      <c r="I18" s="14">
        <v>0</v>
      </c>
      <c r="J18" s="140"/>
      <c r="K18" s="14"/>
      <c r="L18" s="140"/>
      <c r="M18" s="14"/>
      <c r="N18" s="140"/>
      <c r="O18" s="14"/>
      <c r="P18" s="149"/>
      <c r="Q18" s="14"/>
      <c r="R18" s="140"/>
      <c r="S18" s="14"/>
      <c r="T18" s="140"/>
      <c r="U18" s="14">
        <v>0</v>
      </c>
      <c r="V18" s="140"/>
      <c r="W18" s="14"/>
      <c r="X18" s="140"/>
      <c r="Y18" s="14"/>
      <c r="Z18" s="140"/>
      <c r="AA18" s="14"/>
      <c r="AB18" s="140"/>
      <c r="AC18" s="142"/>
    </row>
    <row r="19" spans="1:29" ht="25" customHeight="1" x14ac:dyDescent="0.15">
      <c r="A19" s="144">
        <f>'PLAN ACCIÓN 2023'!A14</f>
        <v>8</v>
      </c>
      <c r="B19" s="146" t="str">
        <f>'PLAN ACCIÓN 2023'!E14</f>
        <v>Verificar semestralmente que  las instalaciones hidráulicas no presenten fugas de agua.</v>
      </c>
      <c r="C19" s="218">
        <f>E19+G19+I19+K19+M19+O19+Q19+S19+U19+W19+Y19+AA19</f>
        <v>3</v>
      </c>
      <c r="D19" s="226" t="s">
        <v>82</v>
      </c>
      <c r="E19" s="212"/>
      <c r="F19" s="140"/>
      <c r="G19" s="16"/>
      <c r="H19" s="140"/>
      <c r="I19" s="16"/>
      <c r="J19" s="140"/>
      <c r="K19" s="16"/>
      <c r="L19" s="140"/>
      <c r="M19" s="16">
        <v>1</v>
      </c>
      <c r="N19" s="140">
        <f>+M20/M19</f>
        <v>0</v>
      </c>
      <c r="O19" s="16"/>
      <c r="P19" s="149"/>
      <c r="Q19" s="16"/>
      <c r="R19" s="140"/>
      <c r="S19" s="16"/>
      <c r="T19" s="140"/>
      <c r="U19" s="16">
        <v>1</v>
      </c>
      <c r="V19" s="140">
        <f>+U20/U19</f>
        <v>0</v>
      </c>
      <c r="W19" s="16"/>
      <c r="X19" s="140"/>
      <c r="Y19" s="16">
        <v>1</v>
      </c>
      <c r="Z19" s="140">
        <f>+Y20/Y19</f>
        <v>0</v>
      </c>
      <c r="AA19" s="16"/>
      <c r="AB19" s="140"/>
      <c r="AC19" s="142">
        <f>+G20+I20+E20+K20+M20+O20+Q20+S20+U20+W20+Y20+AA20</f>
        <v>0</v>
      </c>
    </row>
    <row r="20" spans="1:29" ht="25" customHeight="1" thickBot="1" x14ac:dyDescent="0.2">
      <c r="A20" s="165"/>
      <c r="B20" s="166"/>
      <c r="C20" s="219"/>
      <c r="D20" s="226" t="s">
        <v>83</v>
      </c>
      <c r="E20" s="223"/>
      <c r="F20" s="148"/>
      <c r="G20" s="58"/>
      <c r="H20" s="148"/>
      <c r="I20" s="58"/>
      <c r="J20" s="148"/>
      <c r="K20" s="58"/>
      <c r="L20" s="148"/>
      <c r="M20" s="58">
        <v>0</v>
      </c>
      <c r="N20" s="148"/>
      <c r="O20" s="58"/>
      <c r="P20" s="150"/>
      <c r="Q20" s="58"/>
      <c r="R20" s="148"/>
      <c r="S20" s="58"/>
      <c r="T20" s="148"/>
      <c r="U20" s="58">
        <v>0</v>
      </c>
      <c r="V20" s="148"/>
      <c r="W20" s="58"/>
      <c r="X20" s="148"/>
      <c r="Y20" s="58">
        <v>0</v>
      </c>
      <c r="Z20" s="148"/>
      <c r="AA20" s="58"/>
      <c r="AB20" s="148"/>
      <c r="AC20" s="147"/>
    </row>
    <row r="21" spans="1:29" ht="25" customHeight="1" x14ac:dyDescent="0.15">
      <c r="A21" s="143">
        <f>'PLAN ACCIÓN 2023'!A15</f>
        <v>9</v>
      </c>
      <c r="B21" s="145" t="str">
        <f>'PLAN ACCIÓN 2023'!E15</f>
        <v>Realizar una capacitación anual sobre el ahorro y uso eficiente de la energía eléctrica y el recurso hídrico.</v>
      </c>
      <c r="C21" s="217">
        <f>E21+G21+I21+K21+M21+O21+Q21+S21+U21+W21+Y21+AA21</f>
        <v>1</v>
      </c>
      <c r="D21" s="226" t="s">
        <v>82</v>
      </c>
      <c r="E21" s="221"/>
      <c r="F21" s="139"/>
      <c r="G21" s="79"/>
      <c r="H21" s="139"/>
      <c r="I21" s="79"/>
      <c r="J21" s="139"/>
      <c r="K21" s="79"/>
      <c r="L21" s="139"/>
      <c r="M21" s="79"/>
      <c r="N21" s="139"/>
      <c r="O21" s="79"/>
      <c r="P21" s="164"/>
      <c r="Q21" s="79"/>
      <c r="R21" s="139"/>
      <c r="S21" s="79"/>
      <c r="T21" s="139"/>
      <c r="U21" s="79"/>
      <c r="V21" s="139"/>
      <c r="W21" s="79">
        <v>1</v>
      </c>
      <c r="X21" s="139">
        <f>+W22/W21</f>
        <v>0</v>
      </c>
      <c r="Y21" s="79"/>
      <c r="Z21" s="139"/>
      <c r="AA21" s="79"/>
      <c r="AB21" s="139"/>
      <c r="AC21" s="141">
        <f>+G22+I22+E22+K22+M22+O22+Q22+S22+U22+W22+Y22+AA22</f>
        <v>0</v>
      </c>
    </row>
    <row r="22" spans="1:29" ht="25" customHeight="1" x14ac:dyDescent="0.15">
      <c r="A22" s="144"/>
      <c r="B22" s="146"/>
      <c r="C22" s="218"/>
      <c r="D22" s="226" t="s">
        <v>83</v>
      </c>
      <c r="E22" s="222"/>
      <c r="F22" s="140"/>
      <c r="G22" s="14"/>
      <c r="H22" s="140"/>
      <c r="I22" s="14"/>
      <c r="J22" s="140"/>
      <c r="K22" s="14"/>
      <c r="L22" s="140"/>
      <c r="M22" s="14"/>
      <c r="N22" s="140"/>
      <c r="O22" s="14"/>
      <c r="P22" s="149"/>
      <c r="Q22" s="14"/>
      <c r="R22" s="140"/>
      <c r="S22" s="14"/>
      <c r="T22" s="140"/>
      <c r="U22" s="14"/>
      <c r="V22" s="140"/>
      <c r="W22" s="14">
        <v>0</v>
      </c>
      <c r="X22" s="140"/>
      <c r="Y22" s="14"/>
      <c r="Z22" s="140"/>
      <c r="AA22" s="14"/>
      <c r="AB22" s="140"/>
      <c r="AC22" s="142"/>
    </row>
    <row r="23" spans="1:29" ht="25" customHeight="1" x14ac:dyDescent="0.15">
      <c r="A23" s="144">
        <f>'PLAN ACCIÓN 2023'!A16</f>
        <v>10</v>
      </c>
      <c r="B23" s="146" t="str">
        <f>'PLAN ACCIÓN 2023'!E16</f>
        <v>Calcular mensualmente la diferencia del consumo de energía, con respecto al consumo del año anterior reportado en el recibo de facturación.</v>
      </c>
      <c r="C23" s="218">
        <f>E23+G23+I23+K23+M23+O23+Q23+S23+U23+W23+Y23+AA23</f>
        <v>12</v>
      </c>
      <c r="D23" s="226" t="s">
        <v>82</v>
      </c>
      <c r="E23" s="212">
        <v>1</v>
      </c>
      <c r="F23" s="140">
        <f>+E24/E23</f>
        <v>0</v>
      </c>
      <c r="G23" s="16">
        <v>1</v>
      </c>
      <c r="H23" s="140">
        <f>+G24/G23</f>
        <v>0</v>
      </c>
      <c r="I23" s="16">
        <v>1</v>
      </c>
      <c r="J23" s="140">
        <f>+I24/I23</f>
        <v>0</v>
      </c>
      <c r="K23" s="16">
        <v>1</v>
      </c>
      <c r="L23" s="140">
        <f>+K24/K23</f>
        <v>0</v>
      </c>
      <c r="M23" s="16">
        <v>1</v>
      </c>
      <c r="N23" s="140">
        <f>+M24/M23</f>
        <v>0</v>
      </c>
      <c r="O23" s="16">
        <v>1</v>
      </c>
      <c r="P23" s="140">
        <f>+O24/O23</f>
        <v>0</v>
      </c>
      <c r="Q23" s="16">
        <v>1</v>
      </c>
      <c r="R23" s="140">
        <f>+Q24/Q23</f>
        <v>0</v>
      </c>
      <c r="S23" s="16">
        <v>1</v>
      </c>
      <c r="T23" s="140">
        <f>+S24/S23</f>
        <v>0</v>
      </c>
      <c r="U23" s="16">
        <v>1</v>
      </c>
      <c r="V23" s="140">
        <f>+U24/U23</f>
        <v>0</v>
      </c>
      <c r="W23" s="16">
        <v>1</v>
      </c>
      <c r="X23" s="140">
        <f>+W24/W23</f>
        <v>0</v>
      </c>
      <c r="Y23" s="16">
        <v>1</v>
      </c>
      <c r="Z23" s="140">
        <f>+Y24/Y23</f>
        <v>0</v>
      </c>
      <c r="AA23" s="16">
        <v>1</v>
      </c>
      <c r="AB23" s="140">
        <f>+AA24/AA23</f>
        <v>0</v>
      </c>
      <c r="AC23" s="142">
        <f>+G24+I24+E24+K24+M24+O24+Q24+S24+U24+W24+Y24+AA24</f>
        <v>0</v>
      </c>
    </row>
    <row r="24" spans="1:29" ht="25" customHeight="1" x14ac:dyDescent="0.15">
      <c r="A24" s="144"/>
      <c r="B24" s="146"/>
      <c r="C24" s="218"/>
      <c r="D24" s="226" t="s">
        <v>83</v>
      </c>
      <c r="E24" s="222">
        <v>0</v>
      </c>
      <c r="F24" s="140"/>
      <c r="G24" s="14">
        <v>0</v>
      </c>
      <c r="H24" s="140"/>
      <c r="I24" s="14">
        <v>0</v>
      </c>
      <c r="J24" s="140"/>
      <c r="K24" s="14">
        <v>0</v>
      </c>
      <c r="L24" s="140"/>
      <c r="M24" s="14">
        <v>0</v>
      </c>
      <c r="N24" s="140"/>
      <c r="O24" s="14">
        <v>0</v>
      </c>
      <c r="P24" s="140"/>
      <c r="Q24" s="14">
        <v>0</v>
      </c>
      <c r="R24" s="140"/>
      <c r="S24" s="14">
        <v>0</v>
      </c>
      <c r="T24" s="140"/>
      <c r="U24" s="14">
        <v>0</v>
      </c>
      <c r="V24" s="140"/>
      <c r="W24" s="14">
        <v>0</v>
      </c>
      <c r="X24" s="140"/>
      <c r="Y24" s="14">
        <v>0</v>
      </c>
      <c r="Z24" s="140"/>
      <c r="AA24" s="14">
        <v>0</v>
      </c>
      <c r="AB24" s="140"/>
      <c r="AC24" s="142"/>
    </row>
    <row r="25" spans="1:29" ht="25" customHeight="1" x14ac:dyDescent="0.15">
      <c r="A25" s="144">
        <f>'PLAN ACCIÓN 2023'!A17</f>
        <v>11</v>
      </c>
      <c r="B25" s="146" t="str">
        <f>'PLAN ACCIÓN 2023'!E17</f>
        <v>Realizar mensualmente el cálculo per cápita del consumo de energía por turno de trabajo.</v>
      </c>
      <c r="C25" s="218">
        <f>E25+G25+I25+K25+M25+O25+Q25+S25+U25+W25+Y25+AA25</f>
        <v>11</v>
      </c>
      <c r="D25" s="226" t="s">
        <v>82</v>
      </c>
      <c r="E25" s="212"/>
      <c r="F25" s="140"/>
      <c r="G25" s="16">
        <v>1</v>
      </c>
      <c r="H25" s="140">
        <f>+G26/G25</f>
        <v>0</v>
      </c>
      <c r="I25" s="16">
        <v>1</v>
      </c>
      <c r="J25" s="140">
        <f>+I26/I25</f>
        <v>0</v>
      </c>
      <c r="K25" s="16">
        <v>1</v>
      </c>
      <c r="L25" s="140">
        <f>+K26/K25</f>
        <v>0</v>
      </c>
      <c r="M25" s="16">
        <v>1</v>
      </c>
      <c r="N25" s="140">
        <f>+M26/M25</f>
        <v>0</v>
      </c>
      <c r="O25" s="16">
        <v>1</v>
      </c>
      <c r="P25" s="140">
        <f>+O26/O25</f>
        <v>0</v>
      </c>
      <c r="Q25" s="16">
        <v>1</v>
      </c>
      <c r="R25" s="140">
        <f>+Q26/Q25</f>
        <v>0</v>
      </c>
      <c r="S25" s="16">
        <v>1</v>
      </c>
      <c r="T25" s="140">
        <f>+S26/S25</f>
        <v>0</v>
      </c>
      <c r="U25" s="16">
        <v>1</v>
      </c>
      <c r="V25" s="140">
        <f>+U26/U25</f>
        <v>0</v>
      </c>
      <c r="W25" s="16">
        <v>1</v>
      </c>
      <c r="X25" s="140">
        <f>+W26/W25</f>
        <v>0</v>
      </c>
      <c r="Y25" s="16">
        <v>1</v>
      </c>
      <c r="Z25" s="140">
        <f>+Y26/Y25</f>
        <v>0</v>
      </c>
      <c r="AA25" s="16">
        <v>1</v>
      </c>
      <c r="AB25" s="140">
        <f>+AA26/AA25</f>
        <v>0</v>
      </c>
      <c r="AC25" s="142">
        <f>+G26+I26+E26+K26+M26+O26+Q26+S26+U26+W26+Y26+AA26</f>
        <v>0</v>
      </c>
    </row>
    <row r="26" spans="1:29" ht="25" customHeight="1" x14ac:dyDescent="0.15">
      <c r="A26" s="144"/>
      <c r="B26" s="146"/>
      <c r="C26" s="218"/>
      <c r="D26" s="226" t="s">
        <v>83</v>
      </c>
      <c r="E26" s="222"/>
      <c r="F26" s="140"/>
      <c r="G26" s="14">
        <v>0</v>
      </c>
      <c r="H26" s="140"/>
      <c r="I26" s="14">
        <v>0</v>
      </c>
      <c r="J26" s="140"/>
      <c r="K26" s="14">
        <v>0</v>
      </c>
      <c r="L26" s="140"/>
      <c r="M26" s="14">
        <v>0</v>
      </c>
      <c r="N26" s="140"/>
      <c r="O26" s="14">
        <v>0</v>
      </c>
      <c r="P26" s="140"/>
      <c r="Q26" s="14">
        <v>0</v>
      </c>
      <c r="R26" s="140"/>
      <c r="S26" s="14">
        <v>0</v>
      </c>
      <c r="T26" s="140"/>
      <c r="U26" s="14">
        <v>0</v>
      </c>
      <c r="V26" s="140"/>
      <c r="W26" s="14">
        <v>0</v>
      </c>
      <c r="X26" s="140"/>
      <c r="Y26" s="14">
        <v>0</v>
      </c>
      <c r="Z26" s="140"/>
      <c r="AA26" s="14">
        <v>0</v>
      </c>
      <c r="AB26" s="140"/>
      <c r="AC26" s="142"/>
    </row>
    <row r="27" spans="1:29" ht="25" customHeight="1" x14ac:dyDescent="0.15">
      <c r="A27" s="144">
        <f>'PLAN ACCIÓN 2023'!A18</f>
        <v>12</v>
      </c>
      <c r="B27" s="146" t="str">
        <f>'PLAN ACCIÓN 2023'!E18</f>
        <v>Generar un screen semestral en los computadores de la Unidad que permita recordar a los funcionarios, buenas prácticas en el ahorro de la energía.</v>
      </c>
      <c r="C27" s="218">
        <f>E27+G27+I27+K27+M27+O27+Q27+S27+U27+W27+Y27+AA27</f>
        <v>2</v>
      </c>
      <c r="D27" s="226" t="s">
        <v>82</v>
      </c>
      <c r="E27" s="212"/>
      <c r="F27" s="140"/>
      <c r="G27" s="16"/>
      <c r="H27" s="140"/>
      <c r="I27" s="16">
        <v>1</v>
      </c>
      <c r="J27" s="140">
        <f>+I28/I27</f>
        <v>0</v>
      </c>
      <c r="K27" s="16"/>
      <c r="L27" s="140"/>
      <c r="M27" s="16"/>
      <c r="N27" s="140"/>
      <c r="O27" s="16"/>
      <c r="P27" s="149"/>
      <c r="Q27" s="16"/>
      <c r="R27" s="140"/>
      <c r="S27" s="16"/>
      <c r="T27" s="140"/>
      <c r="U27" s="16"/>
      <c r="V27" s="140"/>
      <c r="W27" s="16"/>
      <c r="X27" s="140"/>
      <c r="Y27" s="16">
        <v>1</v>
      </c>
      <c r="Z27" s="140">
        <f>+Y28/Y27</f>
        <v>0</v>
      </c>
      <c r="AA27" s="16"/>
      <c r="AB27" s="140"/>
      <c r="AC27" s="142">
        <f>+G28+I28+E28+K28+M28+O28+Q28+S28+U28+W28+Y28+AA28</f>
        <v>0</v>
      </c>
    </row>
    <row r="28" spans="1:29" ht="25" customHeight="1" x14ac:dyDescent="0.15">
      <c r="A28" s="144"/>
      <c r="B28" s="146"/>
      <c r="C28" s="218"/>
      <c r="D28" s="226" t="s">
        <v>83</v>
      </c>
      <c r="E28" s="222"/>
      <c r="F28" s="140"/>
      <c r="G28" s="14"/>
      <c r="H28" s="140"/>
      <c r="I28" s="14">
        <v>0</v>
      </c>
      <c r="J28" s="140"/>
      <c r="K28" s="14"/>
      <c r="L28" s="140"/>
      <c r="M28" s="14"/>
      <c r="N28" s="140"/>
      <c r="O28" s="14"/>
      <c r="P28" s="149"/>
      <c r="Q28" s="14"/>
      <c r="R28" s="140"/>
      <c r="S28" s="14"/>
      <c r="T28" s="140"/>
      <c r="U28" s="14"/>
      <c r="V28" s="140"/>
      <c r="W28" s="14"/>
      <c r="X28" s="140"/>
      <c r="Y28" s="14">
        <v>0</v>
      </c>
      <c r="Z28" s="140"/>
      <c r="AA28" s="14"/>
      <c r="AB28" s="140"/>
      <c r="AC28" s="142"/>
    </row>
    <row r="29" spans="1:29" ht="34" customHeight="1" x14ac:dyDescent="0.15">
      <c r="A29" s="144">
        <f>'PLAN ACCIÓN 2023'!A19</f>
        <v>13</v>
      </c>
      <c r="B29" s="146" t="str">
        <f>'PLAN ACCIÓN 2023'!E19</f>
        <v>Se realizarán tres campañas educativas en el año por medio de los canales digitales definidos por el área de comunicaciones, para el ahorro de energía.</v>
      </c>
      <c r="C29" s="218">
        <f>E29+G29+I29+K29+M29+O29+Q29+S29+U29+W29+Y29+AA29</f>
        <v>3</v>
      </c>
      <c r="D29" s="226" t="s">
        <v>82</v>
      </c>
      <c r="E29" s="212"/>
      <c r="F29" s="140"/>
      <c r="G29" s="16"/>
      <c r="H29" s="140"/>
      <c r="I29" s="16"/>
      <c r="J29" s="140"/>
      <c r="K29" s="16">
        <v>1</v>
      </c>
      <c r="L29" s="140">
        <f>+K30/K29</f>
        <v>0</v>
      </c>
      <c r="M29" s="16"/>
      <c r="N29" s="140"/>
      <c r="O29" s="16"/>
      <c r="P29" s="140"/>
      <c r="Q29" s="16"/>
      <c r="R29" s="140"/>
      <c r="S29" s="16">
        <v>1</v>
      </c>
      <c r="T29" s="140">
        <f>+S30/S29</f>
        <v>0</v>
      </c>
      <c r="U29" s="16"/>
      <c r="V29" s="140"/>
      <c r="W29" s="16"/>
      <c r="X29" s="140"/>
      <c r="Y29" s="16"/>
      <c r="Z29" s="140"/>
      <c r="AA29" s="16">
        <v>1</v>
      </c>
      <c r="AB29" s="140">
        <f>+AA30/AA29</f>
        <v>0</v>
      </c>
      <c r="AC29" s="142">
        <f>+G30+I30+E30+K30+M30+O30+Q30+S30+U30+W30+Y30+AA30</f>
        <v>0</v>
      </c>
    </row>
    <row r="30" spans="1:29" ht="34" customHeight="1" thickBot="1" x14ac:dyDescent="0.2">
      <c r="A30" s="165"/>
      <c r="B30" s="166"/>
      <c r="C30" s="219"/>
      <c r="D30" s="226" t="s">
        <v>83</v>
      </c>
      <c r="E30" s="223"/>
      <c r="F30" s="148"/>
      <c r="G30" s="58"/>
      <c r="H30" s="148"/>
      <c r="I30" s="58"/>
      <c r="J30" s="148"/>
      <c r="K30" s="58">
        <v>0</v>
      </c>
      <c r="L30" s="148"/>
      <c r="M30" s="58"/>
      <c r="N30" s="148"/>
      <c r="O30" s="58"/>
      <c r="P30" s="148"/>
      <c r="Q30" s="58"/>
      <c r="R30" s="148"/>
      <c r="S30" s="58">
        <v>0</v>
      </c>
      <c r="T30" s="148"/>
      <c r="U30" s="58"/>
      <c r="V30" s="148"/>
      <c r="W30" s="58"/>
      <c r="X30" s="148"/>
      <c r="Y30" s="58"/>
      <c r="Z30" s="148"/>
      <c r="AA30" s="58">
        <v>0</v>
      </c>
      <c r="AB30" s="148"/>
      <c r="AC30" s="147"/>
    </row>
    <row r="31" spans="1:29" ht="37" customHeight="1" x14ac:dyDescent="0.15">
      <c r="A31" s="143">
        <f>'PLAN ACCIÓN 2023'!A20</f>
        <v>14</v>
      </c>
      <c r="B31" s="145" t="str">
        <f>'PLAN ACCIÓN 2023'!E20</f>
        <v>Elaborar e estudio previo para la contratación el servicio de transporte, recolección y aprovechamiento de los residuos sólidos reciclables que son generados por la Unidad Administrativa Especial del Servicio Público de Empleo.</v>
      </c>
      <c r="C31" s="217">
        <f>E31+G31+I31+K31+M31+O31+Q31+S31+U31+W31+Y31+AA31</f>
        <v>1</v>
      </c>
      <c r="D31" s="226" t="s">
        <v>82</v>
      </c>
      <c r="E31" s="221"/>
      <c r="F31" s="139"/>
      <c r="G31" s="79"/>
      <c r="H31" s="139"/>
      <c r="I31" s="79"/>
      <c r="J31" s="139"/>
      <c r="K31" s="79"/>
      <c r="L31" s="139"/>
      <c r="M31" s="79"/>
      <c r="N31" s="139"/>
      <c r="O31" s="79"/>
      <c r="P31" s="164"/>
      <c r="Q31" s="79"/>
      <c r="R31" s="139"/>
      <c r="S31" s="79"/>
      <c r="T31" s="139"/>
      <c r="U31" s="79"/>
      <c r="V31" s="139"/>
      <c r="W31" s="79"/>
      <c r="X31" s="139"/>
      <c r="Y31" s="79">
        <v>1</v>
      </c>
      <c r="Z31" s="139">
        <f>+Y32/Y31</f>
        <v>0</v>
      </c>
      <c r="AA31" s="79"/>
      <c r="AB31" s="139"/>
      <c r="AC31" s="141">
        <f>+G32+I32+E32+K32+M32+O32+Q32+S32+U32+W32+Y32+AA32</f>
        <v>0</v>
      </c>
    </row>
    <row r="32" spans="1:29" ht="37" customHeight="1" x14ac:dyDescent="0.15">
      <c r="A32" s="144"/>
      <c r="B32" s="146"/>
      <c r="C32" s="218"/>
      <c r="D32" s="226" t="s">
        <v>83</v>
      </c>
      <c r="E32" s="222"/>
      <c r="F32" s="140"/>
      <c r="G32" s="14"/>
      <c r="H32" s="140"/>
      <c r="I32" s="14"/>
      <c r="J32" s="140"/>
      <c r="K32" s="14"/>
      <c r="L32" s="140"/>
      <c r="M32" s="14"/>
      <c r="N32" s="140"/>
      <c r="O32" s="14"/>
      <c r="P32" s="149"/>
      <c r="Q32" s="14"/>
      <c r="R32" s="140"/>
      <c r="S32" s="14"/>
      <c r="T32" s="140"/>
      <c r="U32" s="14"/>
      <c r="V32" s="140"/>
      <c r="W32" s="14"/>
      <c r="X32" s="140"/>
      <c r="Y32" s="14">
        <v>0</v>
      </c>
      <c r="Z32" s="140"/>
      <c r="AA32" s="14"/>
      <c r="AB32" s="140"/>
      <c r="AC32" s="142"/>
    </row>
    <row r="33" spans="1:29" ht="25" customHeight="1" x14ac:dyDescent="0.15">
      <c r="A33" s="144">
        <f>'PLAN ACCIÓN 2023'!A21</f>
        <v>15</v>
      </c>
      <c r="B33" s="146" t="str">
        <f>'PLAN ACCIÓN 2023'!E21</f>
        <v>Enviar tips mensuales sobre el correcto manejo de los residuos sólidos generados en la unidad.</v>
      </c>
      <c r="C33" s="218">
        <f>E33+G33+I33+K33+M33+O33+Q33+S33+U33+W33+Y33+AA33</f>
        <v>11</v>
      </c>
      <c r="D33" s="226" t="s">
        <v>82</v>
      </c>
      <c r="E33" s="212"/>
      <c r="F33" s="140"/>
      <c r="G33" s="16">
        <v>1</v>
      </c>
      <c r="H33" s="140">
        <f>+G34/G33</f>
        <v>0</v>
      </c>
      <c r="I33" s="16">
        <v>1</v>
      </c>
      <c r="J33" s="140">
        <f>+I34/I33</f>
        <v>0</v>
      </c>
      <c r="K33" s="16">
        <v>1</v>
      </c>
      <c r="L33" s="140">
        <f>+K34/K33</f>
        <v>0</v>
      </c>
      <c r="M33" s="16">
        <v>1</v>
      </c>
      <c r="N33" s="140">
        <f>+M34/M33</f>
        <v>0</v>
      </c>
      <c r="O33" s="16">
        <v>1</v>
      </c>
      <c r="P33" s="149">
        <f>+O34/O33</f>
        <v>0</v>
      </c>
      <c r="Q33" s="16">
        <v>1</v>
      </c>
      <c r="R33" s="140">
        <f>+Q34/Q33</f>
        <v>0</v>
      </c>
      <c r="S33" s="16">
        <v>1</v>
      </c>
      <c r="T33" s="140">
        <f>+S34/S33</f>
        <v>0</v>
      </c>
      <c r="U33" s="16">
        <v>1</v>
      </c>
      <c r="V33" s="140">
        <f>+U34/U33</f>
        <v>0</v>
      </c>
      <c r="W33" s="16">
        <v>1</v>
      </c>
      <c r="X33" s="140">
        <f>+W34/W33</f>
        <v>0</v>
      </c>
      <c r="Y33" s="16">
        <v>1</v>
      </c>
      <c r="Z33" s="140">
        <f>+Y34/Y33</f>
        <v>0</v>
      </c>
      <c r="AA33" s="16">
        <v>1</v>
      </c>
      <c r="AB33" s="140">
        <f>+AA34/AA33</f>
        <v>0</v>
      </c>
      <c r="AC33" s="142">
        <f>+G34+I34+E34+K34+M34+O34+Q34+S34+U34+W34+Y34+AA34</f>
        <v>0</v>
      </c>
    </row>
    <row r="34" spans="1:29" ht="25" customHeight="1" x14ac:dyDescent="0.15">
      <c r="A34" s="144"/>
      <c r="B34" s="146"/>
      <c r="C34" s="218"/>
      <c r="D34" s="226" t="s">
        <v>83</v>
      </c>
      <c r="E34" s="222"/>
      <c r="F34" s="140"/>
      <c r="G34" s="14">
        <v>0</v>
      </c>
      <c r="H34" s="140"/>
      <c r="I34" s="14">
        <v>0</v>
      </c>
      <c r="J34" s="140"/>
      <c r="K34" s="14">
        <v>0</v>
      </c>
      <c r="L34" s="140"/>
      <c r="M34" s="14">
        <v>0</v>
      </c>
      <c r="N34" s="140"/>
      <c r="O34" s="14">
        <v>0</v>
      </c>
      <c r="P34" s="149"/>
      <c r="Q34" s="14">
        <v>0</v>
      </c>
      <c r="R34" s="140"/>
      <c r="S34" s="14">
        <v>0</v>
      </c>
      <c r="T34" s="140"/>
      <c r="U34" s="14">
        <v>0</v>
      </c>
      <c r="V34" s="140"/>
      <c r="W34" s="14">
        <v>0</v>
      </c>
      <c r="X34" s="140"/>
      <c r="Y34" s="14">
        <v>0</v>
      </c>
      <c r="Z34" s="140"/>
      <c r="AA34" s="14">
        <v>0</v>
      </c>
      <c r="AB34" s="140"/>
      <c r="AC34" s="142"/>
    </row>
    <row r="35" spans="1:29" ht="34" customHeight="1" x14ac:dyDescent="0.15">
      <c r="A35" s="144">
        <f>'PLAN ACCIÓN 2023'!A22</f>
        <v>16</v>
      </c>
      <c r="B35" s="146" t="str">
        <f>'PLAN ACCIÓN 2023'!E22</f>
        <v>Realizar una actividad lúdica en cada vigencia sobre el manejo integral que se le debe dar a los Residuos Sólidos que se generan en la unidad.</v>
      </c>
      <c r="C35" s="218">
        <f>E35+G35+I35+K35+M35+O35+Q35+S35+U35+W35+Y35+AA35</f>
        <v>1</v>
      </c>
      <c r="D35" s="226" t="s">
        <v>82</v>
      </c>
      <c r="E35" s="212"/>
      <c r="F35" s="140"/>
      <c r="G35" s="16"/>
      <c r="H35" s="140"/>
      <c r="I35" s="16"/>
      <c r="J35" s="140"/>
      <c r="K35" s="16"/>
      <c r="L35" s="140"/>
      <c r="M35" s="16"/>
      <c r="N35" s="140"/>
      <c r="O35" s="16"/>
      <c r="P35" s="149"/>
      <c r="Q35" s="16"/>
      <c r="R35" s="140"/>
      <c r="S35" s="16">
        <v>1</v>
      </c>
      <c r="T35" s="140">
        <f>+S36/S35</f>
        <v>0</v>
      </c>
      <c r="U35" s="16"/>
      <c r="V35" s="140"/>
      <c r="W35" s="16"/>
      <c r="X35" s="140"/>
      <c r="Y35" s="16"/>
      <c r="Z35" s="140"/>
      <c r="AA35" s="16"/>
      <c r="AB35" s="140"/>
      <c r="AC35" s="142">
        <f>+G36+I36+E36+K36+M36+O36+Q36+S36+U36+W36+Y36+AA36</f>
        <v>0</v>
      </c>
    </row>
    <row r="36" spans="1:29" ht="34" customHeight="1" x14ac:dyDescent="0.15">
      <c r="A36" s="144"/>
      <c r="B36" s="146"/>
      <c r="C36" s="218"/>
      <c r="D36" s="226" t="s">
        <v>83</v>
      </c>
      <c r="E36" s="222"/>
      <c r="F36" s="140"/>
      <c r="G36" s="14"/>
      <c r="H36" s="140"/>
      <c r="I36" s="14"/>
      <c r="J36" s="140"/>
      <c r="K36" s="14"/>
      <c r="L36" s="140"/>
      <c r="M36" s="14"/>
      <c r="N36" s="140"/>
      <c r="O36" s="14"/>
      <c r="P36" s="149"/>
      <c r="Q36" s="14"/>
      <c r="R36" s="140"/>
      <c r="S36" s="14">
        <v>0</v>
      </c>
      <c r="T36" s="140"/>
      <c r="U36" s="14"/>
      <c r="V36" s="140"/>
      <c r="W36" s="14"/>
      <c r="X36" s="140"/>
      <c r="Y36" s="14"/>
      <c r="Z36" s="140"/>
      <c r="AA36" s="14"/>
      <c r="AB36" s="140"/>
      <c r="AC36" s="142"/>
    </row>
    <row r="37" spans="1:29" ht="36" customHeight="1" x14ac:dyDescent="0.15">
      <c r="A37" s="144">
        <f>'PLAN ACCIÓN 2023'!A23</f>
        <v>17</v>
      </c>
      <c r="B37" s="146" t="str">
        <f>'PLAN ACCIÓN 2023'!E23</f>
        <v xml:space="preserve">Calcular en cada trimestre el porcentaje de residuos que se aprovecharon del total de residuos No peligros generados en la Unidad Administrativa del Servicio Público de Empleo.      </v>
      </c>
      <c r="C37" s="218">
        <f>E37+G37+I37+K37+M37+O37+Q37+S37+U37+W37+Y37+AA37</f>
        <v>4</v>
      </c>
      <c r="D37" s="226" t="s">
        <v>82</v>
      </c>
      <c r="E37" s="212"/>
      <c r="F37" s="140"/>
      <c r="G37" s="16"/>
      <c r="H37" s="140"/>
      <c r="I37" s="16">
        <v>1</v>
      </c>
      <c r="J37" s="140">
        <f>+I38/I37</f>
        <v>0</v>
      </c>
      <c r="K37" s="16"/>
      <c r="L37" s="140"/>
      <c r="M37" s="16"/>
      <c r="N37" s="140"/>
      <c r="O37" s="16">
        <v>1</v>
      </c>
      <c r="P37" s="140">
        <f>+O38/O37</f>
        <v>0</v>
      </c>
      <c r="Q37" s="16"/>
      <c r="R37" s="140"/>
      <c r="S37" s="16"/>
      <c r="T37" s="140"/>
      <c r="U37" s="16">
        <v>1</v>
      </c>
      <c r="V37" s="140">
        <f>+U38/U37</f>
        <v>0</v>
      </c>
      <c r="W37" s="16"/>
      <c r="X37" s="140"/>
      <c r="Y37" s="16"/>
      <c r="Z37" s="140"/>
      <c r="AA37" s="16">
        <v>1</v>
      </c>
      <c r="AB37" s="140">
        <f>+AA38/AA37</f>
        <v>0</v>
      </c>
      <c r="AC37" s="142">
        <f>+G38+I38+E38+K38+M38+O38+Q38+S38+U38+W38+Y38+AA38</f>
        <v>0</v>
      </c>
    </row>
    <row r="38" spans="1:29" ht="36" customHeight="1" x14ac:dyDescent="0.15">
      <c r="A38" s="144"/>
      <c r="B38" s="146"/>
      <c r="C38" s="218"/>
      <c r="D38" s="226" t="s">
        <v>83</v>
      </c>
      <c r="E38" s="222"/>
      <c r="F38" s="140"/>
      <c r="G38" s="14"/>
      <c r="H38" s="140"/>
      <c r="I38" s="14">
        <v>0</v>
      </c>
      <c r="J38" s="140"/>
      <c r="K38" s="14"/>
      <c r="L38" s="140"/>
      <c r="M38" s="14"/>
      <c r="N38" s="140"/>
      <c r="O38" s="14">
        <v>0</v>
      </c>
      <c r="P38" s="140"/>
      <c r="Q38" s="14"/>
      <c r="R38" s="140"/>
      <c r="S38" s="14"/>
      <c r="T38" s="140"/>
      <c r="U38" s="14">
        <v>0</v>
      </c>
      <c r="V38" s="140"/>
      <c r="W38" s="14"/>
      <c r="X38" s="140"/>
      <c r="Y38" s="14"/>
      <c r="Z38" s="140"/>
      <c r="AA38" s="14">
        <v>0</v>
      </c>
      <c r="AB38" s="140"/>
      <c r="AC38" s="142"/>
    </row>
    <row r="39" spans="1:29" ht="25" customHeight="1" x14ac:dyDescent="0.15">
      <c r="A39" s="144">
        <f>'PLAN ACCIÓN 2023'!A24</f>
        <v>18</v>
      </c>
      <c r="B39" s="146" t="str">
        <f>'PLAN ACCIÓN 2023'!E24</f>
        <v xml:space="preserve">Calcular mensualmente el porcentaje de incremento de los residuos aprovechables con respecto al mismo periodo de la vigencia anterior. </v>
      </c>
      <c r="C39" s="218">
        <f>E39+G39+I39+K39+M39+O39+Q39+S39+U39+W39+Y39+AA39</f>
        <v>12</v>
      </c>
      <c r="D39" s="226" t="s">
        <v>82</v>
      </c>
      <c r="E39" s="212">
        <v>1</v>
      </c>
      <c r="F39" s="140">
        <f>+E40/E39</f>
        <v>0</v>
      </c>
      <c r="G39" s="16">
        <v>1</v>
      </c>
      <c r="H39" s="140">
        <f>+G40/G39</f>
        <v>0</v>
      </c>
      <c r="I39" s="16">
        <v>1</v>
      </c>
      <c r="J39" s="140">
        <f>+I40/I39</f>
        <v>0</v>
      </c>
      <c r="K39" s="16">
        <v>1</v>
      </c>
      <c r="L39" s="140">
        <f>+K40/K39</f>
        <v>0</v>
      </c>
      <c r="M39" s="16">
        <v>1</v>
      </c>
      <c r="N39" s="140">
        <f>+M40/M39</f>
        <v>0</v>
      </c>
      <c r="O39" s="16">
        <v>1</v>
      </c>
      <c r="P39" s="149">
        <f>+O40/O39</f>
        <v>0</v>
      </c>
      <c r="Q39" s="16">
        <v>1</v>
      </c>
      <c r="R39" s="140">
        <f>+Q40/Q39</f>
        <v>0</v>
      </c>
      <c r="S39" s="16">
        <v>1</v>
      </c>
      <c r="T39" s="140">
        <f>+S40/S39</f>
        <v>0</v>
      </c>
      <c r="U39" s="16">
        <v>1</v>
      </c>
      <c r="V39" s="140">
        <f>+U40/U39</f>
        <v>0</v>
      </c>
      <c r="W39" s="16">
        <v>1</v>
      </c>
      <c r="X39" s="140">
        <f>+W40/W39</f>
        <v>0</v>
      </c>
      <c r="Y39" s="16">
        <v>1</v>
      </c>
      <c r="Z39" s="140">
        <f>+Y40/Y39</f>
        <v>0</v>
      </c>
      <c r="AA39" s="16">
        <v>1</v>
      </c>
      <c r="AB39" s="140">
        <f>+AA40/AA39</f>
        <v>0</v>
      </c>
      <c r="AC39" s="142">
        <f>+G40+I40+E40+K40+M40+O40+Q40+S40+U40+W40+Y40+AA40</f>
        <v>0</v>
      </c>
    </row>
    <row r="40" spans="1:29" ht="25" customHeight="1" x14ac:dyDescent="0.15">
      <c r="A40" s="144"/>
      <c r="B40" s="146"/>
      <c r="C40" s="218"/>
      <c r="D40" s="226" t="s">
        <v>83</v>
      </c>
      <c r="E40" s="222">
        <v>0</v>
      </c>
      <c r="F40" s="140"/>
      <c r="G40" s="14">
        <v>0</v>
      </c>
      <c r="H40" s="140"/>
      <c r="I40" s="14">
        <v>0</v>
      </c>
      <c r="J40" s="140"/>
      <c r="K40" s="14">
        <v>0</v>
      </c>
      <c r="L40" s="140"/>
      <c r="M40" s="14">
        <v>0</v>
      </c>
      <c r="N40" s="140"/>
      <c r="O40" s="14">
        <v>0</v>
      </c>
      <c r="P40" s="149"/>
      <c r="Q40" s="14">
        <v>0</v>
      </c>
      <c r="R40" s="140"/>
      <c r="S40" s="14">
        <v>0</v>
      </c>
      <c r="T40" s="140"/>
      <c r="U40" s="14">
        <v>0</v>
      </c>
      <c r="V40" s="140"/>
      <c r="W40" s="14">
        <v>0</v>
      </c>
      <c r="X40" s="140"/>
      <c r="Y40" s="14">
        <v>0</v>
      </c>
      <c r="Z40" s="140"/>
      <c r="AA40" s="14">
        <v>0</v>
      </c>
      <c r="AB40" s="140"/>
      <c r="AC40" s="142"/>
    </row>
    <row r="41" spans="1:29" ht="25" customHeight="1" x14ac:dyDescent="0.15">
      <c r="A41" s="144">
        <f>'PLAN ACCIÓN 2023'!A25</f>
        <v>19</v>
      </c>
      <c r="B41" s="146" t="str">
        <f>'PLAN ACCIÓN 2023'!E25</f>
        <v xml:space="preserve">Generar un screen en los computadores de la Unidad que permita recordar a los funcionarios, la forma correcta de segregar y reciclar los residuos generados. </v>
      </c>
      <c r="C41" s="218">
        <f>E41+G41+I41+K41+M41+O41+Q41+S41+U41+W41+Y41+AA41</f>
        <v>1</v>
      </c>
      <c r="D41" s="226" t="s">
        <v>82</v>
      </c>
      <c r="E41" s="212"/>
      <c r="F41" s="140"/>
      <c r="G41" s="16"/>
      <c r="H41" s="140"/>
      <c r="I41" s="16"/>
      <c r="J41" s="140"/>
      <c r="K41" s="16"/>
      <c r="L41" s="140"/>
      <c r="M41" s="16"/>
      <c r="N41" s="140"/>
      <c r="O41" s="16">
        <v>1</v>
      </c>
      <c r="P41" s="140">
        <f>+O42/O41</f>
        <v>0</v>
      </c>
      <c r="Q41" s="16"/>
      <c r="R41" s="140"/>
      <c r="S41" s="16"/>
      <c r="T41" s="140"/>
      <c r="U41" s="16"/>
      <c r="V41" s="140"/>
      <c r="W41" s="16"/>
      <c r="X41" s="140"/>
      <c r="Y41" s="16"/>
      <c r="Z41" s="140"/>
      <c r="AA41" s="16"/>
      <c r="AB41" s="140"/>
      <c r="AC41" s="142">
        <f>+G42+I42+E42+K42+M42+O42+Q42+S42+U42+W42+Y42+AA42</f>
        <v>0</v>
      </c>
    </row>
    <row r="42" spans="1:29" ht="25" customHeight="1" thickBot="1" x14ac:dyDescent="0.2">
      <c r="A42" s="165"/>
      <c r="B42" s="166"/>
      <c r="C42" s="219"/>
      <c r="D42" s="226" t="s">
        <v>83</v>
      </c>
      <c r="E42" s="223"/>
      <c r="F42" s="148"/>
      <c r="G42" s="58"/>
      <c r="H42" s="148"/>
      <c r="I42" s="58"/>
      <c r="J42" s="148"/>
      <c r="K42" s="58"/>
      <c r="L42" s="148"/>
      <c r="M42" s="58"/>
      <c r="N42" s="148"/>
      <c r="O42" s="58">
        <v>0</v>
      </c>
      <c r="P42" s="148"/>
      <c r="Q42" s="58"/>
      <c r="R42" s="148"/>
      <c r="S42" s="58"/>
      <c r="T42" s="148"/>
      <c r="U42" s="58"/>
      <c r="V42" s="148"/>
      <c r="W42" s="58"/>
      <c r="X42" s="148"/>
      <c r="Y42" s="58"/>
      <c r="Z42" s="148"/>
      <c r="AA42" s="58"/>
      <c r="AB42" s="148"/>
      <c r="AC42" s="147"/>
    </row>
    <row r="43" spans="1:29" ht="34" customHeight="1" x14ac:dyDescent="0.15">
      <c r="A43" s="143">
        <f>'PLAN ACCIÓN 2023'!A26</f>
        <v>20</v>
      </c>
      <c r="B43" s="145" t="str">
        <f>'PLAN ACCIÓN 2023'!E26</f>
        <v>Llevar el registro mensual de todos los Residuos Peligrosos y Residuos Eléctricos y Electrónicos que se generan en la Unidad Administrativa Especial del Servicio Público de Empleo.</v>
      </c>
      <c r="C43" s="217">
        <f>E43+G43+I43+K43+M43+O43+Q43+S43+U43+W43+Y43+AA43</f>
        <v>12</v>
      </c>
      <c r="D43" s="226" t="s">
        <v>82</v>
      </c>
      <c r="E43" s="221">
        <v>1</v>
      </c>
      <c r="F43" s="139">
        <f>+E44/E43</f>
        <v>0</v>
      </c>
      <c r="G43" s="79">
        <v>1</v>
      </c>
      <c r="H43" s="139">
        <f>+G44/G43</f>
        <v>0</v>
      </c>
      <c r="I43" s="79">
        <v>1</v>
      </c>
      <c r="J43" s="139">
        <f>+I44/I43</f>
        <v>0</v>
      </c>
      <c r="K43" s="79">
        <v>1</v>
      </c>
      <c r="L43" s="139">
        <f>+K44/K43</f>
        <v>0</v>
      </c>
      <c r="M43" s="79">
        <v>1</v>
      </c>
      <c r="N43" s="164">
        <f>+M44/M43</f>
        <v>0</v>
      </c>
      <c r="O43" s="79">
        <v>1</v>
      </c>
      <c r="P43" s="139">
        <f>+O44/O43</f>
        <v>0</v>
      </c>
      <c r="Q43" s="79">
        <v>1</v>
      </c>
      <c r="R43" s="139">
        <f>+Q44/Q43</f>
        <v>0</v>
      </c>
      <c r="S43" s="79">
        <v>1</v>
      </c>
      <c r="T43" s="139">
        <f>+S44/S43</f>
        <v>0</v>
      </c>
      <c r="U43" s="79">
        <v>1</v>
      </c>
      <c r="V43" s="139">
        <f>+U44/U43</f>
        <v>0</v>
      </c>
      <c r="W43" s="79">
        <v>1</v>
      </c>
      <c r="X43" s="139">
        <f>+W44/W43</f>
        <v>0</v>
      </c>
      <c r="Y43" s="79">
        <v>1</v>
      </c>
      <c r="Z43" s="139">
        <f>+Y44/Y43</f>
        <v>0</v>
      </c>
      <c r="AA43" s="79">
        <v>1</v>
      </c>
      <c r="AB43" s="139">
        <f>+AA44/AA43</f>
        <v>0</v>
      </c>
      <c r="AC43" s="141">
        <f>+G44+I44+E44+K44+M44+O44+Q44+S44+U44+W44+Y44+AA44</f>
        <v>0</v>
      </c>
    </row>
    <row r="44" spans="1:29" ht="34" customHeight="1" x14ac:dyDescent="0.15">
      <c r="A44" s="144"/>
      <c r="B44" s="146"/>
      <c r="C44" s="218"/>
      <c r="D44" s="226" t="s">
        <v>83</v>
      </c>
      <c r="E44" s="222">
        <v>0</v>
      </c>
      <c r="F44" s="140"/>
      <c r="G44" s="14">
        <v>0</v>
      </c>
      <c r="H44" s="140"/>
      <c r="I44" s="14">
        <v>0</v>
      </c>
      <c r="J44" s="140"/>
      <c r="K44" s="14">
        <v>0</v>
      </c>
      <c r="L44" s="140"/>
      <c r="M44" s="14">
        <v>0</v>
      </c>
      <c r="N44" s="149"/>
      <c r="O44" s="14">
        <v>0</v>
      </c>
      <c r="P44" s="140"/>
      <c r="Q44" s="14">
        <v>0</v>
      </c>
      <c r="R44" s="140"/>
      <c r="S44" s="14">
        <v>0</v>
      </c>
      <c r="T44" s="140"/>
      <c r="U44" s="14">
        <v>0</v>
      </c>
      <c r="V44" s="140"/>
      <c r="W44" s="14">
        <v>0</v>
      </c>
      <c r="X44" s="140"/>
      <c r="Y44" s="14">
        <v>0</v>
      </c>
      <c r="Z44" s="140"/>
      <c r="AA44" s="14">
        <v>0</v>
      </c>
      <c r="AB44" s="140"/>
      <c r="AC44" s="142"/>
    </row>
    <row r="45" spans="1:29" ht="36" customHeight="1" x14ac:dyDescent="0.15">
      <c r="A45" s="144">
        <f>'PLAN ACCIÓN 2023'!A27</f>
        <v>21</v>
      </c>
      <c r="B45" s="146" t="str">
        <f>'PLAN ACCIÓN 2023'!E27</f>
        <v>Inspeccionar el vehículo que realiza la recolección de los Residuos Peligrosos y los Residuos Eléctricos y Electrónicos y diligenciar la lista de chequeo, elaborada para tal fin.</v>
      </c>
      <c r="C45" s="218">
        <f>E45+G45+I45+K45+M45+O45+Q45+S45+U45+W45+Y45+AA45</f>
        <v>1</v>
      </c>
      <c r="D45" s="226" t="s">
        <v>82</v>
      </c>
      <c r="E45" s="212"/>
      <c r="F45" s="140"/>
      <c r="G45" s="16"/>
      <c r="H45" s="140"/>
      <c r="I45" s="16"/>
      <c r="J45" s="140"/>
      <c r="K45" s="16"/>
      <c r="L45" s="140"/>
      <c r="M45" s="16"/>
      <c r="N45" s="140"/>
      <c r="O45" s="16"/>
      <c r="P45" s="149"/>
      <c r="Q45" s="16"/>
      <c r="R45" s="140"/>
      <c r="S45" s="71">
        <v>1</v>
      </c>
      <c r="T45" s="168">
        <f>+S46/S45</f>
        <v>0</v>
      </c>
      <c r="U45" s="16"/>
      <c r="V45" s="140"/>
      <c r="W45" s="16"/>
      <c r="X45" s="140"/>
      <c r="Y45" s="16"/>
      <c r="Z45" s="140"/>
      <c r="AA45" s="16"/>
      <c r="AB45" s="140"/>
      <c r="AC45" s="142">
        <f>+G46+I46+E46+K46+M46+O46+Q46+S46+U46+W46+Y46+AA46</f>
        <v>0</v>
      </c>
    </row>
    <row r="46" spans="1:29" ht="36" customHeight="1" x14ac:dyDescent="0.15">
      <c r="A46" s="144"/>
      <c r="B46" s="146"/>
      <c r="C46" s="218"/>
      <c r="D46" s="226" t="s">
        <v>83</v>
      </c>
      <c r="E46" s="222"/>
      <c r="F46" s="140"/>
      <c r="G46" s="14"/>
      <c r="H46" s="140"/>
      <c r="I46" s="14"/>
      <c r="J46" s="140"/>
      <c r="K46" s="14"/>
      <c r="L46" s="140"/>
      <c r="M46" s="14"/>
      <c r="N46" s="140"/>
      <c r="O46" s="14"/>
      <c r="P46" s="149"/>
      <c r="Q46" s="14"/>
      <c r="R46" s="140"/>
      <c r="S46" s="14">
        <v>0</v>
      </c>
      <c r="T46" s="140"/>
      <c r="U46" s="14"/>
      <c r="V46" s="140"/>
      <c r="W46" s="14"/>
      <c r="X46" s="140"/>
      <c r="Y46" s="14"/>
      <c r="Z46" s="140"/>
      <c r="AA46" s="14"/>
      <c r="AB46" s="140"/>
      <c r="AC46" s="142"/>
    </row>
    <row r="47" spans="1:29" ht="25" customHeight="1" x14ac:dyDescent="0.15">
      <c r="A47" s="144">
        <f>'PLAN ACCIÓN 2023'!A28</f>
        <v>22</v>
      </c>
      <c r="B47" s="146" t="str">
        <f>'PLAN ACCIÓN 2023'!E28</f>
        <v>Diligenciar mensualmente el formato CalculoMediaMovil.xlsx.</v>
      </c>
      <c r="C47" s="218">
        <f>E47+G47+I47+K47+M47+O47+Q47+S47+U47+W47+Y47+AA47</f>
        <v>12</v>
      </c>
      <c r="D47" s="226" t="s">
        <v>82</v>
      </c>
      <c r="E47" s="212">
        <v>1</v>
      </c>
      <c r="F47" s="140">
        <f>+E48/E47</f>
        <v>0</v>
      </c>
      <c r="G47" s="16">
        <v>1</v>
      </c>
      <c r="H47" s="140">
        <f>+G48/G47</f>
        <v>0</v>
      </c>
      <c r="I47" s="16">
        <v>1</v>
      </c>
      <c r="J47" s="140">
        <f>+I48/I47</f>
        <v>0</v>
      </c>
      <c r="K47" s="16">
        <v>1</v>
      </c>
      <c r="L47" s="140">
        <f>+K48/K47</f>
        <v>0</v>
      </c>
      <c r="M47" s="16">
        <v>1</v>
      </c>
      <c r="N47" s="149">
        <f>+M48/M47</f>
        <v>0</v>
      </c>
      <c r="O47" s="16">
        <v>1</v>
      </c>
      <c r="P47" s="140">
        <f>+O48/O47</f>
        <v>0</v>
      </c>
      <c r="Q47" s="16">
        <v>1</v>
      </c>
      <c r="R47" s="140">
        <f>+Q48/Q47</f>
        <v>0</v>
      </c>
      <c r="S47" s="16">
        <v>1</v>
      </c>
      <c r="T47" s="140">
        <f>+S48/S47</f>
        <v>0</v>
      </c>
      <c r="U47" s="16">
        <v>1</v>
      </c>
      <c r="V47" s="140">
        <f>+U48/U47</f>
        <v>0</v>
      </c>
      <c r="W47" s="16">
        <v>1</v>
      </c>
      <c r="X47" s="140">
        <f>+W48/W47</f>
        <v>0</v>
      </c>
      <c r="Y47" s="16">
        <v>1</v>
      </c>
      <c r="Z47" s="140">
        <f>+Y48/Y47</f>
        <v>0</v>
      </c>
      <c r="AA47" s="16">
        <v>1</v>
      </c>
      <c r="AB47" s="140">
        <f>+AA48/AA47</f>
        <v>0</v>
      </c>
      <c r="AC47" s="142">
        <f>+G48+I48+E48+K48+M48+O48+Q48+S48+U48+W48+Y48+AA48</f>
        <v>0</v>
      </c>
    </row>
    <row r="48" spans="1:29" ht="25" customHeight="1" x14ac:dyDescent="0.15">
      <c r="A48" s="144"/>
      <c r="B48" s="146"/>
      <c r="C48" s="218"/>
      <c r="D48" s="226" t="s">
        <v>83</v>
      </c>
      <c r="E48" s="222">
        <v>0</v>
      </c>
      <c r="F48" s="140"/>
      <c r="G48" s="14">
        <v>0</v>
      </c>
      <c r="H48" s="140"/>
      <c r="I48" s="14">
        <v>0</v>
      </c>
      <c r="J48" s="140"/>
      <c r="K48" s="14">
        <v>0</v>
      </c>
      <c r="L48" s="140"/>
      <c r="M48" s="14">
        <v>0</v>
      </c>
      <c r="N48" s="149"/>
      <c r="O48" s="14">
        <v>0</v>
      </c>
      <c r="P48" s="140"/>
      <c r="Q48" s="14">
        <v>0</v>
      </c>
      <c r="R48" s="140"/>
      <c r="S48" s="14">
        <v>0</v>
      </c>
      <c r="T48" s="140"/>
      <c r="U48" s="14">
        <v>0</v>
      </c>
      <c r="V48" s="140"/>
      <c r="W48" s="14">
        <v>0</v>
      </c>
      <c r="X48" s="140"/>
      <c r="Y48" s="14">
        <v>0</v>
      </c>
      <c r="Z48" s="140"/>
      <c r="AA48" s="14">
        <v>0</v>
      </c>
      <c r="AB48" s="140"/>
      <c r="AC48" s="142"/>
    </row>
    <row r="49" spans="1:29" ht="25" customHeight="1" x14ac:dyDescent="0.15">
      <c r="A49" s="144">
        <f>'PLAN ACCIÓN 2023'!A29</f>
        <v>23</v>
      </c>
      <c r="B49" s="146" t="str">
        <f>'PLAN ACCIÓN 2023'!E29</f>
        <v>Diligenciar el formato de recepción y despacho del centro e acopio final de RAEE y RESPEL</v>
      </c>
      <c r="C49" s="218">
        <f>E49+G49+I49+K49+M49+O49+Q49+S49+U49+W49+Y49+AA49</f>
        <v>1</v>
      </c>
      <c r="D49" s="226" t="s">
        <v>82</v>
      </c>
      <c r="E49" s="212"/>
      <c r="F49" s="140"/>
      <c r="G49" s="16"/>
      <c r="H49" s="140"/>
      <c r="I49" s="16"/>
      <c r="J49" s="140"/>
      <c r="K49" s="16"/>
      <c r="L49" s="140"/>
      <c r="M49" s="16"/>
      <c r="N49" s="140"/>
      <c r="O49" s="16"/>
      <c r="P49" s="140"/>
      <c r="Q49" s="16"/>
      <c r="R49" s="140"/>
      <c r="S49" s="16"/>
      <c r="T49" s="140"/>
      <c r="U49" s="16"/>
      <c r="V49" s="140"/>
      <c r="W49" s="16"/>
      <c r="X49" s="140"/>
      <c r="Y49" s="16"/>
      <c r="Z49" s="140"/>
      <c r="AA49" s="16">
        <v>1</v>
      </c>
      <c r="AB49" s="140">
        <f>+AA50/AA49</f>
        <v>0</v>
      </c>
      <c r="AC49" s="142">
        <f>+G50+I50+E50+K50+M50+O50+Q50+S50+U50+W50+Y50+AA50</f>
        <v>0</v>
      </c>
    </row>
    <row r="50" spans="1:29" ht="25" customHeight="1" x14ac:dyDescent="0.15">
      <c r="A50" s="144"/>
      <c r="B50" s="146"/>
      <c r="C50" s="218"/>
      <c r="D50" s="226" t="s">
        <v>83</v>
      </c>
      <c r="E50" s="222"/>
      <c r="F50" s="140"/>
      <c r="G50" s="14"/>
      <c r="H50" s="140"/>
      <c r="I50" s="14"/>
      <c r="J50" s="140"/>
      <c r="K50" s="14"/>
      <c r="L50" s="140"/>
      <c r="M50" s="14"/>
      <c r="N50" s="140"/>
      <c r="O50" s="14"/>
      <c r="P50" s="140"/>
      <c r="Q50" s="14"/>
      <c r="R50" s="140"/>
      <c r="S50" s="14"/>
      <c r="T50" s="140"/>
      <c r="U50" s="14"/>
      <c r="V50" s="140"/>
      <c r="W50" s="14"/>
      <c r="X50" s="140"/>
      <c r="Y50" s="14"/>
      <c r="Z50" s="140"/>
      <c r="AA50" s="14">
        <v>0</v>
      </c>
      <c r="AB50" s="140"/>
      <c r="AC50" s="142"/>
    </row>
    <row r="51" spans="1:29" ht="38" customHeight="1" x14ac:dyDescent="0.15">
      <c r="A51" s="144">
        <f>'PLAN ACCIÓN 2023'!A30</f>
        <v>24</v>
      </c>
      <c r="B51" s="146" t="str">
        <f>'PLAN ACCIÓN 2023'!E30</f>
        <v>Diligenciar el formato FormatoIndicadorDestinación.xlsx.</v>
      </c>
      <c r="C51" s="218">
        <f>E51+G51+I51+K51+M51+O51+Q51+S51+U51+W51+Y51+AA51</f>
        <v>1</v>
      </c>
      <c r="D51" s="226" t="s">
        <v>82</v>
      </c>
      <c r="E51" s="212"/>
      <c r="F51" s="140"/>
      <c r="G51" s="16"/>
      <c r="H51" s="152"/>
      <c r="I51" s="16"/>
      <c r="J51" s="152"/>
      <c r="K51" s="16"/>
      <c r="L51" s="140"/>
      <c r="M51" s="16"/>
      <c r="N51" s="140"/>
      <c r="O51" s="16"/>
      <c r="P51" s="140"/>
      <c r="Q51" s="16"/>
      <c r="R51" s="140"/>
      <c r="S51" s="16"/>
      <c r="T51" s="140"/>
      <c r="U51" s="16"/>
      <c r="V51" s="140"/>
      <c r="W51" s="16"/>
      <c r="X51" s="140"/>
      <c r="Y51" s="16"/>
      <c r="Z51" s="140"/>
      <c r="AA51" s="16">
        <v>1</v>
      </c>
      <c r="AB51" s="140">
        <f>+AA52/AA51</f>
        <v>0</v>
      </c>
      <c r="AC51" s="142">
        <f>+G52+I52+E52+K52+M52+O52+Q52+S52+U52+W52+Y52+AA52</f>
        <v>0</v>
      </c>
    </row>
    <row r="52" spans="1:29" ht="38" customHeight="1" x14ac:dyDescent="0.15">
      <c r="A52" s="144"/>
      <c r="B52" s="146"/>
      <c r="C52" s="218"/>
      <c r="D52" s="226" t="s">
        <v>83</v>
      </c>
      <c r="E52" s="222"/>
      <c r="F52" s="140"/>
      <c r="G52" s="14"/>
      <c r="H52" s="152"/>
      <c r="I52" s="14"/>
      <c r="J52" s="152"/>
      <c r="K52" s="14"/>
      <c r="L52" s="140"/>
      <c r="M52" s="14"/>
      <c r="N52" s="140"/>
      <c r="O52" s="14"/>
      <c r="P52" s="140"/>
      <c r="Q52" s="14"/>
      <c r="R52" s="140"/>
      <c r="S52" s="14"/>
      <c r="T52" s="140"/>
      <c r="U52" s="14"/>
      <c r="V52" s="140"/>
      <c r="W52" s="14"/>
      <c r="X52" s="140"/>
      <c r="Y52" s="14"/>
      <c r="Z52" s="140"/>
      <c r="AA52" s="14">
        <v>0</v>
      </c>
      <c r="AB52" s="140"/>
      <c r="AC52" s="142"/>
    </row>
    <row r="53" spans="1:29" ht="25" customHeight="1" x14ac:dyDescent="0.15">
      <c r="A53" s="144">
        <f>'PLAN ACCIÓN 2023'!A31</f>
        <v>25</v>
      </c>
      <c r="B53" s="146" t="str">
        <f>'PLAN ACCIÓN 2023'!E31</f>
        <v>Capacitar al personal que participa en la recolección, transporte, acopio y disposición final de los RAEE y RESPEL, en la correcta manipulación de los residuos en cada etapa.</v>
      </c>
      <c r="C53" s="218">
        <f>E53+G53+I53+K53+M53+O53+Q53+S53+U53+W53+Y53+AA53</f>
        <v>1</v>
      </c>
      <c r="D53" s="226" t="s">
        <v>82</v>
      </c>
      <c r="E53" s="212"/>
      <c r="F53" s="140"/>
      <c r="G53" s="16"/>
      <c r="H53" s="152"/>
      <c r="I53" s="16"/>
      <c r="J53" s="152"/>
      <c r="K53" s="16">
        <v>1</v>
      </c>
      <c r="L53" s="140">
        <f>+K54/K53</f>
        <v>0</v>
      </c>
      <c r="M53" s="16"/>
      <c r="N53" s="140"/>
      <c r="O53" s="16"/>
      <c r="P53" s="140"/>
      <c r="Q53" s="16"/>
      <c r="R53" s="140"/>
      <c r="S53" s="16"/>
      <c r="T53" s="140"/>
      <c r="U53" s="16"/>
      <c r="V53" s="140"/>
      <c r="W53" s="16"/>
      <c r="X53" s="140"/>
      <c r="Y53" s="16"/>
      <c r="Z53" s="140"/>
      <c r="AA53" s="16"/>
      <c r="AB53" s="140"/>
      <c r="AC53" s="142">
        <f>+G54+I54+E54+K54+M54+O54+Q54+S54+U54+W54+Y54+AA54</f>
        <v>0</v>
      </c>
    </row>
    <row r="54" spans="1:29" ht="25" customHeight="1" x14ac:dyDescent="0.15">
      <c r="A54" s="144"/>
      <c r="B54" s="146"/>
      <c r="C54" s="218"/>
      <c r="D54" s="226" t="s">
        <v>83</v>
      </c>
      <c r="E54" s="222"/>
      <c r="F54" s="140"/>
      <c r="G54" s="14"/>
      <c r="H54" s="152"/>
      <c r="I54" s="14"/>
      <c r="J54" s="152"/>
      <c r="K54" s="14">
        <v>0</v>
      </c>
      <c r="L54" s="140"/>
      <c r="M54" s="14"/>
      <c r="N54" s="140"/>
      <c r="O54" s="14"/>
      <c r="P54" s="140"/>
      <c r="Q54" s="14"/>
      <c r="R54" s="140"/>
      <c r="S54" s="14"/>
      <c r="T54" s="140"/>
      <c r="U54" s="14"/>
      <c r="V54" s="140"/>
      <c r="W54" s="14"/>
      <c r="X54" s="140"/>
      <c r="Y54" s="14"/>
      <c r="Z54" s="140"/>
      <c r="AA54" s="14"/>
      <c r="AB54" s="140"/>
      <c r="AC54" s="142"/>
    </row>
    <row r="55" spans="1:29" ht="25" customHeight="1" x14ac:dyDescent="0.15">
      <c r="A55" s="144">
        <f>'PLAN ACCIÓN 2023'!A32</f>
        <v>26</v>
      </c>
      <c r="B55" s="146" t="str">
        <f>'PLAN ACCIÓN 2023'!E32</f>
        <v>Realizar una capacitación  sobre la correcta disposición de los RESPEL y RAEE que se producen en la Unidad y en los hogares de los funcionarios.</v>
      </c>
      <c r="C55" s="218">
        <f>E55+G55+I55+K55+M55+O55+Q55+S55+U55+W55+Y55+AA55</f>
        <v>1</v>
      </c>
      <c r="D55" s="226" t="s">
        <v>82</v>
      </c>
      <c r="E55" s="212"/>
      <c r="F55" s="140"/>
      <c r="G55" s="16"/>
      <c r="H55" s="140"/>
      <c r="I55" s="16"/>
      <c r="J55" s="140"/>
      <c r="K55" s="16"/>
      <c r="L55" s="140"/>
      <c r="M55" s="16"/>
      <c r="N55" s="140"/>
      <c r="O55" s="16"/>
      <c r="P55" s="140"/>
      <c r="Q55" s="16">
        <v>1</v>
      </c>
      <c r="R55" s="140">
        <f>+Q56/Q55</f>
        <v>0</v>
      </c>
      <c r="S55" s="16"/>
      <c r="T55" s="140"/>
      <c r="U55" s="16"/>
      <c r="V55" s="140"/>
      <c r="W55" s="16"/>
      <c r="X55" s="140"/>
      <c r="Y55" s="16"/>
      <c r="Z55" s="140"/>
      <c r="AA55" s="16"/>
      <c r="AB55" s="140"/>
      <c r="AC55" s="142">
        <f>+G56+I56+E56+K56+M56+O56+Q56+S56+U56+W56+Y56+AA56</f>
        <v>0</v>
      </c>
    </row>
    <row r="56" spans="1:29" ht="25" customHeight="1" thickBot="1" x14ac:dyDescent="0.2">
      <c r="A56" s="165"/>
      <c r="B56" s="166"/>
      <c r="C56" s="219"/>
      <c r="D56" s="226" t="s">
        <v>83</v>
      </c>
      <c r="E56" s="223"/>
      <c r="F56" s="148"/>
      <c r="G56" s="58"/>
      <c r="H56" s="148"/>
      <c r="I56" s="58"/>
      <c r="J56" s="148"/>
      <c r="K56" s="58"/>
      <c r="L56" s="148"/>
      <c r="M56" s="58"/>
      <c r="N56" s="148"/>
      <c r="O56" s="58"/>
      <c r="P56" s="148"/>
      <c r="Q56" s="58">
        <v>0</v>
      </c>
      <c r="R56" s="148"/>
      <c r="S56" s="58"/>
      <c r="T56" s="148"/>
      <c r="U56" s="58"/>
      <c r="V56" s="148"/>
      <c r="W56" s="58"/>
      <c r="X56" s="148"/>
      <c r="Y56" s="58"/>
      <c r="Z56" s="148"/>
      <c r="AA56" s="58"/>
      <c r="AB56" s="148"/>
      <c r="AC56" s="147"/>
    </row>
    <row r="57" spans="1:29" ht="25" customHeight="1" x14ac:dyDescent="0.15">
      <c r="A57" s="143">
        <f>'PLAN ACCIÓN 2023'!A33</f>
        <v>27</v>
      </c>
      <c r="B57" s="145" t="str">
        <f>'PLAN ACCIÓN 2023'!E33</f>
        <v>Hacer una campaña virtual cada semestre para la disminución del consumo de papel dentro de la Unidad:</v>
      </c>
      <c r="C57" s="217">
        <f>E57+G57+I57+K57+M57+O57+Q57+S57+U57+W57+Y57+AA57</f>
        <v>2</v>
      </c>
      <c r="D57" s="226" t="s">
        <v>82</v>
      </c>
      <c r="E57" s="221"/>
      <c r="F57" s="139"/>
      <c r="G57" s="79">
        <v>1</v>
      </c>
      <c r="H57" s="139">
        <f>+G58/G57</f>
        <v>0</v>
      </c>
      <c r="I57" s="79"/>
      <c r="J57" s="151"/>
      <c r="K57" s="79"/>
      <c r="L57" s="139"/>
      <c r="M57" s="79"/>
      <c r="N57" s="139"/>
      <c r="O57" s="79"/>
      <c r="P57" s="139"/>
      <c r="Q57" s="79"/>
      <c r="R57" s="139"/>
      <c r="S57" s="79">
        <v>1</v>
      </c>
      <c r="T57" s="139">
        <f>+S58/S57</f>
        <v>0</v>
      </c>
      <c r="U57" s="79"/>
      <c r="V57" s="139"/>
      <c r="W57" s="79"/>
      <c r="X57" s="139"/>
      <c r="Y57" s="79"/>
      <c r="Z57" s="139"/>
      <c r="AA57" s="79"/>
      <c r="AB57" s="139"/>
      <c r="AC57" s="141">
        <f>+G58+I58+E58+K58+M58+O58+Q58+S58+U58+W58+Y58+AA58</f>
        <v>0</v>
      </c>
    </row>
    <row r="58" spans="1:29" ht="25" customHeight="1" x14ac:dyDescent="0.15">
      <c r="A58" s="144"/>
      <c r="B58" s="146"/>
      <c r="C58" s="218"/>
      <c r="D58" s="226" t="s">
        <v>83</v>
      </c>
      <c r="E58" s="222"/>
      <c r="F58" s="140"/>
      <c r="G58" s="14">
        <v>0</v>
      </c>
      <c r="H58" s="140"/>
      <c r="I58" s="14"/>
      <c r="J58" s="152"/>
      <c r="K58" s="14"/>
      <c r="L58" s="140"/>
      <c r="M58" s="14"/>
      <c r="N58" s="140"/>
      <c r="O58" s="14"/>
      <c r="P58" s="140"/>
      <c r="Q58" s="14"/>
      <c r="R58" s="140"/>
      <c r="S58" s="14">
        <v>0</v>
      </c>
      <c r="T58" s="140"/>
      <c r="U58" s="14"/>
      <c r="V58" s="140"/>
      <c r="W58" s="14"/>
      <c r="X58" s="140"/>
      <c r="Y58" s="14"/>
      <c r="Z58" s="140"/>
      <c r="AA58" s="14"/>
      <c r="AB58" s="140"/>
      <c r="AC58" s="142"/>
    </row>
    <row r="59" spans="1:29" ht="25" customHeight="1" x14ac:dyDescent="0.15">
      <c r="A59" s="144">
        <f>'PLAN ACCIÓN 2023'!A34</f>
        <v>28</v>
      </c>
      <c r="B59" s="146" t="str">
        <f>'PLAN ACCIÓN 2023'!E34</f>
        <v>Calcular semestralmente la diferencia del consumo de papel, con respecto al consumo del año anterior reportado por el almacén de la Unidad.</v>
      </c>
      <c r="C59" s="218">
        <f>E59+G59+I59+K59+M59+O59+Q59+S59+U59+W59+Y59+AA59</f>
        <v>2</v>
      </c>
      <c r="D59" s="226" t="s">
        <v>82</v>
      </c>
      <c r="E59" s="212"/>
      <c r="F59" s="140"/>
      <c r="G59" s="16"/>
      <c r="H59" s="140"/>
      <c r="I59" s="16"/>
      <c r="J59" s="140"/>
      <c r="K59" s="16"/>
      <c r="L59" s="140"/>
      <c r="M59" s="16"/>
      <c r="N59" s="140"/>
      <c r="O59" s="16">
        <v>1</v>
      </c>
      <c r="P59" s="140">
        <f>+O60/O59</f>
        <v>0</v>
      </c>
      <c r="Q59" s="16"/>
      <c r="R59" s="140"/>
      <c r="S59" s="16"/>
      <c r="T59" s="140"/>
      <c r="U59" s="16"/>
      <c r="V59" s="140"/>
      <c r="W59" s="16"/>
      <c r="X59" s="140"/>
      <c r="Y59" s="16"/>
      <c r="Z59" s="140"/>
      <c r="AA59" s="16">
        <v>1</v>
      </c>
      <c r="AB59" s="140">
        <f>+AA60/AA59</f>
        <v>0</v>
      </c>
      <c r="AC59" s="142">
        <f>+G60+I60+E60+K60+M60+O60+Q60+S60+U60+W60+Y60+AA60</f>
        <v>0</v>
      </c>
    </row>
    <row r="60" spans="1:29" ht="25" customHeight="1" x14ac:dyDescent="0.15">
      <c r="A60" s="144"/>
      <c r="B60" s="146"/>
      <c r="C60" s="218"/>
      <c r="D60" s="226" t="s">
        <v>83</v>
      </c>
      <c r="E60" s="222"/>
      <c r="F60" s="140"/>
      <c r="G60" s="14"/>
      <c r="H60" s="140"/>
      <c r="I60" s="14"/>
      <c r="J60" s="140"/>
      <c r="K60" s="14"/>
      <c r="L60" s="140"/>
      <c r="M60" s="14"/>
      <c r="N60" s="140"/>
      <c r="O60" s="14">
        <v>0</v>
      </c>
      <c r="P60" s="140"/>
      <c r="Q60" s="14"/>
      <c r="R60" s="140"/>
      <c r="S60" s="14"/>
      <c r="T60" s="140"/>
      <c r="U60" s="14"/>
      <c r="V60" s="140"/>
      <c r="W60" s="14"/>
      <c r="X60" s="140"/>
      <c r="Y60" s="14"/>
      <c r="Z60" s="140"/>
      <c r="AA60" s="14">
        <v>0</v>
      </c>
      <c r="AB60" s="140"/>
      <c r="AC60" s="142"/>
    </row>
    <row r="61" spans="1:29" ht="25" customHeight="1" x14ac:dyDescent="0.15">
      <c r="A61" s="144">
        <f>'PLAN ACCIÓN 2023'!A35</f>
        <v>29</v>
      </c>
      <c r="B61" s="146" t="str">
        <f>'PLAN ACCIÓN 2023'!E35</f>
        <v>Validar si se requiere actualizar el programa de compras verdes y ajustarlo.</v>
      </c>
      <c r="C61" s="218">
        <f>E61+G61+I61+K61+M61+O61+Q61+S61+U61+W61+Y61+AA61</f>
        <v>1</v>
      </c>
      <c r="D61" s="226" t="s">
        <v>82</v>
      </c>
      <c r="E61" s="212"/>
      <c r="F61" s="140"/>
      <c r="G61" s="16"/>
      <c r="H61" s="140"/>
      <c r="I61" s="16"/>
      <c r="J61" s="140"/>
      <c r="K61" s="16">
        <v>1</v>
      </c>
      <c r="L61" s="140">
        <f>+K62/K61</f>
        <v>0</v>
      </c>
      <c r="M61" s="16"/>
      <c r="N61" s="140"/>
      <c r="O61" s="16"/>
      <c r="P61" s="140"/>
      <c r="Q61" s="16"/>
      <c r="R61" s="140"/>
      <c r="S61" s="16"/>
      <c r="T61" s="140"/>
      <c r="U61" s="16"/>
      <c r="V61" s="140"/>
      <c r="W61" s="16"/>
      <c r="X61" s="140"/>
      <c r="Y61" s="16"/>
      <c r="Z61" s="140"/>
      <c r="AA61" s="16"/>
      <c r="AB61" s="140"/>
      <c r="AC61" s="142">
        <f>+G62+I62+E62+K62+M62+O62+Q62+S62+U62+W62+Y62+AA62</f>
        <v>0</v>
      </c>
    </row>
    <row r="62" spans="1:29" ht="25" customHeight="1" x14ac:dyDescent="0.15">
      <c r="A62" s="144"/>
      <c r="B62" s="146"/>
      <c r="C62" s="218"/>
      <c r="D62" s="226" t="s">
        <v>83</v>
      </c>
      <c r="E62" s="222"/>
      <c r="F62" s="140"/>
      <c r="G62" s="14"/>
      <c r="H62" s="140"/>
      <c r="I62" s="14"/>
      <c r="J62" s="140"/>
      <c r="K62" s="14">
        <v>0</v>
      </c>
      <c r="L62" s="140"/>
      <c r="M62" s="14"/>
      <c r="N62" s="140"/>
      <c r="O62" s="14"/>
      <c r="P62" s="140"/>
      <c r="Q62" s="14"/>
      <c r="R62" s="140"/>
      <c r="S62" s="14"/>
      <c r="T62" s="140"/>
      <c r="U62" s="14"/>
      <c r="V62" s="140"/>
      <c r="W62" s="14"/>
      <c r="X62" s="140"/>
      <c r="Y62" s="14"/>
      <c r="Z62" s="140"/>
      <c r="AA62" s="14"/>
      <c r="AB62" s="140"/>
      <c r="AC62" s="142"/>
    </row>
    <row r="63" spans="1:29" ht="25" customHeight="1" x14ac:dyDescent="0.15">
      <c r="A63" s="144">
        <f>'PLAN ACCIÓN 2023'!A36</f>
        <v>30</v>
      </c>
      <c r="B63" s="146" t="str">
        <f>'PLAN ACCIÓN 2023'!E36</f>
        <v>Implementar en un 80% el manual de compras verdes dentro de los procesos contractuales de la unidad que apliquen.</v>
      </c>
      <c r="C63" s="218">
        <f>E63+G63+I63+K63+M63+O63+Q63+S63+U63+W63+Y63+AA63</f>
        <v>1</v>
      </c>
      <c r="D63" s="226" t="s">
        <v>82</v>
      </c>
      <c r="E63" s="212"/>
      <c r="F63" s="140"/>
      <c r="G63" s="16"/>
      <c r="H63" s="140"/>
      <c r="I63" s="16"/>
      <c r="J63" s="140"/>
      <c r="K63" s="16"/>
      <c r="L63" s="140"/>
      <c r="M63" s="16"/>
      <c r="N63" s="140"/>
      <c r="O63" s="16"/>
      <c r="P63" s="140"/>
      <c r="Q63" s="16"/>
      <c r="R63" s="140"/>
      <c r="S63" s="16"/>
      <c r="T63" s="140"/>
      <c r="U63" s="16"/>
      <c r="V63" s="140"/>
      <c r="W63" s="16"/>
      <c r="X63" s="140"/>
      <c r="Y63" s="16"/>
      <c r="Z63" s="140"/>
      <c r="AA63" s="16">
        <v>1</v>
      </c>
      <c r="AB63" s="140">
        <f>+AA64/AA63</f>
        <v>0</v>
      </c>
      <c r="AC63" s="142">
        <f>+G64+I64+E64+K64+M64+O64+Q64+S64+U64+W64+Y64+AA64</f>
        <v>0</v>
      </c>
    </row>
    <row r="64" spans="1:29" ht="25" customHeight="1" thickBot="1" x14ac:dyDescent="0.2">
      <c r="A64" s="165"/>
      <c r="B64" s="166"/>
      <c r="C64" s="219"/>
      <c r="D64" s="226" t="s">
        <v>83</v>
      </c>
      <c r="E64" s="223"/>
      <c r="F64" s="148"/>
      <c r="G64" s="58"/>
      <c r="H64" s="148"/>
      <c r="I64" s="58"/>
      <c r="J64" s="148"/>
      <c r="K64" s="58"/>
      <c r="L64" s="148"/>
      <c r="M64" s="58"/>
      <c r="N64" s="148"/>
      <c r="O64" s="58"/>
      <c r="P64" s="148"/>
      <c r="Q64" s="58"/>
      <c r="R64" s="148"/>
      <c r="S64" s="58"/>
      <c r="T64" s="148"/>
      <c r="U64" s="58"/>
      <c r="V64" s="148"/>
      <c r="W64" s="58"/>
      <c r="X64" s="148"/>
      <c r="Y64" s="58"/>
      <c r="Z64" s="148"/>
      <c r="AA64" s="58">
        <v>0</v>
      </c>
      <c r="AB64" s="148"/>
      <c r="AC64" s="147"/>
    </row>
    <row r="65" spans="1:29" ht="25" customHeight="1" x14ac:dyDescent="0.15">
      <c r="A65" s="170">
        <f>'PLAN ACCIÓN 2023'!A37</f>
        <v>31</v>
      </c>
      <c r="B65" s="167" t="str">
        <f>'PLAN ACCIÓN 2023'!E37</f>
        <v>Realizar seguimiento cada semestre a las fuentes móviles de emisiones de la unidad, por medio del certificado de la revisión técnico mecánica y de gases correspondiente:</v>
      </c>
      <c r="C65" s="220">
        <f>E65+G65+I65+K65+M65+O65+Q65+S65+U65+W65+Y65+AA65</f>
        <v>2</v>
      </c>
      <c r="D65" s="226" t="s">
        <v>82</v>
      </c>
      <c r="E65" s="224"/>
      <c r="F65" s="168"/>
      <c r="G65" s="71"/>
      <c r="H65" s="168"/>
      <c r="I65" s="71"/>
      <c r="J65" s="168"/>
      <c r="K65" s="71"/>
      <c r="L65" s="168"/>
      <c r="M65" s="71"/>
      <c r="N65" s="168"/>
      <c r="O65" s="71">
        <v>1</v>
      </c>
      <c r="P65" s="168">
        <f>+O66/O65</f>
        <v>0</v>
      </c>
      <c r="Q65" s="71"/>
      <c r="R65" s="168"/>
      <c r="S65" s="71"/>
      <c r="T65" s="168"/>
      <c r="U65" s="71"/>
      <c r="V65" s="168"/>
      <c r="W65" s="71"/>
      <c r="X65" s="168"/>
      <c r="Y65" s="71"/>
      <c r="Z65" s="168"/>
      <c r="AA65" s="71">
        <v>1</v>
      </c>
      <c r="AB65" s="168">
        <f>+AA66/AA65</f>
        <v>0</v>
      </c>
      <c r="AC65" s="142">
        <f>+G66+I66+E66+K66+M66+O66+Q66+S66+U66+W66+Y66+AA66</f>
        <v>0</v>
      </c>
    </row>
    <row r="66" spans="1:29" ht="25" customHeight="1" x14ac:dyDescent="0.15">
      <c r="A66" s="144"/>
      <c r="B66" s="146"/>
      <c r="C66" s="218"/>
      <c r="D66" s="226" t="s">
        <v>83</v>
      </c>
      <c r="E66" s="222"/>
      <c r="F66" s="140"/>
      <c r="G66" s="14"/>
      <c r="H66" s="140"/>
      <c r="I66" s="14"/>
      <c r="J66" s="140"/>
      <c r="K66" s="14"/>
      <c r="L66" s="140"/>
      <c r="M66" s="14"/>
      <c r="N66" s="140"/>
      <c r="O66" s="14">
        <v>0</v>
      </c>
      <c r="P66" s="140"/>
      <c r="Q66" s="14"/>
      <c r="R66" s="140"/>
      <c r="S66" s="14"/>
      <c r="T66" s="140"/>
      <c r="U66" s="14"/>
      <c r="V66" s="140"/>
      <c r="W66" s="14"/>
      <c r="X66" s="140"/>
      <c r="Y66" s="14"/>
      <c r="Z66" s="140"/>
      <c r="AA66" s="14">
        <v>0</v>
      </c>
      <c r="AB66" s="140"/>
      <c r="AC66" s="142"/>
    </row>
    <row r="67" spans="1:29" ht="25" customHeight="1" x14ac:dyDescent="0.15">
      <c r="A67" s="144">
        <f>'PLAN ACCIÓN 2023'!A38</f>
        <v>32</v>
      </c>
      <c r="B67" s="146" t="str">
        <f>'PLAN ACCIÓN 2023'!E38</f>
        <v>Por semestre se enviaran tips para incentivar el uso de la bicicleta y medios menos contaminantes  a los colaboradores de la Unidad como medio de transporte limpio y ambientalmente sostenible.</v>
      </c>
      <c r="C67" s="218">
        <f>E67+G67+I67+K67+M67+O67+Q67+S67+U67+W67+Y67+AA67</f>
        <v>2</v>
      </c>
      <c r="D67" s="226" t="s">
        <v>82</v>
      </c>
      <c r="E67" s="212"/>
      <c r="F67" s="140"/>
      <c r="G67" s="16"/>
      <c r="H67" s="140"/>
      <c r="I67" s="16"/>
      <c r="J67" s="140"/>
      <c r="K67" s="16"/>
      <c r="L67" s="140"/>
      <c r="M67" s="16">
        <v>1</v>
      </c>
      <c r="N67" s="140">
        <f>+M68/M67</f>
        <v>0</v>
      </c>
      <c r="O67" s="16"/>
      <c r="P67" s="149"/>
      <c r="Q67" s="16"/>
      <c r="R67" s="140"/>
      <c r="S67" s="16"/>
      <c r="T67" s="140"/>
      <c r="U67" s="16"/>
      <c r="V67" s="140"/>
      <c r="W67" s="16"/>
      <c r="X67" s="140"/>
      <c r="Y67" s="16">
        <v>1</v>
      </c>
      <c r="Z67" s="140">
        <f>+Y68/Y67</f>
        <v>0</v>
      </c>
      <c r="AA67" s="16"/>
      <c r="AB67" s="140"/>
      <c r="AC67" s="142">
        <f>+G68+I68+E68+K68+M68+O68+Q68+S68+U68+W68+Y68+AA68</f>
        <v>0</v>
      </c>
    </row>
    <row r="68" spans="1:29" ht="25" customHeight="1" thickBot="1" x14ac:dyDescent="0.2">
      <c r="A68" s="153"/>
      <c r="B68" s="154"/>
      <c r="C68" s="228"/>
      <c r="D68" s="226" t="s">
        <v>83</v>
      </c>
      <c r="E68" s="222"/>
      <c r="F68" s="140"/>
      <c r="G68" s="14"/>
      <c r="H68" s="140"/>
      <c r="I68" s="14"/>
      <c r="J68" s="140"/>
      <c r="K68" s="14"/>
      <c r="L68" s="140"/>
      <c r="M68" s="14">
        <v>0</v>
      </c>
      <c r="N68" s="140"/>
      <c r="O68" s="14"/>
      <c r="P68" s="149"/>
      <c r="Q68" s="14"/>
      <c r="R68" s="140"/>
      <c r="S68" s="14"/>
      <c r="T68" s="140"/>
      <c r="U68" s="14"/>
      <c r="V68" s="140"/>
      <c r="W68" s="14"/>
      <c r="X68" s="140"/>
      <c r="Y68" s="14">
        <v>0</v>
      </c>
      <c r="Z68" s="140"/>
      <c r="AA68" s="14"/>
      <c r="AB68" s="140"/>
      <c r="AC68" s="142"/>
    </row>
    <row r="69" spans="1:29" ht="25" customHeight="1" x14ac:dyDescent="0.15">
      <c r="A69" s="215" t="s">
        <v>84</v>
      </c>
      <c r="B69" s="211"/>
      <c r="C69" s="229"/>
      <c r="D69" s="226" t="s">
        <v>82</v>
      </c>
      <c r="E69" s="212">
        <f>E5+E9+E11+E13+E15+E17+E19+E21+E23+E25+E27+E29+E31+E33+E35+E37+E39+E41+E43+E45+E47+E49+E51+E53+E55+E57+E59+E61+E63+E65+E67</f>
        <v>4</v>
      </c>
      <c r="F69" s="149">
        <f>+E70/E69</f>
        <v>0</v>
      </c>
      <c r="G69" s="16">
        <f>G5+G9+G11+G13+G15+G17+G19+G21+G23+G25+G27+G29+G31+G33+G35+G37+G39+G41+G43+G45+G47+G49+G51+G53+G55+G57+G59+G61+G63+G65+G67</f>
        <v>9</v>
      </c>
      <c r="H69" s="149">
        <f>+G70/G69</f>
        <v>0</v>
      </c>
      <c r="I69" s="16">
        <f>I5+I9+I11+I13+I15+I17+I19+I21+I23+I25+I27+I29+I31+I33+I35+I37+I39+I41+I43+I45+I47+I49+I51+I53+I55+I57+I59+I61+I63+I65+I67</f>
        <v>9</v>
      </c>
      <c r="J69" s="149">
        <f>+I70/I69</f>
        <v>0</v>
      </c>
      <c r="K69" s="16">
        <f>K5+K9+K11+K13+K15+K17+K19+K21+K23+K25+K27+K29+K31+K33+K35+K37+K39+K41+K43+K45+K47+K49+K51+K53+K55+K57+K59+K61+K63+K65+K67</f>
        <v>10</v>
      </c>
      <c r="L69" s="149">
        <f>+K70/K69</f>
        <v>0</v>
      </c>
      <c r="M69" s="16">
        <f>M5+M9+M11+M13+M15+M17+M19+M21+M23+M25+M27+M29+M31+M33+M35+M37+M39+M41+M43+M45+M47+M49+M51+M53+M55+M57+M59+M61+M63+M65+M67</f>
        <v>12</v>
      </c>
      <c r="N69" s="149">
        <f>+M70/M69</f>
        <v>0</v>
      </c>
      <c r="O69" s="16">
        <f>O5+O9+O11+O13+O15+O17+O19+O21+O23+O25+O27+O29+O31+O33+O35+O37+O39+O41+O43+O45+O47+O49+O51+O53+O55+O57+O59+O61+O63+O65+O67</f>
        <v>10</v>
      </c>
      <c r="P69" s="149">
        <f>+O70/O69</f>
        <v>0</v>
      </c>
      <c r="Q69" s="16">
        <f>Q5+Q9+Q11+Q13+Q15+Q17+Q19+Q21+Q23+Q25+Q27+Q29+Q31+Q33+Q35+Q37+Q39+Q41+Q43+Q45+Q47+Q49+Q51+Q53+Q55+Q57+Q59+Q61+Q63+Q65+Q67</f>
        <v>7</v>
      </c>
      <c r="R69" s="149">
        <f>+Q70/Q69</f>
        <v>0</v>
      </c>
      <c r="S69" s="16">
        <f>S5+S9+S11+S13+S15+S17+S19+S21+S23+S25+S27+S29+S31+S33+S35+S37+S39+S41+S43+S45+S47+S49+S51+S53+S55+S57+S59+S61+S63+S65+S67</f>
        <v>12</v>
      </c>
      <c r="T69" s="149">
        <f>+S70/S69</f>
        <v>0</v>
      </c>
      <c r="U69" s="16">
        <f>U5+U9+U11+U13+U15+U17+U19+U21+U23+U25+U27+U29+U31+U33+U35+U37+U39+U41+U43+U45+U47+U49+U51+U53+U55+U57+U59+U61+U63+U65+U67</f>
        <v>9</v>
      </c>
      <c r="V69" s="149">
        <f>+U70/U69</f>
        <v>0</v>
      </c>
      <c r="W69" s="16">
        <f>W5+W9+W11+W13+W15+W17+W19+W21+W23+W25+W27+W29+W31+W33+W35+W37+W39+W41+W43+W45+W47+W49+W51+W53+W55+W57+W59+W61+W63+W65+W67</f>
        <v>7</v>
      </c>
      <c r="X69" s="149">
        <f>+W70/W69</f>
        <v>0</v>
      </c>
      <c r="Y69" s="16">
        <f>Y5+Y9+Y11+Y13+Y15+Y17+Y19+Y21+Y23+Y25+Y27+Y29+Y31+Y33+Y35+Y37+Y39+Y41+Y43+Y45+Y47+Y49+Y51+Y53+Y55+Y57+Y59+Y61+Y63+Y65+Y67</f>
        <v>14</v>
      </c>
      <c r="Z69" s="149">
        <f>+Y70/Y69</f>
        <v>0</v>
      </c>
      <c r="AA69" s="16">
        <f>AA5+AA9+AA11+AA13+AA15+AA17+AA19+AA21+AA23+AA25+AA27+AA29+AA31+AA33+AA35+AA37+AA39+AA41+AA43+AA45+AA47+AA49+AA51+AA53+AA55+AA57+AA59+AA61+AA63+AA65+AA67</f>
        <v>13</v>
      </c>
      <c r="AB69" s="149">
        <f>+AA70/AA69</f>
        <v>0</v>
      </c>
      <c r="AC69" s="142">
        <f>SUM(AC5:AC68)</f>
        <v>0</v>
      </c>
    </row>
    <row r="70" spans="1:29" ht="25" customHeight="1" thickBot="1" x14ac:dyDescent="0.2">
      <c r="A70" s="216"/>
      <c r="B70" s="172"/>
      <c r="C70" s="230"/>
      <c r="D70" s="227" t="s">
        <v>83</v>
      </c>
      <c r="E70" s="212">
        <f>E6+E10+E12+E14+E16+E18+E20+E22+E24+E26+E28+E30+E32+E34+E36+E38+E40+E42+E44+E46+E48+E50+E52+E54+E56+E58+E60+E62+E64+E66+E68</f>
        <v>0</v>
      </c>
      <c r="F70" s="149"/>
      <c r="G70" s="16">
        <f>G6+G10+G12+G14+G16+G18+G20+G22+G24+G26+G28+G30+G32+G34+G36+G38+G40+G42+G44+G46+G48+G50+G52+G54+G56+G58+G60+G62+G64+G66+G68</f>
        <v>0</v>
      </c>
      <c r="H70" s="149"/>
      <c r="I70" s="16">
        <f>I6+I10+I12+I14+I16+I18+I20+I22+I24+I26+I28+I30+I32+I34+I36+I38+I40+I42+I44+I46+I48+I50+I52+I54+I56+I58+I60+I62+I64+I66+I68</f>
        <v>0</v>
      </c>
      <c r="J70" s="149"/>
      <c r="K70" s="16">
        <f>K6+K10+K12+K14+K16+K18+K20+K22+K24+K26+K28+K30+K32+K34+K36+K38+K40+K42+K44+K46+K48+K50+K52+K54+K56+K58+K60+K62+K64+K66+K68</f>
        <v>0</v>
      </c>
      <c r="L70" s="149"/>
      <c r="M70" s="16">
        <f>M6+M10+M12+M14+M16+M18+M20+M22+M24+M26+M28+M30+M32+M34+M36+M38+M40+M42+M44+M46+M48+M50+M52+M54+M56+M58+M60+M62+M64+M66+M68</f>
        <v>0</v>
      </c>
      <c r="N70" s="149"/>
      <c r="O70" s="16">
        <f>O6+O10+O12+O14+O16+O18+O20+O22+O24+O26+O28+O30+O32+O34+O36+O38+O40+O42+O44+O46+O48+O50+O52+O54+O56+O58+O60+O62+O64+O66+O68</f>
        <v>0</v>
      </c>
      <c r="P70" s="149"/>
      <c r="Q70" s="16">
        <f>Q6+Q10+Q12+Q14+Q16+Q18+Q20+Q22+Q24+Q26+Q28+Q30+Q32+Q34+Q36+Q38+Q40+Q42+Q44+Q46+Q48+Q50+Q52+Q54+Q56+Q58+Q60+Q62+Q64+Q66+Q68</f>
        <v>0</v>
      </c>
      <c r="R70" s="149"/>
      <c r="S70" s="16">
        <f>S6+S10+S12+S14+S16+S18+S20+S22+S24+S26+S28+S30+S32+S34+S36+S38+S40+S42+S44+S46+S48+S50+S52+S54+S56+S58+S60+S62+S64+S66+S68</f>
        <v>0</v>
      </c>
      <c r="T70" s="149"/>
      <c r="U70" s="16">
        <f>U6+U10+U12+U14+U16+U18+U20+U22+U24+U26+U28+U30+U32+U34+U36+U38+U40+U42+U44+U46+U48+U50+U52+U54+U56+U58+U60+U62+U64+U66+U68</f>
        <v>0</v>
      </c>
      <c r="V70" s="149"/>
      <c r="W70" s="16">
        <f>W6+W10+W12+W14+W16+W18+W20+W22+W24+W26+W28+W30+W32+W34+W36+W38+W40+W42+W44+W46+W48+W50+W52+W54+W56+W58+W60+W62+W64+W66+W68</f>
        <v>0</v>
      </c>
      <c r="X70" s="149"/>
      <c r="Y70" s="16">
        <f>Y6+Y10+Y12+Y14+Y16+Y18+Y20+Y22+Y24+Y26+Y28+Y30+Y32+Y34+Y36+Y38+Y40+Y42+Y44+Y46+Y48+Y50+Y52+Y54+Y56+Y58+Y60+Y62+Y64+Y66+Y68</f>
        <v>0</v>
      </c>
      <c r="Z70" s="149"/>
      <c r="AA70" s="16">
        <f>AA6+AA10+AA12+AA14+AA16+AA18+AA20+AA22+AA24+AA26+AA28+AA30+AA32+AA34+AA36+AA38+AA40+AA42+AA44+AA46+AA48+AA50+AA52+AA54+AA56+AA58+AA60+AA62+AA64+AA66+AA68</f>
        <v>0</v>
      </c>
      <c r="AB70" s="149"/>
      <c r="AC70" s="142"/>
    </row>
    <row r="71" spans="1:29" ht="25" customHeight="1" x14ac:dyDescent="0.15">
      <c r="A71" s="213" t="s">
        <v>85</v>
      </c>
      <c r="B71" s="214"/>
      <c r="C71" s="171">
        <f>SUM(C5:C68)</f>
        <v>117</v>
      </c>
      <c r="D71" s="171" t="s">
        <v>86</v>
      </c>
      <c r="E71" s="16">
        <f>E69</f>
        <v>4</v>
      </c>
      <c r="F71" s="149">
        <f>+E72/AA71</f>
        <v>0</v>
      </c>
      <c r="G71" s="34">
        <f>E71+G69</f>
        <v>13</v>
      </c>
      <c r="H71" s="140">
        <f>+G72/$AA$71</f>
        <v>0</v>
      </c>
      <c r="I71" s="34">
        <f>+G71+I69</f>
        <v>22</v>
      </c>
      <c r="J71" s="140">
        <f>+I72/$AA$71</f>
        <v>0</v>
      </c>
      <c r="K71" s="34">
        <f>+I71+K69</f>
        <v>32</v>
      </c>
      <c r="L71" s="140">
        <f>+K72/$AA$71</f>
        <v>0</v>
      </c>
      <c r="M71" s="34">
        <f>+K71+M69</f>
        <v>44</v>
      </c>
      <c r="N71" s="140">
        <f>+M72/$AA$71</f>
        <v>0</v>
      </c>
      <c r="O71" s="34">
        <f>+M71+O69</f>
        <v>54</v>
      </c>
      <c r="P71" s="149">
        <f>+O72/$AA$71</f>
        <v>0</v>
      </c>
      <c r="Q71" s="34">
        <f>+O71+Q69</f>
        <v>61</v>
      </c>
      <c r="R71" s="140">
        <f>+Q72/$AA$71</f>
        <v>0</v>
      </c>
      <c r="S71" s="34">
        <f>+Q71+S69</f>
        <v>73</v>
      </c>
      <c r="T71" s="140">
        <f>+S72/$AA$71</f>
        <v>0</v>
      </c>
      <c r="U71" s="34">
        <f>+S71+U69</f>
        <v>82</v>
      </c>
      <c r="V71" s="140">
        <f>+U72/$AA$71</f>
        <v>0</v>
      </c>
      <c r="W71" s="34">
        <f>+U71+W69</f>
        <v>89</v>
      </c>
      <c r="X71" s="140">
        <f>+W72/$AA$71</f>
        <v>0</v>
      </c>
      <c r="Y71" s="34">
        <f>+W71+Y69</f>
        <v>103</v>
      </c>
      <c r="Z71" s="140">
        <f>+Y72/$AA$71</f>
        <v>0</v>
      </c>
      <c r="AA71" s="34">
        <f>+Y71+AA69</f>
        <v>116</v>
      </c>
      <c r="AB71" s="140">
        <f>+AA72/$AA$71</f>
        <v>0</v>
      </c>
      <c r="AC71" s="142"/>
    </row>
    <row r="72" spans="1:29" ht="25" customHeight="1" thickBot="1" x14ac:dyDescent="0.2">
      <c r="A72" s="206"/>
      <c r="B72" s="207"/>
      <c r="C72" s="172"/>
      <c r="D72" s="172"/>
      <c r="E72" s="17">
        <f>E70</f>
        <v>0</v>
      </c>
      <c r="F72" s="150"/>
      <c r="G72" s="35">
        <f>E72+G70</f>
        <v>0</v>
      </c>
      <c r="H72" s="148"/>
      <c r="I72" s="35">
        <f>+I70+G72</f>
        <v>0</v>
      </c>
      <c r="J72" s="148"/>
      <c r="K72" s="35">
        <f>+I72+K70</f>
        <v>0</v>
      </c>
      <c r="L72" s="148"/>
      <c r="M72" s="35">
        <f>+K72+M70</f>
        <v>0</v>
      </c>
      <c r="N72" s="148"/>
      <c r="O72" s="35">
        <f>+M72+O70</f>
        <v>0</v>
      </c>
      <c r="P72" s="150"/>
      <c r="Q72" s="35">
        <f>+O72+Q70</f>
        <v>0</v>
      </c>
      <c r="R72" s="148"/>
      <c r="S72" s="35">
        <f>+Q72+S70</f>
        <v>0</v>
      </c>
      <c r="T72" s="148"/>
      <c r="U72" s="35">
        <f>+S72+U70</f>
        <v>0</v>
      </c>
      <c r="V72" s="148"/>
      <c r="W72" s="35">
        <f>+W70+U72</f>
        <v>0</v>
      </c>
      <c r="X72" s="148"/>
      <c r="Y72" s="35">
        <f>+Y70+W72</f>
        <v>0</v>
      </c>
      <c r="Z72" s="148"/>
      <c r="AA72" s="35">
        <f>+AA70+Y72</f>
        <v>0</v>
      </c>
      <c r="AB72" s="148"/>
      <c r="AC72" s="147"/>
    </row>
    <row r="73" spans="1:29" ht="15" thickBot="1" x14ac:dyDescent="0.2"/>
    <row r="74" spans="1:29" ht="15" thickBot="1" x14ac:dyDescent="0.2">
      <c r="E74" s="59" t="s">
        <v>69</v>
      </c>
      <c r="F74" s="60" t="s">
        <v>70</v>
      </c>
      <c r="G74" s="61" t="s">
        <v>71</v>
      </c>
      <c r="H74" s="61" t="s">
        <v>72</v>
      </c>
      <c r="I74" s="61" t="s">
        <v>73</v>
      </c>
      <c r="J74" s="61" t="s">
        <v>74</v>
      </c>
      <c r="K74" s="61" t="s">
        <v>75</v>
      </c>
      <c r="L74" s="61" t="s">
        <v>76</v>
      </c>
      <c r="M74" s="61" t="s">
        <v>77</v>
      </c>
      <c r="N74" s="61" t="s">
        <v>78</v>
      </c>
      <c r="O74" s="61" t="s">
        <v>79</v>
      </c>
      <c r="P74" s="62" t="s">
        <v>80</v>
      </c>
      <c r="X74" s="20"/>
    </row>
    <row r="75" spans="1:29" x14ac:dyDescent="0.15">
      <c r="D75" s="28" t="s">
        <v>82</v>
      </c>
      <c r="E75" s="63">
        <f>E71</f>
        <v>4</v>
      </c>
      <c r="F75" s="38">
        <f>G71</f>
        <v>13</v>
      </c>
      <c r="G75" s="38">
        <f>I71</f>
        <v>22</v>
      </c>
      <c r="H75" s="38">
        <f>K71</f>
        <v>32</v>
      </c>
      <c r="I75" s="38">
        <f>M71</f>
        <v>44</v>
      </c>
      <c r="J75" s="38">
        <f>O71</f>
        <v>54</v>
      </c>
      <c r="K75" s="38">
        <f>Q71</f>
        <v>61</v>
      </c>
      <c r="L75" s="38">
        <f>S71</f>
        <v>73</v>
      </c>
      <c r="M75" s="38">
        <f>U71</f>
        <v>82</v>
      </c>
      <c r="N75" s="38">
        <f>W71</f>
        <v>89</v>
      </c>
      <c r="O75" s="38">
        <f>Y71</f>
        <v>103</v>
      </c>
      <c r="P75" s="64">
        <f>AA71</f>
        <v>116</v>
      </c>
    </row>
    <row r="76" spans="1:29" ht="15" thickBot="1" x14ac:dyDescent="0.2">
      <c r="D76" s="29" t="s">
        <v>83</v>
      </c>
      <c r="E76" s="24">
        <f>E72</f>
        <v>0</v>
      </c>
      <c r="F76" s="25">
        <f>G72</f>
        <v>0</v>
      </c>
      <c r="G76" s="26">
        <f>I72</f>
        <v>0</v>
      </c>
      <c r="H76" s="25">
        <f>K72</f>
        <v>0</v>
      </c>
      <c r="I76" s="26">
        <f>M72</f>
        <v>0</v>
      </c>
      <c r="J76" s="25">
        <f>O72</f>
        <v>0</v>
      </c>
      <c r="K76" s="26">
        <f>Q72</f>
        <v>0</v>
      </c>
      <c r="L76" s="25">
        <f>S72</f>
        <v>0</v>
      </c>
      <c r="M76" s="26">
        <f>U72</f>
        <v>0</v>
      </c>
      <c r="N76" s="25">
        <f>W72</f>
        <v>0</v>
      </c>
      <c r="O76" s="26">
        <f>Y72</f>
        <v>0</v>
      </c>
      <c r="P76" s="27">
        <f>AA72</f>
        <v>0</v>
      </c>
    </row>
    <row r="77" spans="1:29" ht="15" thickBot="1" x14ac:dyDescent="0.2">
      <c r="D77" s="65" t="s">
        <v>87</v>
      </c>
      <c r="E77" s="66">
        <f t="shared" ref="E77:P77" si="0">(E76/$C$71)*100</f>
        <v>0</v>
      </c>
      <c r="F77" s="67">
        <f t="shared" si="0"/>
        <v>0</v>
      </c>
      <c r="G77" s="67">
        <f t="shared" si="0"/>
        <v>0</v>
      </c>
      <c r="H77" s="67">
        <f t="shared" si="0"/>
        <v>0</v>
      </c>
      <c r="I77" s="67">
        <f t="shared" si="0"/>
        <v>0</v>
      </c>
      <c r="J77" s="67">
        <f t="shared" si="0"/>
        <v>0</v>
      </c>
      <c r="K77" s="67">
        <f t="shared" si="0"/>
        <v>0</v>
      </c>
      <c r="L77" s="67">
        <f t="shared" si="0"/>
        <v>0</v>
      </c>
      <c r="M77" s="67">
        <f t="shared" si="0"/>
        <v>0</v>
      </c>
      <c r="N77" s="67">
        <f t="shared" si="0"/>
        <v>0</v>
      </c>
      <c r="O77" s="67">
        <f t="shared" si="0"/>
        <v>0</v>
      </c>
      <c r="P77" s="68">
        <f t="shared" si="0"/>
        <v>0</v>
      </c>
    </row>
    <row r="78" spans="1:29" x14ac:dyDescent="0.15">
      <c r="F78" s="30"/>
      <c r="H78" s="30"/>
      <c r="J78" s="30"/>
      <c r="L78" s="30"/>
      <c r="N78" s="30"/>
      <c r="P78" s="31"/>
      <c r="R78" s="30"/>
    </row>
    <row r="79" spans="1:29" x14ac:dyDescent="0.15">
      <c r="E79" s="32"/>
      <c r="F79" s="33"/>
      <c r="G79" s="32"/>
      <c r="H79" s="32"/>
      <c r="I79" s="32"/>
      <c r="J79" s="32"/>
      <c r="K79" s="32"/>
      <c r="L79" s="32"/>
      <c r="M79" s="32"/>
      <c r="N79" s="32"/>
      <c r="O79" s="32"/>
      <c r="P79" s="32"/>
      <c r="R79" s="30"/>
    </row>
    <row r="80" spans="1:29" x14ac:dyDescent="0.15">
      <c r="F80" s="30"/>
      <c r="H80" s="30"/>
      <c r="J80" s="30"/>
      <c r="L80" s="30"/>
      <c r="N80" s="30"/>
      <c r="P80" s="31"/>
      <c r="R80" s="30"/>
    </row>
  </sheetData>
  <mergeCells count="544">
    <mergeCell ref="R7:R8"/>
    <mergeCell ref="T7:T8"/>
    <mergeCell ref="V7:V8"/>
    <mergeCell ref="X7:X8"/>
    <mergeCell ref="Z7:Z8"/>
    <mergeCell ref="AB7:AB8"/>
    <mergeCell ref="AC7:AC8"/>
    <mergeCell ref="A7:A8"/>
    <mergeCell ref="B7:B8"/>
    <mergeCell ref="C7:C8"/>
    <mergeCell ref="F7:F8"/>
    <mergeCell ref="H7:H8"/>
    <mergeCell ref="J7:J8"/>
    <mergeCell ref="L7:L8"/>
    <mergeCell ref="N7:N8"/>
    <mergeCell ref="P7:P8"/>
    <mergeCell ref="V59:V60"/>
    <mergeCell ref="X59:X60"/>
    <mergeCell ref="Z59:Z60"/>
    <mergeCell ref="AB59:AB60"/>
    <mergeCell ref="AB63:AB64"/>
    <mergeCell ref="AC59:AC60"/>
    <mergeCell ref="AC61:AC62"/>
    <mergeCell ref="AC63:AC64"/>
    <mergeCell ref="AB61:AB62"/>
    <mergeCell ref="V61:V62"/>
    <mergeCell ref="X61:X62"/>
    <mergeCell ref="Z61:Z62"/>
    <mergeCell ref="V63:V64"/>
    <mergeCell ref="X63:X64"/>
    <mergeCell ref="Z63:Z64"/>
    <mergeCell ref="A67:A68"/>
    <mergeCell ref="B67:B68"/>
    <mergeCell ref="C67:C68"/>
    <mergeCell ref="F67:F68"/>
    <mergeCell ref="L63:L64"/>
    <mergeCell ref="N63:N64"/>
    <mergeCell ref="P63:P64"/>
    <mergeCell ref="R59:R60"/>
    <mergeCell ref="T59:T60"/>
    <mergeCell ref="F59:F60"/>
    <mergeCell ref="F61:F62"/>
    <mergeCell ref="F63:F64"/>
    <mergeCell ref="H59:H60"/>
    <mergeCell ref="J59:J60"/>
    <mergeCell ref="L59:L60"/>
    <mergeCell ref="N59:N60"/>
    <mergeCell ref="P59:P60"/>
    <mergeCell ref="H63:H64"/>
    <mergeCell ref="J63:J64"/>
    <mergeCell ref="R61:R62"/>
    <mergeCell ref="T61:T62"/>
    <mergeCell ref="R63:R64"/>
    <mergeCell ref="T63:T64"/>
    <mergeCell ref="H61:H62"/>
    <mergeCell ref="J61:J62"/>
    <mergeCell ref="L61:L62"/>
    <mergeCell ref="N61:N62"/>
    <mergeCell ref="P61:P62"/>
    <mergeCell ref="A59:A60"/>
    <mergeCell ref="A61:A62"/>
    <mergeCell ref="A63:A64"/>
    <mergeCell ref="B59:B60"/>
    <mergeCell ref="B61:B62"/>
    <mergeCell ref="B63:B64"/>
    <mergeCell ref="C59:C60"/>
    <mergeCell ref="C61:C62"/>
    <mergeCell ref="C63:C64"/>
    <mergeCell ref="AB71:AB72"/>
    <mergeCell ref="P71:P72"/>
    <mergeCell ref="R71:R72"/>
    <mergeCell ref="T71:T72"/>
    <mergeCell ref="V71:V72"/>
    <mergeCell ref="X71:X72"/>
    <mergeCell ref="Z71:Z72"/>
    <mergeCell ref="AB69:AB70"/>
    <mergeCell ref="AC69:AC72"/>
    <mergeCell ref="R69:R70"/>
    <mergeCell ref="T69:T70"/>
    <mergeCell ref="V69:V70"/>
    <mergeCell ref="X69:X70"/>
    <mergeCell ref="Z69:Z70"/>
    <mergeCell ref="L71:L72"/>
    <mergeCell ref="N71:N72"/>
    <mergeCell ref="P69:P70"/>
    <mergeCell ref="A69:C70"/>
    <mergeCell ref="F69:F70"/>
    <mergeCell ref="H69:H70"/>
    <mergeCell ref="J69:J70"/>
    <mergeCell ref="L69:L70"/>
    <mergeCell ref="N69:N70"/>
    <mergeCell ref="A49:A50"/>
    <mergeCell ref="B49:B50"/>
    <mergeCell ref="C49:C50"/>
    <mergeCell ref="F49:F50"/>
    <mergeCell ref="H49:H50"/>
    <mergeCell ref="J49:J50"/>
    <mergeCell ref="A71:B72"/>
    <mergeCell ref="C71:C72"/>
    <mergeCell ref="D71:D72"/>
    <mergeCell ref="F71:F72"/>
    <mergeCell ref="H71:H72"/>
    <mergeCell ref="J71:J72"/>
    <mergeCell ref="A51:A52"/>
    <mergeCell ref="B51:B52"/>
    <mergeCell ref="C51:C52"/>
    <mergeCell ref="F51:F52"/>
    <mergeCell ref="H51:H52"/>
    <mergeCell ref="J51:J52"/>
    <mergeCell ref="A53:A54"/>
    <mergeCell ref="B53:B54"/>
    <mergeCell ref="C53:C54"/>
    <mergeCell ref="F53:F54"/>
    <mergeCell ref="H53:H54"/>
    <mergeCell ref="J53:J54"/>
    <mergeCell ref="L43:L44"/>
    <mergeCell ref="N43:N44"/>
    <mergeCell ref="P43:P44"/>
    <mergeCell ref="A45:A46"/>
    <mergeCell ref="B45:B46"/>
    <mergeCell ref="C45:C46"/>
    <mergeCell ref="F45:F46"/>
    <mergeCell ref="H45:H46"/>
    <mergeCell ref="J45:J46"/>
    <mergeCell ref="L45:L46"/>
    <mergeCell ref="N45:N46"/>
    <mergeCell ref="P45:P46"/>
    <mergeCell ref="A43:A44"/>
    <mergeCell ref="B43:B44"/>
    <mergeCell ref="C43:C44"/>
    <mergeCell ref="F43:F44"/>
    <mergeCell ref="H43:H44"/>
    <mergeCell ref="J43:J44"/>
    <mergeCell ref="X43:X44"/>
    <mergeCell ref="Z43:Z44"/>
    <mergeCell ref="AB43:AB44"/>
    <mergeCell ref="AC43:AC44"/>
    <mergeCell ref="R43:R44"/>
    <mergeCell ref="T43:T44"/>
    <mergeCell ref="V43:V44"/>
    <mergeCell ref="L41:L42"/>
    <mergeCell ref="N41:N42"/>
    <mergeCell ref="P41:P42"/>
    <mergeCell ref="X39:X40"/>
    <mergeCell ref="C39:C40"/>
    <mergeCell ref="F39:F40"/>
    <mergeCell ref="H39:H40"/>
    <mergeCell ref="J39:J40"/>
    <mergeCell ref="Z39:Z40"/>
    <mergeCell ref="AB39:AB40"/>
    <mergeCell ref="AC39:AC40"/>
    <mergeCell ref="A41:A42"/>
    <mergeCell ref="B41:B42"/>
    <mergeCell ref="C41:C42"/>
    <mergeCell ref="F41:F42"/>
    <mergeCell ref="H41:H42"/>
    <mergeCell ref="J41:J42"/>
    <mergeCell ref="L39:L40"/>
    <mergeCell ref="N39:N40"/>
    <mergeCell ref="P39:P40"/>
    <mergeCell ref="R39:R40"/>
    <mergeCell ref="T39:T40"/>
    <mergeCell ref="V39:V40"/>
    <mergeCell ref="X41:X42"/>
    <mergeCell ref="Z41:Z42"/>
    <mergeCell ref="AB41:AB42"/>
    <mergeCell ref="AC41:AC42"/>
    <mergeCell ref="R41:R42"/>
    <mergeCell ref="T41:T42"/>
    <mergeCell ref="V41:V42"/>
    <mergeCell ref="A39:A40"/>
    <mergeCell ref="B39:B40"/>
    <mergeCell ref="X35:X36"/>
    <mergeCell ref="Z35:Z36"/>
    <mergeCell ref="AB35:AB36"/>
    <mergeCell ref="AC35:AC36"/>
    <mergeCell ref="A37:A38"/>
    <mergeCell ref="B37:B38"/>
    <mergeCell ref="C37:C38"/>
    <mergeCell ref="F37:F38"/>
    <mergeCell ref="H37:H38"/>
    <mergeCell ref="J37:J38"/>
    <mergeCell ref="L35:L36"/>
    <mergeCell ref="N35:N36"/>
    <mergeCell ref="P35:P36"/>
    <mergeCell ref="R35:R36"/>
    <mergeCell ref="T35:T36"/>
    <mergeCell ref="V35:V36"/>
    <mergeCell ref="X37:X38"/>
    <mergeCell ref="Z37:Z38"/>
    <mergeCell ref="AB37:AB38"/>
    <mergeCell ref="AC37:AC38"/>
    <mergeCell ref="R37:R38"/>
    <mergeCell ref="T37:T38"/>
    <mergeCell ref="V37:V38"/>
    <mergeCell ref="A35:A36"/>
    <mergeCell ref="B35:B36"/>
    <mergeCell ref="C35:C36"/>
    <mergeCell ref="F35:F36"/>
    <mergeCell ref="H35:H36"/>
    <mergeCell ref="J35:J36"/>
    <mergeCell ref="L33:L34"/>
    <mergeCell ref="N33:N34"/>
    <mergeCell ref="P33:P34"/>
    <mergeCell ref="L37:L38"/>
    <mergeCell ref="N37:N38"/>
    <mergeCell ref="P37:P38"/>
    <mergeCell ref="Z31:Z32"/>
    <mergeCell ref="AB31:AB32"/>
    <mergeCell ref="AC31:AC32"/>
    <mergeCell ref="A33:A34"/>
    <mergeCell ref="B33:B34"/>
    <mergeCell ref="C33:C34"/>
    <mergeCell ref="F33:F34"/>
    <mergeCell ref="H33:H34"/>
    <mergeCell ref="J33:J34"/>
    <mergeCell ref="L31:L32"/>
    <mergeCell ref="N31:N32"/>
    <mergeCell ref="P31:P32"/>
    <mergeCell ref="R31:R32"/>
    <mergeCell ref="T31:T32"/>
    <mergeCell ref="V31:V32"/>
    <mergeCell ref="X33:X34"/>
    <mergeCell ref="Z33:Z34"/>
    <mergeCell ref="AB33:AB34"/>
    <mergeCell ref="AC33:AC34"/>
    <mergeCell ref="R33:R34"/>
    <mergeCell ref="T33:T34"/>
    <mergeCell ref="V33:V34"/>
    <mergeCell ref="A31:A32"/>
    <mergeCell ref="B31:B32"/>
    <mergeCell ref="C31:C32"/>
    <mergeCell ref="F31:F32"/>
    <mergeCell ref="H31:H32"/>
    <mergeCell ref="J31:J32"/>
    <mergeCell ref="L29:L30"/>
    <mergeCell ref="N29:N30"/>
    <mergeCell ref="P29:P30"/>
    <mergeCell ref="X27:X28"/>
    <mergeCell ref="C27:C28"/>
    <mergeCell ref="F27:F28"/>
    <mergeCell ref="H27:H28"/>
    <mergeCell ref="J27:J28"/>
    <mergeCell ref="X31:X32"/>
    <mergeCell ref="Z27:Z28"/>
    <mergeCell ref="AB27:AB28"/>
    <mergeCell ref="AC27:AC28"/>
    <mergeCell ref="A29:A30"/>
    <mergeCell ref="B29:B30"/>
    <mergeCell ref="C29:C30"/>
    <mergeCell ref="F29:F30"/>
    <mergeCell ref="H29:H30"/>
    <mergeCell ref="J29:J30"/>
    <mergeCell ref="L27:L28"/>
    <mergeCell ref="N27:N28"/>
    <mergeCell ref="P27:P28"/>
    <mergeCell ref="R27:R28"/>
    <mergeCell ref="T27:T28"/>
    <mergeCell ref="V27:V28"/>
    <mergeCell ref="X29:X30"/>
    <mergeCell ref="Z29:Z30"/>
    <mergeCell ref="AB29:AB30"/>
    <mergeCell ref="AC29:AC30"/>
    <mergeCell ref="R29:R30"/>
    <mergeCell ref="T29:T30"/>
    <mergeCell ref="V29:V30"/>
    <mergeCell ref="A27:A28"/>
    <mergeCell ref="B27:B28"/>
    <mergeCell ref="X23:X24"/>
    <mergeCell ref="Z23:Z24"/>
    <mergeCell ref="AB23:AB24"/>
    <mergeCell ref="AC23:AC24"/>
    <mergeCell ref="A25:A26"/>
    <mergeCell ref="B25:B26"/>
    <mergeCell ref="C25:C26"/>
    <mergeCell ref="F25:F26"/>
    <mergeCell ref="H25:H26"/>
    <mergeCell ref="J25:J26"/>
    <mergeCell ref="L23:L24"/>
    <mergeCell ref="N23:N24"/>
    <mergeCell ref="P23:P24"/>
    <mergeCell ref="R23:R24"/>
    <mergeCell ref="T23:T24"/>
    <mergeCell ref="V23:V24"/>
    <mergeCell ref="X25:X26"/>
    <mergeCell ref="Z25:Z26"/>
    <mergeCell ref="AB25:AB26"/>
    <mergeCell ref="AC25:AC26"/>
    <mergeCell ref="R25:R26"/>
    <mergeCell ref="T25:T26"/>
    <mergeCell ref="V25:V26"/>
    <mergeCell ref="A23:A24"/>
    <mergeCell ref="B23:B24"/>
    <mergeCell ref="C23:C24"/>
    <mergeCell ref="F23:F24"/>
    <mergeCell ref="H23:H24"/>
    <mergeCell ref="J23:J24"/>
    <mergeCell ref="L21:L22"/>
    <mergeCell ref="N21:N22"/>
    <mergeCell ref="P21:P22"/>
    <mergeCell ref="L25:L26"/>
    <mergeCell ref="N25:N26"/>
    <mergeCell ref="P25:P26"/>
    <mergeCell ref="Z19:Z20"/>
    <mergeCell ref="AB19:AB20"/>
    <mergeCell ref="AC19:AC20"/>
    <mergeCell ref="A21:A22"/>
    <mergeCell ref="B21:B22"/>
    <mergeCell ref="C21:C22"/>
    <mergeCell ref="F21:F22"/>
    <mergeCell ref="H21:H22"/>
    <mergeCell ref="J21:J22"/>
    <mergeCell ref="L19:L20"/>
    <mergeCell ref="N19:N20"/>
    <mergeCell ref="P19:P20"/>
    <mergeCell ref="R19:R20"/>
    <mergeCell ref="T19:T20"/>
    <mergeCell ref="V19:V20"/>
    <mergeCell ref="X21:X22"/>
    <mergeCell ref="Z21:Z22"/>
    <mergeCell ref="AB21:AB22"/>
    <mergeCell ref="AC21:AC22"/>
    <mergeCell ref="R21:R22"/>
    <mergeCell ref="T21:T22"/>
    <mergeCell ref="V21:V22"/>
    <mergeCell ref="A19:A20"/>
    <mergeCell ref="B19:B20"/>
    <mergeCell ref="C19:C20"/>
    <mergeCell ref="F19:F20"/>
    <mergeCell ref="H19:H20"/>
    <mergeCell ref="J19:J20"/>
    <mergeCell ref="L17:L18"/>
    <mergeCell ref="N17:N18"/>
    <mergeCell ref="P17:P18"/>
    <mergeCell ref="X15:X16"/>
    <mergeCell ref="C15:C16"/>
    <mergeCell ref="F15:F16"/>
    <mergeCell ref="H15:H16"/>
    <mergeCell ref="J15:J16"/>
    <mergeCell ref="X19:X20"/>
    <mergeCell ref="Z15:Z16"/>
    <mergeCell ref="AB15:AB16"/>
    <mergeCell ref="AC15:AC16"/>
    <mergeCell ref="A17:A18"/>
    <mergeCell ref="B17:B18"/>
    <mergeCell ref="C17:C18"/>
    <mergeCell ref="F17:F18"/>
    <mergeCell ref="H17:H18"/>
    <mergeCell ref="J17:J18"/>
    <mergeCell ref="L15:L16"/>
    <mergeCell ref="N15:N16"/>
    <mergeCell ref="P15:P16"/>
    <mergeCell ref="R15:R16"/>
    <mergeCell ref="T15:T16"/>
    <mergeCell ref="V15:V16"/>
    <mergeCell ref="X17:X18"/>
    <mergeCell ref="Z17:Z18"/>
    <mergeCell ref="AB17:AB18"/>
    <mergeCell ref="AC17:AC18"/>
    <mergeCell ref="R17:R18"/>
    <mergeCell ref="T17:T18"/>
    <mergeCell ref="V17:V18"/>
    <mergeCell ref="A15:A16"/>
    <mergeCell ref="B15:B16"/>
    <mergeCell ref="X11:X12"/>
    <mergeCell ref="Z11:Z12"/>
    <mergeCell ref="AB11:AB12"/>
    <mergeCell ref="AC11:AC12"/>
    <mergeCell ref="A13:A14"/>
    <mergeCell ref="B13:B14"/>
    <mergeCell ref="C13:C14"/>
    <mergeCell ref="J11:J12"/>
    <mergeCell ref="L11:L12"/>
    <mergeCell ref="N11:N12"/>
    <mergeCell ref="P11:P12"/>
    <mergeCell ref="R11:R12"/>
    <mergeCell ref="T11:T12"/>
    <mergeCell ref="AC13:AC14"/>
    <mergeCell ref="A11:A12"/>
    <mergeCell ref="B11:B12"/>
    <mergeCell ref="C11:C12"/>
    <mergeCell ref="F11:F12"/>
    <mergeCell ref="H11:H12"/>
    <mergeCell ref="J9:J10"/>
    <mergeCell ref="L9:L10"/>
    <mergeCell ref="N9:N10"/>
    <mergeCell ref="P9:P10"/>
    <mergeCell ref="A1:B3"/>
    <mergeCell ref="C1:AA3"/>
    <mergeCell ref="V11:V12"/>
    <mergeCell ref="AC5:AC6"/>
    <mergeCell ref="A9:A10"/>
    <mergeCell ref="B9:B10"/>
    <mergeCell ref="C9:C10"/>
    <mergeCell ref="F9:F10"/>
    <mergeCell ref="H9:H10"/>
    <mergeCell ref="N5:N6"/>
    <mergeCell ref="P5:P6"/>
    <mergeCell ref="R5:R6"/>
    <mergeCell ref="T5:T6"/>
    <mergeCell ref="V9:V10"/>
    <mergeCell ref="X9:X10"/>
    <mergeCell ref="Z9:Z10"/>
    <mergeCell ref="AB9:AB10"/>
    <mergeCell ref="AC9:AC10"/>
    <mergeCell ref="R9:R10"/>
    <mergeCell ref="T9:T10"/>
    <mergeCell ref="A5:A6"/>
    <mergeCell ref="B5:B6"/>
    <mergeCell ref="C5:C6"/>
    <mergeCell ref="L5:L6"/>
    <mergeCell ref="V5:V6"/>
    <mergeCell ref="X5:X6"/>
    <mergeCell ref="Z5:Z6"/>
    <mergeCell ref="AB5:AB6"/>
    <mergeCell ref="C4:D4"/>
    <mergeCell ref="E4:F4"/>
    <mergeCell ref="G4:H4"/>
    <mergeCell ref="I4:J4"/>
    <mergeCell ref="K4:L4"/>
    <mergeCell ref="M4:N4"/>
    <mergeCell ref="O4:P4"/>
    <mergeCell ref="Q4:R4"/>
    <mergeCell ref="S4:T4"/>
    <mergeCell ref="U4:V4"/>
    <mergeCell ref="W4:X4"/>
    <mergeCell ref="Y4:Z4"/>
    <mergeCell ref="AA4:AB4"/>
    <mergeCell ref="F5:F6"/>
    <mergeCell ref="H5:H6"/>
    <mergeCell ref="R45:R46"/>
    <mergeCell ref="T45:T46"/>
    <mergeCell ref="V45:V46"/>
    <mergeCell ref="X45:X46"/>
    <mergeCell ref="Z45:Z46"/>
    <mergeCell ref="AB45:AB46"/>
    <mergeCell ref="AC45:AC46"/>
    <mergeCell ref="A47:A48"/>
    <mergeCell ref="B47:B48"/>
    <mergeCell ref="C47:C48"/>
    <mergeCell ref="F47:F48"/>
    <mergeCell ref="H47:H48"/>
    <mergeCell ref="J47:J48"/>
    <mergeCell ref="L47:L48"/>
    <mergeCell ref="N47:N48"/>
    <mergeCell ref="P47:P48"/>
    <mergeCell ref="R47:R48"/>
    <mergeCell ref="T47:T48"/>
    <mergeCell ref="V47:V48"/>
    <mergeCell ref="X47:X48"/>
    <mergeCell ref="Z47:Z48"/>
    <mergeCell ref="AB47:AB48"/>
    <mergeCell ref="AC47:AC48"/>
    <mergeCell ref="R51:R52"/>
    <mergeCell ref="T51:T52"/>
    <mergeCell ref="V51:V52"/>
    <mergeCell ref="X51:X52"/>
    <mergeCell ref="Z51:Z52"/>
    <mergeCell ref="AB51:AB52"/>
    <mergeCell ref="AC51:AC52"/>
    <mergeCell ref="L49:L50"/>
    <mergeCell ref="N49:N50"/>
    <mergeCell ref="P49:P50"/>
    <mergeCell ref="R49:R50"/>
    <mergeCell ref="T49:T50"/>
    <mergeCell ref="V49:V50"/>
    <mergeCell ref="X49:X50"/>
    <mergeCell ref="Z49:Z50"/>
    <mergeCell ref="AB49:AB50"/>
    <mergeCell ref="L51:L52"/>
    <mergeCell ref="N51:N52"/>
    <mergeCell ref="P51:P52"/>
    <mergeCell ref="L53:L54"/>
    <mergeCell ref="N53:N54"/>
    <mergeCell ref="P53:P54"/>
    <mergeCell ref="A55:A56"/>
    <mergeCell ref="B55:B56"/>
    <mergeCell ref="C55:C56"/>
    <mergeCell ref="F55:F56"/>
    <mergeCell ref="H55:H56"/>
    <mergeCell ref="J55:J56"/>
    <mergeCell ref="L55:L56"/>
    <mergeCell ref="N55:N56"/>
    <mergeCell ref="P55:P56"/>
    <mergeCell ref="A57:A58"/>
    <mergeCell ref="B57:B58"/>
    <mergeCell ref="C57:C58"/>
    <mergeCell ref="F57:F58"/>
    <mergeCell ref="H57:H58"/>
    <mergeCell ref="J57:J58"/>
    <mergeCell ref="L57:L58"/>
    <mergeCell ref="N57:N58"/>
    <mergeCell ref="P57:P58"/>
    <mergeCell ref="R57:R58"/>
    <mergeCell ref="T57:T58"/>
    <mergeCell ref="V57:V58"/>
    <mergeCell ref="X57:X58"/>
    <mergeCell ref="Z57:Z58"/>
    <mergeCell ref="AB57:AB58"/>
    <mergeCell ref="AC57:AC58"/>
    <mergeCell ref="J5:J6"/>
    <mergeCell ref="R53:R54"/>
    <mergeCell ref="T53:T54"/>
    <mergeCell ref="V53:V54"/>
    <mergeCell ref="X53:X54"/>
    <mergeCell ref="Z53:Z54"/>
    <mergeCell ref="AB53:AB54"/>
    <mergeCell ref="AC53:AC54"/>
    <mergeCell ref="R55:R56"/>
    <mergeCell ref="T55:T56"/>
    <mergeCell ref="V55:V56"/>
    <mergeCell ref="X55:X56"/>
    <mergeCell ref="Z55:Z56"/>
    <mergeCell ref="AB55:AB56"/>
    <mergeCell ref="AC55:AC56"/>
    <mergeCell ref="AC49:AC50"/>
    <mergeCell ref="AC67:AC68"/>
    <mergeCell ref="H67:H68"/>
    <mergeCell ref="J67:J68"/>
    <mergeCell ref="L67:L68"/>
    <mergeCell ref="N67:N68"/>
    <mergeCell ref="P67:P68"/>
    <mergeCell ref="R67:R68"/>
    <mergeCell ref="T67:T68"/>
    <mergeCell ref="V67:V68"/>
    <mergeCell ref="X67:X68"/>
    <mergeCell ref="Z67:Z68"/>
    <mergeCell ref="AB67:AB68"/>
    <mergeCell ref="R65:R66"/>
    <mergeCell ref="T65:T66"/>
    <mergeCell ref="V65:V66"/>
    <mergeCell ref="X65:X66"/>
    <mergeCell ref="Z65:Z66"/>
    <mergeCell ref="AB65:AB66"/>
    <mergeCell ref="AC65:AC66"/>
    <mergeCell ref="A65:A66"/>
    <mergeCell ref="B65:B66"/>
    <mergeCell ref="C65:C66"/>
    <mergeCell ref="F65:F66"/>
    <mergeCell ref="H65:H66"/>
    <mergeCell ref="J65:J66"/>
    <mergeCell ref="L65:L66"/>
    <mergeCell ref="N65:N66"/>
    <mergeCell ref="P65:P66"/>
  </mergeCells>
  <pageMargins left="0.25" right="0.25" top="0.75" bottom="0.75" header="0.3" footer="0.3"/>
  <pageSetup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PLAN ACCIÓN 2023</vt:lpstr>
      <vt:lpstr>CRONOGRAMA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Cristian D Florez T</cp:lastModifiedBy>
  <cp:lastPrinted>2018-08-14T21:54:25Z</cp:lastPrinted>
  <dcterms:created xsi:type="dcterms:W3CDTF">2015-03-03T21:11:21Z</dcterms:created>
  <dcterms:modified xsi:type="dcterms:W3CDTF">2023-01-26T19:30:28Z</dcterms:modified>
</cp:coreProperties>
</file>