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\"/>
    </mc:Choice>
  </mc:AlternateContent>
  <bookViews>
    <workbookView xWindow="0" yWindow="0" windowWidth="24000" windowHeight="8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L73" i="2" l="1"/>
  <c r="H73" i="2"/>
  <c r="G73" i="2"/>
  <c r="D73" i="2"/>
  <c r="C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L87" i="6"/>
  <c r="H87" i="6"/>
  <c r="G87" i="6"/>
  <c r="D87" i="6"/>
  <c r="C87" i="6"/>
  <c r="I86" i="6"/>
  <c r="E86" i="6"/>
  <c r="I85" i="6"/>
  <c r="E85" i="6"/>
  <c r="I84" i="6"/>
  <c r="E84" i="6"/>
  <c r="I83" i="6"/>
  <c r="E83" i="6"/>
  <c r="I82" i="6"/>
  <c r="E82" i="6"/>
  <c r="I81" i="6"/>
  <c r="E81" i="6"/>
  <c r="I80" i="6"/>
  <c r="E80" i="6"/>
  <c r="I79" i="6"/>
  <c r="E79" i="6"/>
  <c r="I78" i="6"/>
  <c r="E78" i="6"/>
  <c r="I77" i="6"/>
  <c r="E77" i="6"/>
  <c r="I76" i="6"/>
  <c r="E76" i="6"/>
  <c r="I75" i="6"/>
  <c r="E75" i="6"/>
  <c r="I74" i="6"/>
  <c r="E74" i="6"/>
  <c r="I73" i="6"/>
  <c r="E73" i="6"/>
  <c r="I72" i="6"/>
  <c r="E72" i="6"/>
  <c r="I71" i="6"/>
  <c r="E71" i="6"/>
  <c r="I70" i="6"/>
  <c r="E70" i="6"/>
  <c r="I69" i="6"/>
  <c r="E69" i="6"/>
  <c r="I68" i="6"/>
  <c r="E68" i="6"/>
  <c r="I67" i="6"/>
  <c r="E67" i="6"/>
  <c r="I66" i="6"/>
  <c r="E66" i="6"/>
  <c r="I65" i="6"/>
  <c r="E65" i="6"/>
  <c r="I64" i="6"/>
  <c r="E64" i="6"/>
  <c r="I63" i="6"/>
  <c r="E63" i="6"/>
  <c r="I62" i="6"/>
  <c r="E62" i="6"/>
  <c r="I61" i="6"/>
  <c r="E61" i="6"/>
  <c r="I60" i="6"/>
  <c r="E60" i="6"/>
  <c r="I59" i="6"/>
  <c r="E59" i="6"/>
  <c r="I58" i="6"/>
  <c r="E58" i="6"/>
  <c r="I57" i="6"/>
  <c r="E57" i="6"/>
  <c r="I56" i="6"/>
  <c r="E56" i="6"/>
  <c r="I55" i="6"/>
  <c r="E55" i="6"/>
  <c r="L90" i="7"/>
  <c r="H90" i="7"/>
  <c r="G90" i="7"/>
  <c r="D90" i="7"/>
  <c r="C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I82" i="7"/>
  <c r="E82" i="7"/>
  <c r="I81" i="7"/>
  <c r="E81" i="7"/>
  <c r="I80" i="7"/>
  <c r="E80" i="7"/>
  <c r="I79" i="7"/>
  <c r="E79" i="7"/>
  <c r="I78" i="7"/>
  <c r="E78" i="7"/>
  <c r="I77" i="7"/>
  <c r="E77" i="7"/>
  <c r="I76" i="7"/>
  <c r="E76" i="7"/>
  <c r="I75" i="7"/>
  <c r="E75" i="7"/>
  <c r="I74" i="7"/>
  <c r="E74" i="7"/>
  <c r="I73" i="7"/>
  <c r="E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P55" i="14"/>
  <c r="P56" i="14"/>
  <c r="P57" i="14"/>
  <c r="P58" i="14"/>
  <c r="P59" i="14"/>
  <c r="K55" i="14"/>
  <c r="K56" i="14"/>
  <c r="K57" i="14"/>
  <c r="K58" i="14"/>
  <c r="K59" i="14"/>
  <c r="F55" i="14"/>
  <c r="F56" i="14"/>
  <c r="F57" i="14"/>
  <c r="F58" i="14"/>
  <c r="F59" i="14"/>
  <c r="M49" i="2" l="1"/>
  <c r="M53" i="2"/>
  <c r="M57" i="2"/>
  <c r="M61" i="2"/>
  <c r="M65" i="2"/>
  <c r="M69" i="2"/>
  <c r="M50" i="2"/>
  <c r="M54" i="2"/>
  <c r="M58" i="2"/>
  <c r="M62" i="2"/>
  <c r="M66" i="2"/>
  <c r="M70" i="2"/>
  <c r="M51" i="2"/>
  <c r="M55" i="2"/>
  <c r="M59" i="2"/>
  <c r="M63" i="2"/>
  <c r="M67" i="2"/>
  <c r="M71" i="2"/>
  <c r="M72" i="2"/>
  <c r="M52" i="2"/>
  <c r="M56" i="2"/>
  <c r="M60" i="2"/>
  <c r="M64" i="2"/>
  <c r="M68" i="2"/>
  <c r="M48" i="2"/>
  <c r="J49" i="2"/>
  <c r="J53" i="2"/>
  <c r="J57" i="2"/>
  <c r="J61" i="2"/>
  <c r="J65" i="2"/>
  <c r="J69" i="2"/>
  <c r="J50" i="2"/>
  <c r="J54" i="2"/>
  <c r="J58" i="2"/>
  <c r="J62" i="2"/>
  <c r="J66" i="2"/>
  <c r="J70" i="2"/>
  <c r="J51" i="2"/>
  <c r="J55" i="2"/>
  <c r="J59" i="2"/>
  <c r="J63" i="2"/>
  <c r="J67" i="2"/>
  <c r="J71" i="2"/>
  <c r="J52" i="2"/>
  <c r="J56" i="2"/>
  <c r="J60" i="2"/>
  <c r="J64" i="2"/>
  <c r="J68" i="2"/>
  <c r="J72" i="2"/>
  <c r="J48" i="2"/>
  <c r="F52" i="2"/>
  <c r="F56" i="2"/>
  <c r="F60" i="2"/>
  <c r="F64" i="2"/>
  <c r="F68" i="2"/>
  <c r="F72" i="2"/>
  <c r="F49" i="2"/>
  <c r="F53" i="2"/>
  <c r="F57" i="2"/>
  <c r="F61" i="2"/>
  <c r="F65" i="2"/>
  <c r="F69" i="2"/>
  <c r="F48" i="2"/>
  <c r="F50" i="2"/>
  <c r="F54" i="2"/>
  <c r="F58" i="2"/>
  <c r="F62" i="2"/>
  <c r="F66" i="2"/>
  <c r="F70" i="2"/>
  <c r="F51" i="2"/>
  <c r="F55" i="2"/>
  <c r="F59" i="2"/>
  <c r="F63" i="2"/>
  <c r="F67" i="2"/>
  <c r="F71" i="2"/>
  <c r="I73" i="2"/>
  <c r="M58" i="6"/>
  <c r="M62" i="6"/>
  <c r="M66" i="6"/>
  <c r="M70" i="6"/>
  <c r="M74" i="6"/>
  <c r="M78" i="6"/>
  <c r="M82" i="6"/>
  <c r="M86" i="6"/>
  <c r="M83" i="6"/>
  <c r="M72" i="6"/>
  <c r="M80" i="6"/>
  <c r="M65" i="6"/>
  <c r="M77" i="6"/>
  <c r="M59" i="6"/>
  <c r="M63" i="6"/>
  <c r="M67" i="6"/>
  <c r="M71" i="6"/>
  <c r="M75" i="6"/>
  <c r="M79" i="6"/>
  <c r="M55" i="6"/>
  <c r="M84" i="6"/>
  <c r="M61" i="6"/>
  <c r="M73" i="6"/>
  <c r="M85" i="6"/>
  <c r="M56" i="6"/>
  <c r="M60" i="6"/>
  <c r="M64" i="6"/>
  <c r="M68" i="6"/>
  <c r="M76" i="6"/>
  <c r="M57" i="6"/>
  <c r="M69" i="6"/>
  <c r="M81" i="6"/>
  <c r="I87" i="6"/>
  <c r="J58" i="6"/>
  <c r="J62" i="6"/>
  <c r="J66" i="6"/>
  <c r="J70" i="6"/>
  <c r="J74" i="6"/>
  <c r="J78" i="6"/>
  <c r="J82" i="6"/>
  <c r="J86" i="6"/>
  <c r="J80" i="6"/>
  <c r="J57" i="6"/>
  <c r="J69" i="6"/>
  <c r="J81" i="6"/>
  <c r="J59" i="6"/>
  <c r="J63" i="6"/>
  <c r="J67" i="6"/>
  <c r="J71" i="6"/>
  <c r="J75" i="6"/>
  <c r="J79" i="6"/>
  <c r="J83" i="6"/>
  <c r="J55" i="6"/>
  <c r="J65" i="6"/>
  <c r="J77" i="6"/>
  <c r="J56" i="6"/>
  <c r="J60" i="6"/>
  <c r="J64" i="6"/>
  <c r="J68" i="6"/>
  <c r="J72" i="6"/>
  <c r="J76" i="6"/>
  <c r="J84" i="6"/>
  <c r="J61" i="6"/>
  <c r="J73" i="6"/>
  <c r="J85" i="6"/>
  <c r="F57" i="6"/>
  <c r="F61" i="6"/>
  <c r="F65" i="6"/>
  <c r="F69" i="6"/>
  <c r="F73" i="6"/>
  <c r="F77" i="6"/>
  <c r="F81" i="6"/>
  <c r="F85" i="6"/>
  <c r="F56" i="6"/>
  <c r="F76" i="6"/>
  <c r="F58" i="6"/>
  <c r="F62" i="6"/>
  <c r="F66" i="6"/>
  <c r="F70" i="6"/>
  <c r="F74" i="6"/>
  <c r="F78" i="6"/>
  <c r="F82" i="6"/>
  <c r="F55" i="6"/>
  <c r="F64" i="6"/>
  <c r="F72" i="6"/>
  <c r="F84" i="6"/>
  <c r="F86" i="6"/>
  <c r="F59" i="6"/>
  <c r="F63" i="6"/>
  <c r="F67" i="6"/>
  <c r="F71" i="6"/>
  <c r="F75" i="6"/>
  <c r="F79" i="6"/>
  <c r="F83" i="6"/>
  <c r="F60" i="6"/>
  <c r="F68" i="6"/>
  <c r="F80" i="6"/>
  <c r="E87" i="6"/>
  <c r="M59" i="7"/>
  <c r="M63" i="7"/>
  <c r="M67" i="7"/>
  <c r="M71" i="7"/>
  <c r="M75" i="7"/>
  <c r="M79" i="7"/>
  <c r="M83" i="7"/>
  <c r="M87" i="7"/>
  <c r="M76" i="7"/>
  <c r="M84" i="7"/>
  <c r="M73" i="7"/>
  <c r="M81" i="7"/>
  <c r="M60" i="7"/>
  <c r="M64" i="7"/>
  <c r="M68" i="7"/>
  <c r="M72" i="7"/>
  <c r="M80" i="7"/>
  <c r="M88" i="7"/>
  <c r="M85" i="7"/>
  <c r="M57" i="7"/>
  <c r="M61" i="7"/>
  <c r="M65" i="7"/>
  <c r="M69" i="7"/>
  <c r="M77" i="7"/>
  <c r="M89" i="7"/>
  <c r="M58" i="7"/>
  <c r="M62" i="7"/>
  <c r="M66" i="7"/>
  <c r="M70" i="7"/>
  <c r="M74" i="7"/>
  <c r="M78" i="7"/>
  <c r="M82" i="7"/>
  <c r="M86" i="7"/>
  <c r="M56" i="7"/>
  <c r="J60" i="7"/>
  <c r="J64" i="7"/>
  <c r="J68" i="7"/>
  <c r="J72" i="7"/>
  <c r="J76" i="7"/>
  <c r="J80" i="7"/>
  <c r="J84" i="7"/>
  <c r="J88" i="7"/>
  <c r="J81" i="7"/>
  <c r="J89" i="7"/>
  <c r="J62" i="7"/>
  <c r="J74" i="7"/>
  <c r="J56" i="7"/>
  <c r="J57" i="7"/>
  <c r="J61" i="7"/>
  <c r="J65" i="7"/>
  <c r="J69" i="7"/>
  <c r="J73" i="7"/>
  <c r="J77" i="7"/>
  <c r="J85" i="7"/>
  <c r="J66" i="7"/>
  <c r="J78" i="7"/>
  <c r="J58" i="7"/>
  <c r="J82" i="7"/>
  <c r="J59" i="7"/>
  <c r="J63" i="7"/>
  <c r="J67" i="7"/>
  <c r="J71" i="7"/>
  <c r="J75" i="7"/>
  <c r="J79" i="7"/>
  <c r="J83" i="7"/>
  <c r="J87" i="7"/>
  <c r="J70" i="7"/>
  <c r="J86" i="7"/>
  <c r="F57" i="7"/>
  <c r="F61" i="7"/>
  <c r="F65" i="7"/>
  <c r="F69" i="7"/>
  <c r="F73" i="7"/>
  <c r="F77" i="7"/>
  <c r="F81" i="7"/>
  <c r="F85" i="7"/>
  <c r="F89" i="7"/>
  <c r="F56" i="7"/>
  <c r="F88" i="7"/>
  <c r="F58" i="7"/>
  <c r="F62" i="7"/>
  <c r="F66" i="7"/>
  <c r="F70" i="7"/>
  <c r="F74" i="7"/>
  <c r="F78" i="7"/>
  <c r="F82" i="7"/>
  <c r="F86" i="7"/>
  <c r="F80" i="7"/>
  <c r="F59" i="7"/>
  <c r="F63" i="7"/>
  <c r="F67" i="7"/>
  <c r="F71" i="7"/>
  <c r="F75" i="7"/>
  <c r="F79" i="7"/>
  <c r="F83" i="7"/>
  <c r="F87" i="7"/>
  <c r="F76" i="7"/>
  <c r="F60" i="7"/>
  <c r="F64" i="7"/>
  <c r="F68" i="7"/>
  <c r="F72" i="7"/>
  <c r="F84" i="7"/>
  <c r="I90" i="7"/>
  <c r="E90" i="7"/>
  <c r="E73" i="2"/>
  <c r="I37" i="15"/>
  <c r="E37" i="15"/>
  <c r="I36" i="15"/>
  <c r="E36" i="15"/>
  <c r="I35" i="15"/>
  <c r="E35" i="15"/>
  <c r="I34" i="15"/>
  <c r="E34" i="15"/>
  <c r="I33" i="15"/>
  <c r="E33" i="15"/>
  <c r="I32" i="15"/>
  <c r="E32" i="15"/>
  <c r="I31" i="15"/>
  <c r="E31" i="15"/>
  <c r="I30" i="15"/>
  <c r="E30" i="15"/>
  <c r="I29" i="15"/>
  <c r="E29" i="15"/>
  <c r="C41" i="15"/>
  <c r="D41" i="15"/>
  <c r="G41" i="15"/>
  <c r="H41" i="15"/>
  <c r="L41" i="15"/>
  <c r="C42" i="15"/>
  <c r="D42" i="15"/>
  <c r="G42" i="15"/>
  <c r="H42" i="15"/>
  <c r="L42" i="15"/>
  <c r="C43" i="15"/>
  <c r="D43" i="15"/>
  <c r="G43" i="15"/>
  <c r="H43" i="15"/>
  <c r="L43" i="15"/>
  <c r="C44" i="15"/>
  <c r="D44" i="15"/>
  <c r="G44" i="15"/>
  <c r="H44" i="15"/>
  <c r="L44" i="15"/>
  <c r="C45" i="15"/>
  <c r="D45" i="15"/>
  <c r="G45" i="15"/>
  <c r="H45" i="15"/>
  <c r="L45" i="15"/>
  <c r="C46" i="15"/>
  <c r="D46" i="15"/>
  <c r="G46" i="15"/>
  <c r="H46" i="15"/>
  <c r="L46" i="15"/>
  <c r="C47" i="15"/>
  <c r="D47" i="15"/>
  <c r="G47" i="15"/>
  <c r="H47" i="15"/>
  <c r="L47" i="15"/>
  <c r="C48" i="15"/>
  <c r="D48" i="15"/>
  <c r="G48" i="15"/>
  <c r="H48" i="15"/>
  <c r="L48" i="15"/>
  <c r="C49" i="15"/>
  <c r="D49" i="15"/>
  <c r="E49" i="15" s="1"/>
  <c r="G49" i="15"/>
  <c r="H49" i="15"/>
  <c r="L49" i="15"/>
  <c r="L38" i="15"/>
  <c r="H38" i="15"/>
  <c r="G38" i="15"/>
  <c r="D38" i="15"/>
  <c r="C38" i="15"/>
  <c r="I31" i="10"/>
  <c r="E31" i="10"/>
  <c r="I30" i="10"/>
  <c r="E30" i="10"/>
  <c r="I29" i="10"/>
  <c r="E29" i="10"/>
  <c r="I28" i="10"/>
  <c r="E28" i="10"/>
  <c r="I27" i="10"/>
  <c r="E27" i="10"/>
  <c r="I26" i="10"/>
  <c r="E26" i="10"/>
  <c r="L40" i="10"/>
  <c r="L39" i="10"/>
  <c r="L38" i="10"/>
  <c r="L37" i="10"/>
  <c r="L36" i="10"/>
  <c r="L35" i="10"/>
  <c r="H40" i="10"/>
  <c r="H39" i="10"/>
  <c r="H38" i="10"/>
  <c r="H37" i="10"/>
  <c r="H36" i="10"/>
  <c r="H35" i="10"/>
  <c r="G40" i="10"/>
  <c r="G39" i="10"/>
  <c r="G38" i="10"/>
  <c r="G37" i="10"/>
  <c r="G36" i="10"/>
  <c r="G35" i="10"/>
  <c r="D40" i="10"/>
  <c r="D39" i="10"/>
  <c r="D38" i="10"/>
  <c r="D37" i="10"/>
  <c r="D36" i="10"/>
  <c r="D35" i="10"/>
  <c r="C40" i="10"/>
  <c r="C39" i="10"/>
  <c r="C38" i="10"/>
  <c r="C37" i="10"/>
  <c r="C36" i="10"/>
  <c r="C35" i="10"/>
  <c r="L32" i="10"/>
  <c r="H32" i="10"/>
  <c r="G32" i="10"/>
  <c r="D32" i="10"/>
  <c r="C32" i="10"/>
  <c r="I31" i="5"/>
  <c r="E31" i="5"/>
  <c r="I30" i="5"/>
  <c r="E30" i="5"/>
  <c r="I29" i="5"/>
  <c r="E29" i="5"/>
  <c r="I28" i="5"/>
  <c r="E28" i="5"/>
  <c r="I27" i="5"/>
  <c r="E27" i="5"/>
  <c r="I26" i="5"/>
  <c r="E26" i="5"/>
  <c r="L40" i="5"/>
  <c r="L39" i="5"/>
  <c r="L38" i="5"/>
  <c r="L37" i="5"/>
  <c r="L36" i="5"/>
  <c r="L35" i="5"/>
  <c r="H40" i="5"/>
  <c r="H39" i="5"/>
  <c r="H38" i="5"/>
  <c r="H37" i="5"/>
  <c r="H36" i="5"/>
  <c r="H35" i="5"/>
  <c r="G40" i="5"/>
  <c r="G39" i="5"/>
  <c r="G38" i="5"/>
  <c r="G37" i="5"/>
  <c r="G36" i="5"/>
  <c r="G35" i="5"/>
  <c r="D40" i="5"/>
  <c r="D39" i="5"/>
  <c r="D38" i="5"/>
  <c r="D37" i="5"/>
  <c r="D36" i="5"/>
  <c r="D35" i="5"/>
  <c r="C40" i="5"/>
  <c r="C39" i="5"/>
  <c r="C38" i="5"/>
  <c r="C37" i="5"/>
  <c r="C36" i="5"/>
  <c r="C35" i="5"/>
  <c r="L32" i="5"/>
  <c r="H32" i="5"/>
  <c r="G32" i="5"/>
  <c r="D32" i="5"/>
  <c r="C32" i="5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L43" i="4"/>
  <c r="L42" i="4"/>
  <c r="L41" i="4"/>
  <c r="L40" i="4"/>
  <c r="L39" i="4"/>
  <c r="L38" i="4"/>
  <c r="L37" i="4"/>
  <c r="H43" i="4"/>
  <c r="H42" i="4"/>
  <c r="H41" i="4"/>
  <c r="H40" i="4"/>
  <c r="H39" i="4"/>
  <c r="H38" i="4"/>
  <c r="H37" i="4"/>
  <c r="G43" i="4"/>
  <c r="G42" i="4"/>
  <c r="G41" i="4"/>
  <c r="G40" i="4"/>
  <c r="G39" i="4"/>
  <c r="G38" i="4"/>
  <c r="G37" i="4"/>
  <c r="D43" i="4"/>
  <c r="D42" i="4"/>
  <c r="D41" i="4"/>
  <c r="D40" i="4"/>
  <c r="D39" i="4"/>
  <c r="D38" i="4"/>
  <c r="D37" i="4"/>
  <c r="C43" i="4"/>
  <c r="C42" i="4"/>
  <c r="C41" i="4"/>
  <c r="C40" i="4"/>
  <c r="C39" i="4"/>
  <c r="C38" i="4"/>
  <c r="C37" i="4"/>
  <c r="L34" i="4"/>
  <c r="H34" i="4"/>
  <c r="G34" i="4"/>
  <c r="D34" i="4"/>
  <c r="C34" i="4"/>
  <c r="H79" i="2"/>
  <c r="L79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G103" i="2"/>
  <c r="G102" i="2"/>
  <c r="G101" i="2"/>
  <c r="I101" i="2" s="1"/>
  <c r="G100" i="2"/>
  <c r="G99" i="2"/>
  <c r="G98" i="2"/>
  <c r="G97" i="2"/>
  <c r="G96" i="2"/>
  <c r="G95" i="2"/>
  <c r="G94" i="2"/>
  <c r="G93" i="2"/>
  <c r="G92" i="2"/>
  <c r="G91" i="2"/>
  <c r="G90" i="2"/>
  <c r="I90" i="2" s="1"/>
  <c r="G89" i="2"/>
  <c r="G88" i="2"/>
  <c r="G87" i="2"/>
  <c r="G86" i="2"/>
  <c r="I86" i="2" s="1"/>
  <c r="G85" i="2"/>
  <c r="I85" i="2" s="1"/>
  <c r="G84" i="2"/>
  <c r="G83" i="2"/>
  <c r="G82" i="2"/>
  <c r="G81" i="2"/>
  <c r="G80" i="2"/>
  <c r="I80" i="2" s="1"/>
  <c r="G79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E83" i="2" s="1"/>
  <c r="D82" i="2"/>
  <c r="D81" i="2"/>
  <c r="D80" i="2"/>
  <c r="D79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E82" i="2" s="1"/>
  <c r="C81" i="2"/>
  <c r="C80" i="2"/>
  <c r="C79" i="2"/>
  <c r="I97" i="2"/>
  <c r="E91" i="2"/>
  <c r="I82" i="2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H124" i="6"/>
  <c r="H123" i="6"/>
  <c r="H122" i="6"/>
  <c r="H121" i="6"/>
  <c r="H120" i="6"/>
  <c r="H119" i="6"/>
  <c r="H118" i="6"/>
  <c r="I118" i="6" s="1"/>
  <c r="H117" i="6"/>
  <c r="H116" i="6"/>
  <c r="H115" i="6"/>
  <c r="H114" i="6"/>
  <c r="I114" i="6" s="1"/>
  <c r="H113" i="6"/>
  <c r="H112" i="6"/>
  <c r="H111" i="6"/>
  <c r="H110" i="6"/>
  <c r="H109" i="6"/>
  <c r="H108" i="6"/>
  <c r="H107" i="6"/>
  <c r="H106" i="6"/>
  <c r="I106" i="6" s="1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G124" i="6"/>
  <c r="G123" i="6"/>
  <c r="G122" i="6"/>
  <c r="G121" i="6"/>
  <c r="I121" i="6" s="1"/>
  <c r="G120" i="6"/>
  <c r="G119" i="6"/>
  <c r="G118" i="6"/>
  <c r="G117" i="6"/>
  <c r="G116" i="6"/>
  <c r="I116" i="6" s="1"/>
  <c r="G115" i="6"/>
  <c r="G114" i="6"/>
  <c r="G113" i="6"/>
  <c r="I113" i="6" s="1"/>
  <c r="G112" i="6"/>
  <c r="G111" i="6"/>
  <c r="G110" i="6"/>
  <c r="G109" i="6"/>
  <c r="G108" i="6"/>
  <c r="G107" i="6"/>
  <c r="G106" i="6"/>
  <c r="G105" i="6"/>
  <c r="I105" i="6" s="1"/>
  <c r="G104" i="6"/>
  <c r="G103" i="6"/>
  <c r="G102" i="6"/>
  <c r="G101" i="6"/>
  <c r="I101" i="6" s="1"/>
  <c r="G100" i="6"/>
  <c r="G99" i="6"/>
  <c r="G98" i="6"/>
  <c r="G97" i="6"/>
  <c r="I97" i="6" s="1"/>
  <c r="G96" i="6"/>
  <c r="G95" i="6"/>
  <c r="G94" i="6"/>
  <c r="G93" i="6"/>
  <c r="I93" i="6" s="1"/>
  <c r="D124" i="6"/>
  <c r="D123" i="6"/>
  <c r="D122" i="6"/>
  <c r="D121" i="6"/>
  <c r="D120" i="6"/>
  <c r="D119" i="6"/>
  <c r="E119" i="6" s="1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C124" i="6"/>
  <c r="E124" i="6" s="1"/>
  <c r="C123" i="6"/>
  <c r="E123" i="6" s="1"/>
  <c r="C122" i="6"/>
  <c r="E122" i="6" s="1"/>
  <c r="C121" i="6"/>
  <c r="C120" i="6"/>
  <c r="E120" i="6" s="1"/>
  <c r="C119" i="6"/>
  <c r="C118" i="6"/>
  <c r="E118" i="6" s="1"/>
  <c r="C117" i="6"/>
  <c r="C116" i="6"/>
  <c r="E116" i="6" s="1"/>
  <c r="C115" i="6"/>
  <c r="C114" i="6"/>
  <c r="E114" i="6" s="1"/>
  <c r="C113" i="6"/>
  <c r="C112" i="6"/>
  <c r="C111" i="6"/>
  <c r="E111" i="6" s="1"/>
  <c r="C110" i="6"/>
  <c r="E110" i="6" s="1"/>
  <c r="C109" i="6"/>
  <c r="C108" i="6"/>
  <c r="E108" i="6" s="1"/>
  <c r="C107" i="6"/>
  <c r="E107" i="6" s="1"/>
  <c r="C106" i="6"/>
  <c r="E106" i="6" s="1"/>
  <c r="C105" i="6"/>
  <c r="C104" i="6"/>
  <c r="E104" i="6" s="1"/>
  <c r="C103" i="6"/>
  <c r="C102" i="6"/>
  <c r="E102" i="6" s="1"/>
  <c r="C101" i="6"/>
  <c r="C100" i="6"/>
  <c r="E100" i="6" s="1"/>
  <c r="C99" i="6"/>
  <c r="C98" i="6"/>
  <c r="E98" i="6" s="1"/>
  <c r="C97" i="6"/>
  <c r="C96" i="6"/>
  <c r="C95" i="6"/>
  <c r="E95" i="6" s="1"/>
  <c r="C94" i="6"/>
  <c r="E94" i="6" s="1"/>
  <c r="C93" i="6"/>
  <c r="I124" i="6"/>
  <c r="I123" i="6"/>
  <c r="I122" i="6"/>
  <c r="I119" i="6"/>
  <c r="I115" i="6"/>
  <c r="E115" i="6"/>
  <c r="I111" i="6"/>
  <c r="I110" i="6"/>
  <c r="I107" i="6"/>
  <c r="I103" i="6"/>
  <c r="E103" i="6"/>
  <c r="I102" i="6"/>
  <c r="I99" i="6"/>
  <c r="I98" i="6"/>
  <c r="I95" i="6"/>
  <c r="I94" i="6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H129" i="7"/>
  <c r="H128" i="7"/>
  <c r="H127" i="7"/>
  <c r="I127" i="7" s="1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E109" i="7" s="1"/>
  <c r="D108" i="7"/>
  <c r="D107" i="7"/>
  <c r="D106" i="7"/>
  <c r="D105" i="7"/>
  <c r="E105" i="7" s="1"/>
  <c r="D104" i="7"/>
  <c r="D103" i="7"/>
  <c r="D102" i="7"/>
  <c r="D101" i="7"/>
  <c r="D100" i="7"/>
  <c r="D99" i="7"/>
  <c r="D98" i="7"/>
  <c r="D97" i="7"/>
  <c r="D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E128" i="7" s="1"/>
  <c r="C129" i="7"/>
  <c r="C96" i="7"/>
  <c r="I129" i="7"/>
  <c r="I109" i="7"/>
  <c r="P66" i="14"/>
  <c r="N66" i="14"/>
  <c r="M66" i="14"/>
  <c r="P65" i="14"/>
  <c r="N65" i="14"/>
  <c r="M65" i="14"/>
  <c r="P64" i="14"/>
  <c r="N64" i="14"/>
  <c r="O64" i="14" s="1"/>
  <c r="M64" i="14"/>
  <c r="P63" i="14"/>
  <c r="N63" i="14"/>
  <c r="M63" i="14"/>
  <c r="P62" i="14"/>
  <c r="N62" i="14"/>
  <c r="M62" i="14"/>
  <c r="P61" i="14"/>
  <c r="N61" i="14"/>
  <c r="M61" i="14"/>
  <c r="P60" i="14"/>
  <c r="N60" i="14"/>
  <c r="O60" i="14" s="1"/>
  <c r="M60" i="14"/>
  <c r="N59" i="14"/>
  <c r="M59" i="14"/>
  <c r="N58" i="14"/>
  <c r="M58" i="14"/>
  <c r="N57" i="14"/>
  <c r="M57" i="14"/>
  <c r="N56" i="14"/>
  <c r="O56" i="14" s="1"/>
  <c r="M56" i="14"/>
  <c r="N55" i="14"/>
  <c r="M55" i="14"/>
  <c r="K66" i="14"/>
  <c r="I66" i="14"/>
  <c r="H66" i="14"/>
  <c r="K65" i="14"/>
  <c r="I65" i="14"/>
  <c r="H65" i="14"/>
  <c r="K64" i="14"/>
  <c r="I64" i="14"/>
  <c r="J64" i="14" s="1"/>
  <c r="H64" i="14"/>
  <c r="K63" i="14"/>
  <c r="I63" i="14"/>
  <c r="H63" i="14"/>
  <c r="K62" i="14"/>
  <c r="I62" i="14"/>
  <c r="H62" i="14"/>
  <c r="K61" i="14"/>
  <c r="I61" i="14"/>
  <c r="H61" i="14"/>
  <c r="K60" i="14"/>
  <c r="I60" i="14"/>
  <c r="J60" i="14" s="1"/>
  <c r="H60" i="14"/>
  <c r="I59" i="14"/>
  <c r="H59" i="14"/>
  <c r="I58" i="14"/>
  <c r="H58" i="14"/>
  <c r="I57" i="14"/>
  <c r="H57" i="14"/>
  <c r="I56" i="14"/>
  <c r="J56" i="14" s="1"/>
  <c r="H56" i="14"/>
  <c r="I55" i="14"/>
  <c r="H55" i="14"/>
  <c r="F60" i="14"/>
  <c r="F61" i="14"/>
  <c r="F62" i="14"/>
  <c r="F63" i="14"/>
  <c r="F64" i="14"/>
  <c r="F65" i="14"/>
  <c r="F66" i="14"/>
  <c r="D66" i="14"/>
  <c r="D65" i="14"/>
  <c r="D64" i="14"/>
  <c r="D63" i="14"/>
  <c r="D62" i="14"/>
  <c r="D61" i="14"/>
  <c r="D55" i="14"/>
  <c r="D56" i="14"/>
  <c r="D57" i="14"/>
  <c r="D58" i="14"/>
  <c r="D59" i="14"/>
  <c r="D60" i="14"/>
  <c r="C56" i="14"/>
  <c r="C57" i="14"/>
  <c r="C58" i="14"/>
  <c r="C59" i="14"/>
  <c r="C60" i="14"/>
  <c r="C61" i="14"/>
  <c r="C62" i="14"/>
  <c r="C63" i="14"/>
  <c r="C64" i="14"/>
  <c r="E64" i="14" s="1"/>
  <c r="C65" i="14"/>
  <c r="E65" i="14" s="1"/>
  <c r="C66" i="14"/>
  <c r="E66" i="14" s="1"/>
  <c r="C55" i="14"/>
  <c r="N48" i="14"/>
  <c r="M48" i="14"/>
  <c r="I48" i="14"/>
  <c r="H48" i="14"/>
  <c r="O47" i="14"/>
  <c r="J47" i="14"/>
  <c r="O46" i="14"/>
  <c r="J46" i="14"/>
  <c r="O45" i="14"/>
  <c r="J45" i="14"/>
  <c r="O44" i="14"/>
  <c r="J44" i="14"/>
  <c r="O43" i="14"/>
  <c r="J43" i="14"/>
  <c r="O42" i="14"/>
  <c r="J42" i="14"/>
  <c r="O41" i="14"/>
  <c r="J41" i="14"/>
  <c r="O40" i="14"/>
  <c r="J40" i="14"/>
  <c r="O39" i="14"/>
  <c r="J39" i="14"/>
  <c r="O38" i="14"/>
  <c r="J38" i="14"/>
  <c r="O37" i="14"/>
  <c r="J37" i="14"/>
  <c r="O36" i="14"/>
  <c r="J36" i="14"/>
  <c r="C48" i="14"/>
  <c r="D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M37" i="15" l="1"/>
  <c r="M29" i="15"/>
  <c r="J29" i="15"/>
  <c r="J37" i="15"/>
  <c r="F37" i="15"/>
  <c r="F29" i="15"/>
  <c r="I49" i="15"/>
  <c r="E45" i="15"/>
  <c r="M31" i="10"/>
  <c r="M26" i="10"/>
  <c r="J26" i="10"/>
  <c r="J31" i="10"/>
  <c r="F31" i="10"/>
  <c r="F26" i="10"/>
  <c r="E40" i="10"/>
  <c r="I38" i="10"/>
  <c r="M26" i="5"/>
  <c r="M31" i="5"/>
  <c r="J31" i="5"/>
  <c r="J26" i="5"/>
  <c r="F31" i="5"/>
  <c r="F26" i="5"/>
  <c r="I36" i="5"/>
  <c r="I34" i="4"/>
  <c r="M30" i="4"/>
  <c r="M27" i="4"/>
  <c r="M28" i="4"/>
  <c r="M32" i="4"/>
  <c r="M33" i="4"/>
  <c r="M31" i="4"/>
  <c r="M29" i="4"/>
  <c r="J31" i="4"/>
  <c r="J32" i="4"/>
  <c r="J29" i="4"/>
  <c r="J33" i="4"/>
  <c r="J27" i="4"/>
  <c r="J28" i="4"/>
  <c r="J30" i="4"/>
  <c r="F28" i="4"/>
  <c r="F32" i="4"/>
  <c r="F33" i="4"/>
  <c r="F27" i="4"/>
  <c r="F29" i="4"/>
  <c r="F31" i="4"/>
  <c r="F30" i="4"/>
  <c r="E43" i="4"/>
  <c r="E42" i="4"/>
  <c r="I41" i="4"/>
  <c r="M73" i="2"/>
  <c r="J73" i="2"/>
  <c r="F73" i="2"/>
  <c r="E103" i="2"/>
  <c r="I102" i="2"/>
  <c r="I98" i="2"/>
  <c r="E95" i="2"/>
  <c r="I94" i="2"/>
  <c r="I93" i="2"/>
  <c r="E79" i="2"/>
  <c r="E102" i="2"/>
  <c r="E99" i="2"/>
  <c r="E98" i="2"/>
  <c r="E94" i="2"/>
  <c r="E90" i="2"/>
  <c r="E87" i="2"/>
  <c r="E86" i="2"/>
  <c r="I79" i="2"/>
  <c r="I81" i="2"/>
  <c r="M87" i="6"/>
  <c r="J87" i="6"/>
  <c r="F87" i="6"/>
  <c r="I120" i="6"/>
  <c r="I112" i="6"/>
  <c r="I108" i="6"/>
  <c r="I104" i="6"/>
  <c r="I100" i="6"/>
  <c r="E99" i="6"/>
  <c r="I96" i="6"/>
  <c r="I107" i="7"/>
  <c r="M90" i="7"/>
  <c r="J90" i="7"/>
  <c r="F90" i="7"/>
  <c r="I121" i="7"/>
  <c r="E107" i="7"/>
  <c r="I105" i="7"/>
  <c r="E127" i="7"/>
  <c r="I123" i="7"/>
  <c r="I119" i="7"/>
  <c r="I115" i="7"/>
  <c r="E115" i="7"/>
  <c r="I103" i="7"/>
  <c r="I99" i="7"/>
  <c r="E99" i="7"/>
  <c r="I125" i="7"/>
  <c r="I117" i="7"/>
  <c r="E117" i="7"/>
  <c r="I113" i="7"/>
  <c r="I101" i="7"/>
  <c r="E101" i="7"/>
  <c r="I97" i="7"/>
  <c r="E61" i="14"/>
  <c r="E63" i="14"/>
  <c r="E62" i="14"/>
  <c r="E60" i="14"/>
  <c r="E56" i="14"/>
  <c r="H67" i="14"/>
  <c r="I37" i="4"/>
  <c r="I35" i="10"/>
  <c r="I41" i="15"/>
  <c r="E41" i="15"/>
  <c r="M30" i="15"/>
  <c r="M34" i="15"/>
  <c r="M31" i="15"/>
  <c r="M35" i="15"/>
  <c r="M32" i="15"/>
  <c r="M36" i="15"/>
  <c r="M33" i="15"/>
  <c r="I38" i="15"/>
  <c r="J31" i="15"/>
  <c r="J35" i="15"/>
  <c r="J32" i="15"/>
  <c r="J33" i="15"/>
  <c r="J30" i="15"/>
  <c r="J36" i="15"/>
  <c r="J34" i="15"/>
  <c r="I48" i="15"/>
  <c r="I45" i="15"/>
  <c r="I47" i="15"/>
  <c r="I43" i="15"/>
  <c r="I46" i="15"/>
  <c r="I42" i="15"/>
  <c r="E38" i="15"/>
  <c r="F32" i="15"/>
  <c r="F36" i="15"/>
  <c r="F33" i="15"/>
  <c r="F30" i="15"/>
  <c r="F34" i="15"/>
  <c r="F31" i="15"/>
  <c r="F35" i="15"/>
  <c r="E46" i="15"/>
  <c r="E42" i="15"/>
  <c r="E47" i="15"/>
  <c r="E43" i="15"/>
  <c r="M27" i="10"/>
  <c r="M28" i="10"/>
  <c r="M29" i="10"/>
  <c r="M30" i="10"/>
  <c r="J28" i="10"/>
  <c r="J29" i="10"/>
  <c r="J27" i="10"/>
  <c r="J30" i="10"/>
  <c r="F29" i="10"/>
  <c r="F30" i="10"/>
  <c r="F27" i="10"/>
  <c r="F28" i="10"/>
  <c r="I39" i="10"/>
  <c r="I37" i="10"/>
  <c r="E35" i="10"/>
  <c r="E38" i="10"/>
  <c r="E39" i="10"/>
  <c r="E37" i="10"/>
  <c r="E36" i="10"/>
  <c r="M27" i="5"/>
  <c r="M28" i="5"/>
  <c r="M29" i="5"/>
  <c r="M30" i="5"/>
  <c r="J30" i="5"/>
  <c r="J27" i="5"/>
  <c r="J28" i="5"/>
  <c r="J29" i="5"/>
  <c r="F27" i="5"/>
  <c r="F28" i="5"/>
  <c r="F29" i="5"/>
  <c r="F30" i="5"/>
  <c r="E37" i="4"/>
  <c r="E41" i="4"/>
  <c r="E81" i="2"/>
  <c r="E93" i="2"/>
  <c r="E85" i="2"/>
  <c r="E89" i="2"/>
  <c r="E97" i="2"/>
  <c r="E101" i="2"/>
  <c r="I89" i="2"/>
  <c r="I83" i="2"/>
  <c r="I87" i="2"/>
  <c r="I91" i="2"/>
  <c r="I95" i="2"/>
  <c r="I99" i="2"/>
  <c r="I103" i="2"/>
  <c r="D104" i="2"/>
  <c r="F79" i="2" s="1"/>
  <c r="E96" i="6"/>
  <c r="E112" i="6"/>
  <c r="L125" i="6"/>
  <c r="M93" i="6" s="1"/>
  <c r="H125" i="6"/>
  <c r="D125" i="6"/>
  <c r="C125" i="6"/>
  <c r="E109" i="6"/>
  <c r="I111" i="7"/>
  <c r="E129" i="7"/>
  <c r="E125" i="7"/>
  <c r="E121" i="7"/>
  <c r="E113" i="7"/>
  <c r="E97" i="7"/>
  <c r="E100" i="7"/>
  <c r="E104" i="7"/>
  <c r="E108" i="7"/>
  <c r="E112" i="7"/>
  <c r="E116" i="7"/>
  <c r="E120" i="7"/>
  <c r="E124" i="7"/>
  <c r="E103" i="7"/>
  <c r="O58" i="14"/>
  <c r="O62" i="14"/>
  <c r="O66" i="14"/>
  <c r="E57" i="14"/>
  <c r="E59" i="14"/>
  <c r="E55" i="14"/>
  <c r="C67" i="14"/>
  <c r="O55" i="14"/>
  <c r="O63" i="14"/>
  <c r="O57" i="14"/>
  <c r="O61" i="14"/>
  <c r="O65" i="14"/>
  <c r="J55" i="14"/>
  <c r="J58" i="14"/>
  <c r="J62" i="14"/>
  <c r="J66" i="14"/>
  <c r="J63" i="14"/>
  <c r="J57" i="14"/>
  <c r="J61" i="14"/>
  <c r="J65" i="14"/>
  <c r="E58" i="14"/>
  <c r="M67" i="14"/>
  <c r="O59" i="14"/>
  <c r="J59" i="14"/>
  <c r="E44" i="15"/>
  <c r="E48" i="15"/>
  <c r="I44" i="15"/>
  <c r="L50" i="15"/>
  <c r="M41" i="15" s="1"/>
  <c r="H50" i="15"/>
  <c r="J49" i="15" s="1"/>
  <c r="G50" i="15"/>
  <c r="D50" i="15"/>
  <c r="C50" i="15"/>
  <c r="I40" i="10"/>
  <c r="L41" i="10"/>
  <c r="M40" i="10" s="1"/>
  <c r="H41" i="10"/>
  <c r="J40" i="10" s="1"/>
  <c r="I36" i="10"/>
  <c r="G41" i="10"/>
  <c r="D41" i="10"/>
  <c r="F40" i="10" s="1"/>
  <c r="C41" i="10"/>
  <c r="E32" i="10"/>
  <c r="I32" i="10"/>
  <c r="E36" i="5"/>
  <c r="E40" i="5"/>
  <c r="E38" i="5"/>
  <c r="I40" i="5"/>
  <c r="I38" i="5"/>
  <c r="E35" i="5"/>
  <c r="E39" i="5"/>
  <c r="D41" i="5"/>
  <c r="I35" i="5"/>
  <c r="I39" i="5"/>
  <c r="H41" i="5"/>
  <c r="J35" i="5" s="1"/>
  <c r="I32" i="5"/>
  <c r="I37" i="5"/>
  <c r="E32" i="5"/>
  <c r="G41" i="5"/>
  <c r="L41" i="5"/>
  <c r="E37" i="5"/>
  <c r="C41" i="5"/>
  <c r="I38" i="4"/>
  <c r="E34" i="4"/>
  <c r="E38" i="4"/>
  <c r="I39" i="4"/>
  <c r="I43" i="4"/>
  <c r="L44" i="4"/>
  <c r="H44" i="4"/>
  <c r="I42" i="4"/>
  <c r="D44" i="4"/>
  <c r="G44" i="4"/>
  <c r="I40" i="4"/>
  <c r="E39" i="4"/>
  <c r="C44" i="4"/>
  <c r="E40" i="4"/>
  <c r="L104" i="2"/>
  <c r="G104" i="2"/>
  <c r="H104" i="2"/>
  <c r="J79" i="2" s="1"/>
  <c r="I96" i="2"/>
  <c r="C104" i="2"/>
  <c r="I84" i="2"/>
  <c r="I88" i="2"/>
  <c r="I92" i="2"/>
  <c r="I100" i="2"/>
  <c r="E84" i="2"/>
  <c r="E88" i="2"/>
  <c r="E92" i="2"/>
  <c r="E96" i="2"/>
  <c r="E100" i="2"/>
  <c r="E80" i="2"/>
  <c r="E97" i="6"/>
  <c r="E113" i="6"/>
  <c r="I117" i="6"/>
  <c r="E93" i="6"/>
  <c r="E101" i="6"/>
  <c r="E117" i="6"/>
  <c r="I109" i="6"/>
  <c r="E105" i="6"/>
  <c r="E121" i="6"/>
  <c r="G125" i="6"/>
  <c r="E96" i="7"/>
  <c r="I96" i="7"/>
  <c r="I100" i="7"/>
  <c r="I104" i="7"/>
  <c r="I108" i="7"/>
  <c r="I112" i="7"/>
  <c r="I116" i="7"/>
  <c r="I120" i="7"/>
  <c r="I124" i="7"/>
  <c r="I128" i="7"/>
  <c r="H130" i="7"/>
  <c r="I126" i="7"/>
  <c r="E98" i="7"/>
  <c r="E123" i="7"/>
  <c r="E111" i="7"/>
  <c r="E119" i="7"/>
  <c r="D130" i="7"/>
  <c r="E102" i="7"/>
  <c r="E126" i="7"/>
  <c r="E106" i="7"/>
  <c r="E110" i="7"/>
  <c r="E114" i="7"/>
  <c r="E122" i="7"/>
  <c r="G130" i="7"/>
  <c r="E118" i="7"/>
  <c r="L130" i="7"/>
  <c r="I110" i="7"/>
  <c r="I102" i="7"/>
  <c r="I106" i="7"/>
  <c r="I114" i="7"/>
  <c r="I118" i="7"/>
  <c r="I122" i="7"/>
  <c r="I98" i="7"/>
  <c r="C130" i="7"/>
  <c r="N67" i="14"/>
  <c r="I67" i="14"/>
  <c r="D67" i="14"/>
  <c r="M41" i="12"/>
  <c r="M38" i="15" l="1"/>
  <c r="M34" i="4"/>
  <c r="M99" i="7"/>
  <c r="M103" i="7"/>
  <c r="M107" i="7"/>
  <c r="M111" i="7"/>
  <c r="M115" i="7"/>
  <c r="M119" i="7"/>
  <c r="M123" i="7"/>
  <c r="M127" i="7"/>
  <c r="M102" i="7"/>
  <c r="M114" i="7"/>
  <c r="M126" i="7"/>
  <c r="M100" i="7"/>
  <c r="M104" i="7"/>
  <c r="M108" i="7"/>
  <c r="M112" i="7"/>
  <c r="M116" i="7"/>
  <c r="M120" i="7"/>
  <c r="M124" i="7"/>
  <c r="M128" i="7"/>
  <c r="M98" i="7"/>
  <c r="M118" i="7"/>
  <c r="M97" i="7"/>
  <c r="M101" i="7"/>
  <c r="M105" i="7"/>
  <c r="M109" i="7"/>
  <c r="M113" i="7"/>
  <c r="M117" i="7"/>
  <c r="M121" i="7"/>
  <c r="M125" i="7"/>
  <c r="M129" i="7"/>
  <c r="M106" i="7"/>
  <c r="M110" i="7"/>
  <c r="M122" i="7"/>
  <c r="M96" i="7"/>
  <c r="J102" i="7"/>
  <c r="J99" i="7"/>
  <c r="J103" i="7"/>
  <c r="J107" i="7"/>
  <c r="J111" i="7"/>
  <c r="J115" i="7"/>
  <c r="J119" i="7"/>
  <c r="J123" i="7"/>
  <c r="J127" i="7"/>
  <c r="J100" i="7"/>
  <c r="J104" i="7"/>
  <c r="J108" i="7"/>
  <c r="J112" i="7"/>
  <c r="J116" i="7"/>
  <c r="J120" i="7"/>
  <c r="J124" i="7"/>
  <c r="J128" i="7"/>
  <c r="J97" i="7"/>
  <c r="J101" i="7"/>
  <c r="J105" i="7"/>
  <c r="J109" i="7"/>
  <c r="J113" i="7"/>
  <c r="J117" i="7"/>
  <c r="J121" i="7"/>
  <c r="J125" i="7"/>
  <c r="J129" i="7"/>
  <c r="J98" i="7"/>
  <c r="J106" i="7"/>
  <c r="J110" i="7"/>
  <c r="J114" i="7"/>
  <c r="J118" i="7"/>
  <c r="J122" i="7"/>
  <c r="J126" i="7"/>
  <c r="J96" i="7"/>
  <c r="F102" i="7"/>
  <c r="F104" i="7"/>
  <c r="F120" i="7"/>
  <c r="F99" i="7"/>
  <c r="F115" i="7"/>
  <c r="F127" i="7"/>
  <c r="F112" i="7"/>
  <c r="F100" i="7"/>
  <c r="F124" i="7"/>
  <c r="F97" i="7"/>
  <c r="F101" i="7"/>
  <c r="F105" i="7"/>
  <c r="F109" i="7"/>
  <c r="F113" i="7"/>
  <c r="F117" i="7"/>
  <c r="F121" i="7"/>
  <c r="F125" i="7"/>
  <c r="F129" i="7"/>
  <c r="F98" i="7"/>
  <c r="F106" i="7"/>
  <c r="F110" i="7"/>
  <c r="F114" i="7"/>
  <c r="F118" i="7"/>
  <c r="F122" i="7"/>
  <c r="F126" i="7"/>
  <c r="F103" i="7"/>
  <c r="F107" i="7"/>
  <c r="F111" i="7"/>
  <c r="F119" i="7"/>
  <c r="F123" i="7"/>
  <c r="F108" i="7"/>
  <c r="F116" i="7"/>
  <c r="F128" i="7"/>
  <c r="F96" i="7"/>
  <c r="M96" i="6"/>
  <c r="M100" i="6"/>
  <c r="M104" i="6"/>
  <c r="M108" i="6"/>
  <c r="M112" i="6"/>
  <c r="M116" i="6"/>
  <c r="M120" i="6"/>
  <c r="M124" i="6"/>
  <c r="M102" i="6"/>
  <c r="M122" i="6"/>
  <c r="M97" i="6"/>
  <c r="M101" i="6"/>
  <c r="M105" i="6"/>
  <c r="M109" i="6"/>
  <c r="M113" i="6"/>
  <c r="M117" i="6"/>
  <c r="M121" i="6"/>
  <c r="M94" i="6"/>
  <c r="M110" i="6"/>
  <c r="M118" i="6"/>
  <c r="M95" i="6"/>
  <c r="M99" i="6"/>
  <c r="M103" i="6"/>
  <c r="M107" i="6"/>
  <c r="M111" i="6"/>
  <c r="M115" i="6"/>
  <c r="M119" i="6"/>
  <c r="M123" i="6"/>
  <c r="M98" i="6"/>
  <c r="M106" i="6"/>
  <c r="M114" i="6"/>
  <c r="J96" i="6"/>
  <c r="J100" i="6"/>
  <c r="J104" i="6"/>
  <c r="J108" i="6"/>
  <c r="J112" i="6"/>
  <c r="J116" i="6"/>
  <c r="J120" i="6"/>
  <c r="J124" i="6"/>
  <c r="J97" i="6"/>
  <c r="J101" i="6"/>
  <c r="J105" i="6"/>
  <c r="J109" i="6"/>
  <c r="J113" i="6"/>
  <c r="J117" i="6"/>
  <c r="J121" i="6"/>
  <c r="J94" i="6"/>
  <c r="J98" i="6"/>
  <c r="J102" i="6"/>
  <c r="J106" i="6"/>
  <c r="J110" i="6"/>
  <c r="J114" i="6"/>
  <c r="J118" i="6"/>
  <c r="J122" i="6"/>
  <c r="J95" i="6"/>
  <c r="J99" i="6"/>
  <c r="J103" i="6"/>
  <c r="J107" i="6"/>
  <c r="J111" i="6"/>
  <c r="J115" i="6"/>
  <c r="J119" i="6"/>
  <c r="J123" i="6"/>
  <c r="J93" i="6"/>
  <c r="E125" i="6"/>
  <c r="F96" i="6"/>
  <c r="F100" i="6"/>
  <c r="F104" i="6"/>
  <c r="F108" i="6"/>
  <c r="F112" i="6"/>
  <c r="F116" i="6"/>
  <c r="F120" i="6"/>
  <c r="F124" i="6"/>
  <c r="F101" i="6"/>
  <c r="F97" i="6"/>
  <c r="F105" i="6"/>
  <c r="F121" i="6"/>
  <c r="F94" i="6"/>
  <c r="F98" i="6"/>
  <c r="F102" i="6"/>
  <c r="F106" i="6"/>
  <c r="F110" i="6"/>
  <c r="F114" i="6"/>
  <c r="F118" i="6"/>
  <c r="F122" i="6"/>
  <c r="F113" i="6"/>
  <c r="F95" i="6"/>
  <c r="F99" i="6"/>
  <c r="F103" i="6"/>
  <c r="F107" i="6"/>
  <c r="F111" i="6"/>
  <c r="F115" i="6"/>
  <c r="F119" i="6"/>
  <c r="F123" i="6"/>
  <c r="F109" i="6"/>
  <c r="F117" i="6"/>
  <c r="F93" i="6"/>
  <c r="M81" i="2"/>
  <c r="M85" i="2"/>
  <c r="M89" i="2"/>
  <c r="M93" i="2"/>
  <c r="M97" i="2"/>
  <c r="M101" i="2"/>
  <c r="M82" i="2"/>
  <c r="M86" i="2"/>
  <c r="M90" i="2"/>
  <c r="M94" i="2"/>
  <c r="M98" i="2"/>
  <c r="M102" i="2"/>
  <c r="M83" i="2"/>
  <c r="M87" i="2"/>
  <c r="M91" i="2"/>
  <c r="M95" i="2"/>
  <c r="M99" i="2"/>
  <c r="M103" i="2"/>
  <c r="M80" i="2"/>
  <c r="M84" i="2"/>
  <c r="M88" i="2"/>
  <c r="M92" i="2"/>
  <c r="M96" i="2"/>
  <c r="M100" i="2"/>
  <c r="M79" i="2"/>
  <c r="I104" i="2"/>
  <c r="J80" i="2"/>
  <c r="J84" i="2"/>
  <c r="J88" i="2"/>
  <c r="J92" i="2"/>
  <c r="J96" i="2"/>
  <c r="J100" i="2"/>
  <c r="J81" i="2"/>
  <c r="J85" i="2"/>
  <c r="J89" i="2"/>
  <c r="J93" i="2"/>
  <c r="J97" i="2"/>
  <c r="J101" i="2"/>
  <c r="J82" i="2"/>
  <c r="J86" i="2"/>
  <c r="J90" i="2"/>
  <c r="J94" i="2"/>
  <c r="J98" i="2"/>
  <c r="J102" i="2"/>
  <c r="J83" i="2"/>
  <c r="J87" i="2"/>
  <c r="J91" i="2"/>
  <c r="J95" i="2"/>
  <c r="J99" i="2"/>
  <c r="J103" i="2"/>
  <c r="F83" i="2"/>
  <c r="F87" i="2"/>
  <c r="F91" i="2"/>
  <c r="F95" i="2"/>
  <c r="F99" i="2"/>
  <c r="F103" i="2"/>
  <c r="F80" i="2"/>
  <c r="F84" i="2"/>
  <c r="F88" i="2"/>
  <c r="F92" i="2"/>
  <c r="F96" i="2"/>
  <c r="F100" i="2"/>
  <c r="F81" i="2"/>
  <c r="F85" i="2"/>
  <c r="F89" i="2"/>
  <c r="F93" i="2"/>
  <c r="F97" i="2"/>
  <c r="F101" i="2"/>
  <c r="F82" i="2"/>
  <c r="F86" i="2"/>
  <c r="F90" i="2"/>
  <c r="F94" i="2"/>
  <c r="F98" i="2"/>
  <c r="F102" i="2"/>
  <c r="M40" i="4"/>
  <c r="M41" i="4"/>
  <c r="M38" i="4"/>
  <c r="M42" i="4"/>
  <c r="M39" i="4"/>
  <c r="M43" i="4"/>
  <c r="M37" i="4"/>
  <c r="J39" i="4"/>
  <c r="J43" i="4"/>
  <c r="J40" i="4"/>
  <c r="J41" i="4"/>
  <c r="J38" i="4"/>
  <c r="J42" i="4"/>
  <c r="J37" i="4"/>
  <c r="F38" i="4"/>
  <c r="F42" i="4"/>
  <c r="F39" i="4"/>
  <c r="F43" i="4"/>
  <c r="F40" i="4"/>
  <c r="F41" i="4"/>
  <c r="F37" i="4"/>
  <c r="M40" i="5"/>
  <c r="M36" i="5"/>
  <c r="M38" i="5"/>
  <c r="M39" i="5"/>
  <c r="M37" i="5"/>
  <c r="M35" i="5"/>
  <c r="J40" i="5"/>
  <c r="J36" i="5"/>
  <c r="J37" i="5"/>
  <c r="J38" i="5"/>
  <c r="J39" i="5"/>
  <c r="F40" i="5"/>
  <c r="F37" i="5"/>
  <c r="F39" i="5"/>
  <c r="F36" i="5"/>
  <c r="F38" i="5"/>
  <c r="F35" i="5"/>
  <c r="M35" i="10"/>
  <c r="J35" i="10"/>
  <c r="F35" i="10"/>
  <c r="M45" i="15"/>
  <c r="M46" i="15"/>
  <c r="M43" i="15"/>
  <c r="M49" i="15"/>
  <c r="J41" i="15"/>
  <c r="F46" i="15"/>
  <c r="F49" i="15"/>
  <c r="F41" i="15"/>
  <c r="M47" i="15"/>
  <c r="M44" i="15"/>
  <c r="M48" i="15"/>
  <c r="M42" i="15"/>
  <c r="J47" i="15"/>
  <c r="J44" i="15"/>
  <c r="J42" i="15"/>
  <c r="J43" i="15"/>
  <c r="J45" i="15"/>
  <c r="J48" i="15"/>
  <c r="J46" i="15"/>
  <c r="F44" i="15"/>
  <c r="F43" i="15"/>
  <c r="F42" i="15"/>
  <c r="F48" i="15"/>
  <c r="F47" i="15"/>
  <c r="F45" i="15"/>
  <c r="M32" i="10"/>
  <c r="J32" i="10"/>
  <c r="F32" i="10"/>
  <c r="M36" i="10"/>
  <c r="M37" i="10"/>
  <c r="M38" i="10"/>
  <c r="M39" i="10"/>
  <c r="J36" i="10"/>
  <c r="J37" i="10"/>
  <c r="J39" i="10"/>
  <c r="J38" i="10"/>
  <c r="F36" i="10"/>
  <c r="F37" i="10"/>
  <c r="F38" i="10"/>
  <c r="F39" i="10"/>
  <c r="E104" i="2"/>
  <c r="I125" i="6"/>
  <c r="I130" i="7"/>
  <c r="I50" i="15"/>
  <c r="E50" i="15"/>
  <c r="I41" i="10"/>
  <c r="E41" i="10"/>
  <c r="I41" i="5"/>
  <c r="E41" i="5"/>
  <c r="E44" i="4"/>
  <c r="I44" i="4"/>
  <c r="E130" i="7"/>
  <c r="O28" i="14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04" i="2" l="1"/>
  <c r="F104" i="2"/>
  <c r="F130" i="7"/>
  <c r="J130" i="7"/>
  <c r="F125" i="6"/>
  <c r="M50" i="15"/>
  <c r="M41" i="10"/>
  <c r="J41" i="10"/>
  <c r="F41" i="10"/>
  <c r="L49" i="6"/>
  <c r="M20" i="6" l="1"/>
  <c r="M24" i="6"/>
  <c r="M28" i="6"/>
  <c r="M32" i="6"/>
  <c r="M40" i="6"/>
  <c r="M48" i="6"/>
  <c r="M26" i="6"/>
  <c r="M38" i="6"/>
  <c r="M46" i="6"/>
  <c r="M21" i="6"/>
  <c r="M25" i="6"/>
  <c r="M29" i="6"/>
  <c r="M33" i="6"/>
  <c r="M37" i="6"/>
  <c r="M41" i="6"/>
  <c r="M45" i="6"/>
  <c r="M17" i="6"/>
  <c r="M22" i="6"/>
  <c r="M34" i="6"/>
  <c r="M19" i="6"/>
  <c r="M23" i="6"/>
  <c r="M27" i="6"/>
  <c r="M31" i="6"/>
  <c r="M35" i="6"/>
  <c r="M39" i="6"/>
  <c r="M43" i="6"/>
  <c r="M47" i="6"/>
  <c r="M36" i="6"/>
  <c r="M44" i="6"/>
  <c r="M18" i="6"/>
  <c r="M30" i="6"/>
  <c r="M42" i="6"/>
  <c r="C39" i="12"/>
  <c r="J39" i="12"/>
  <c r="I39" i="12"/>
  <c r="O39" i="12"/>
  <c r="N39" i="12"/>
  <c r="E39" i="12"/>
  <c r="D39" i="12"/>
  <c r="M125" i="6" l="1"/>
  <c r="M29" i="12"/>
  <c r="C29" i="12" l="1"/>
  <c r="L26" i="15" l="1"/>
  <c r="H26" i="15"/>
  <c r="G26" i="15"/>
  <c r="D26" i="15"/>
  <c r="C26" i="15"/>
  <c r="L23" i="5"/>
  <c r="H23" i="5"/>
  <c r="G23" i="5"/>
  <c r="D23" i="5"/>
  <c r="C23" i="5"/>
  <c r="M22" i="5" l="1"/>
  <c r="M17" i="5"/>
  <c r="J22" i="5"/>
  <c r="J17" i="5"/>
  <c r="F22" i="5"/>
  <c r="F17" i="5"/>
  <c r="M25" i="15"/>
  <c r="M17" i="15"/>
  <c r="J17" i="15"/>
  <c r="J25" i="15"/>
  <c r="F25" i="15"/>
  <c r="F17" i="15"/>
  <c r="J21" i="15"/>
  <c r="J20" i="15"/>
  <c r="J18" i="15"/>
  <c r="J22" i="15"/>
  <c r="J19" i="15"/>
  <c r="J23" i="15"/>
  <c r="J24" i="15"/>
  <c r="F18" i="15"/>
  <c r="F22" i="15"/>
  <c r="F19" i="15"/>
  <c r="F23" i="15"/>
  <c r="F20" i="15"/>
  <c r="F24" i="15"/>
  <c r="F21" i="15"/>
  <c r="I23" i="5"/>
  <c r="I26" i="15"/>
  <c r="E26" i="15"/>
  <c r="E23" i="5"/>
  <c r="F50" i="15" l="1"/>
  <c r="F38" i="15"/>
  <c r="J38" i="15"/>
  <c r="J50" i="15"/>
  <c r="F41" i="5"/>
  <c r="F32" i="5"/>
  <c r="J41" i="5"/>
  <c r="M41" i="5"/>
  <c r="M32" i="5"/>
  <c r="J32" i="5"/>
  <c r="I25" i="15"/>
  <c r="I24" i="15"/>
  <c r="I23" i="15"/>
  <c r="I22" i="15"/>
  <c r="I21" i="15"/>
  <c r="I20" i="15"/>
  <c r="I19" i="15"/>
  <c r="I18" i="15"/>
  <c r="I17" i="15"/>
  <c r="E25" i="15"/>
  <c r="E24" i="15"/>
  <c r="E23" i="15"/>
  <c r="E22" i="15"/>
  <c r="E21" i="15"/>
  <c r="E20" i="15"/>
  <c r="E19" i="15"/>
  <c r="E18" i="15"/>
  <c r="E17" i="15"/>
  <c r="I22" i="5"/>
  <c r="I21" i="5"/>
  <c r="I20" i="5"/>
  <c r="I19" i="5"/>
  <c r="I18" i="5"/>
  <c r="I17" i="5"/>
  <c r="E22" i="5"/>
  <c r="E21" i="5"/>
  <c r="E20" i="5"/>
  <c r="E19" i="5"/>
  <c r="E18" i="5"/>
  <c r="E17" i="5"/>
  <c r="L23" i="10"/>
  <c r="H23" i="10"/>
  <c r="G23" i="10"/>
  <c r="D23" i="10"/>
  <c r="C23" i="10"/>
  <c r="I22" i="10"/>
  <c r="I21" i="10"/>
  <c r="I20" i="10"/>
  <c r="I19" i="10"/>
  <c r="I18" i="10"/>
  <c r="I17" i="10"/>
  <c r="E22" i="10"/>
  <c r="E21" i="10"/>
  <c r="E20" i="10"/>
  <c r="E19" i="10"/>
  <c r="E18" i="10"/>
  <c r="E17" i="10"/>
  <c r="M22" i="10" l="1"/>
  <c r="M17" i="10"/>
  <c r="J22" i="10"/>
  <c r="J17" i="10"/>
  <c r="F22" i="10"/>
  <c r="F17" i="10"/>
  <c r="I23" i="10"/>
  <c r="E23" i="10"/>
  <c r="I23" i="4"/>
  <c r="I22" i="4"/>
  <c r="I21" i="4"/>
  <c r="I20" i="4"/>
  <c r="I19" i="4"/>
  <c r="I18" i="4"/>
  <c r="I17" i="4"/>
  <c r="G24" i="4"/>
  <c r="E23" i="4"/>
  <c r="E22" i="4"/>
  <c r="E21" i="4"/>
  <c r="E20" i="4"/>
  <c r="E19" i="4"/>
  <c r="E18" i="4"/>
  <c r="E17" i="4"/>
  <c r="L24" i="4"/>
  <c r="H24" i="4"/>
  <c r="C24" i="4"/>
  <c r="D24" i="4"/>
  <c r="M18" i="4" l="1"/>
  <c r="M22" i="4"/>
  <c r="M19" i="4"/>
  <c r="M23" i="4"/>
  <c r="M20" i="4"/>
  <c r="M17" i="4"/>
  <c r="M21" i="4"/>
  <c r="J21" i="4"/>
  <c r="J18" i="4"/>
  <c r="J22" i="4"/>
  <c r="J19" i="4"/>
  <c r="J23" i="4"/>
  <c r="J20" i="4"/>
  <c r="J17" i="4"/>
  <c r="F20" i="4"/>
  <c r="F17" i="4"/>
  <c r="F21" i="4"/>
  <c r="F18" i="4"/>
  <c r="F22" i="4"/>
  <c r="F19" i="4"/>
  <c r="F23" i="4"/>
  <c r="F34" i="4"/>
  <c r="M44" i="4"/>
  <c r="E24" i="4"/>
  <c r="I24" i="4"/>
  <c r="H42" i="2"/>
  <c r="G42" i="2"/>
  <c r="D42" i="2"/>
  <c r="C42" i="2"/>
  <c r="J21" i="2" l="1"/>
  <c r="J25" i="2"/>
  <c r="J29" i="2"/>
  <c r="J33" i="2"/>
  <c r="J37" i="2"/>
  <c r="J41" i="2"/>
  <c r="J18" i="2"/>
  <c r="J22" i="2"/>
  <c r="J26" i="2"/>
  <c r="J30" i="2"/>
  <c r="J34" i="2"/>
  <c r="J38" i="2"/>
  <c r="J17" i="2"/>
  <c r="J19" i="2"/>
  <c r="J23" i="2"/>
  <c r="J27" i="2"/>
  <c r="J31" i="2"/>
  <c r="J35" i="2"/>
  <c r="J39" i="2"/>
  <c r="J20" i="2"/>
  <c r="J24" i="2"/>
  <c r="J28" i="2"/>
  <c r="J32" i="2"/>
  <c r="J36" i="2"/>
  <c r="J40" i="2"/>
  <c r="F19" i="2"/>
  <c r="F23" i="2"/>
  <c r="F27" i="2"/>
  <c r="F31" i="2"/>
  <c r="F35" i="2"/>
  <c r="F39" i="2"/>
  <c r="F20" i="2"/>
  <c r="F24" i="2"/>
  <c r="F28" i="2"/>
  <c r="F32" i="2"/>
  <c r="F36" i="2"/>
  <c r="F40" i="2"/>
  <c r="F21" i="2"/>
  <c r="F25" i="2"/>
  <c r="F29" i="2"/>
  <c r="F33" i="2"/>
  <c r="F37" i="2"/>
  <c r="F41" i="2"/>
  <c r="F18" i="2"/>
  <c r="F22" i="2"/>
  <c r="F26" i="2"/>
  <c r="F30" i="2"/>
  <c r="F34" i="2"/>
  <c r="F38" i="2"/>
  <c r="F17" i="2"/>
  <c r="J44" i="4"/>
  <c r="F44" i="4"/>
  <c r="J34" i="4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7" i="2"/>
  <c r="J42" i="2" l="1"/>
  <c r="F42" i="2"/>
  <c r="H49" i="6"/>
  <c r="G49" i="6"/>
  <c r="D49" i="6"/>
  <c r="C49" i="6"/>
  <c r="J20" i="6" l="1"/>
  <c r="J24" i="6"/>
  <c r="J28" i="6"/>
  <c r="J32" i="6"/>
  <c r="J36" i="6"/>
  <c r="J40" i="6"/>
  <c r="J44" i="6"/>
  <c r="J48" i="6"/>
  <c r="J21" i="6"/>
  <c r="J25" i="6"/>
  <c r="J29" i="6"/>
  <c r="J33" i="6"/>
  <c r="J37" i="6"/>
  <c r="J41" i="6"/>
  <c r="J45" i="6"/>
  <c r="J17" i="6"/>
  <c r="J18" i="6"/>
  <c r="J22" i="6"/>
  <c r="J26" i="6"/>
  <c r="J30" i="6"/>
  <c r="J34" i="6"/>
  <c r="J38" i="6"/>
  <c r="J42" i="6"/>
  <c r="J46" i="6"/>
  <c r="J19" i="6"/>
  <c r="J23" i="6"/>
  <c r="J27" i="6"/>
  <c r="J31" i="6"/>
  <c r="J35" i="6"/>
  <c r="J39" i="6"/>
  <c r="J43" i="6"/>
  <c r="J47" i="6"/>
  <c r="F20" i="6"/>
  <c r="F24" i="6"/>
  <c r="F28" i="6"/>
  <c r="F32" i="6"/>
  <c r="F36" i="6"/>
  <c r="F40" i="6"/>
  <c r="F44" i="6"/>
  <c r="F48" i="6"/>
  <c r="F25" i="6"/>
  <c r="F41" i="6"/>
  <c r="F17" i="6"/>
  <c r="F33" i="6"/>
  <c r="F18" i="6"/>
  <c r="F22" i="6"/>
  <c r="F26" i="6"/>
  <c r="F30" i="6"/>
  <c r="F34" i="6"/>
  <c r="F38" i="6"/>
  <c r="F42" i="6"/>
  <c r="F46" i="6"/>
  <c r="F21" i="6"/>
  <c r="F37" i="6"/>
  <c r="F19" i="6"/>
  <c r="F23" i="6"/>
  <c r="F27" i="6"/>
  <c r="F31" i="6"/>
  <c r="F35" i="6"/>
  <c r="F39" i="6"/>
  <c r="F43" i="6"/>
  <c r="F47" i="6"/>
  <c r="F29" i="6"/>
  <c r="F45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J125" i="6" l="1"/>
  <c r="G50" i="7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F49" i="7" s="1"/>
  <c r="M29" i="14"/>
  <c r="H29" i="14"/>
  <c r="C29" i="14"/>
  <c r="E50" i="7" l="1"/>
  <c r="H29" i="12"/>
  <c r="E19" i="12"/>
  <c r="E18" i="12"/>
  <c r="E17" i="12"/>
  <c r="E21" i="12"/>
  <c r="E22" i="12"/>
  <c r="E23" i="12"/>
  <c r="E24" i="12"/>
  <c r="E25" i="12"/>
  <c r="E26" i="12"/>
  <c r="E27" i="12"/>
  <c r="E28" i="12"/>
  <c r="E20" i="12"/>
  <c r="M20" i="15" l="1"/>
  <c r="M18" i="15"/>
  <c r="J26" i="15" l="1"/>
  <c r="F26" i="15"/>
  <c r="M22" i="15"/>
  <c r="M23" i="15"/>
  <c r="M19" i="15"/>
  <c r="M24" i="15"/>
  <c r="M21" i="15"/>
  <c r="N29" i="14"/>
  <c r="I29" i="14"/>
  <c r="D29" i="14"/>
  <c r="N29" i="12"/>
  <c r="I29" i="12"/>
  <c r="D29" i="12"/>
  <c r="M26" i="15" l="1"/>
  <c r="N33" i="12"/>
  <c r="I33" i="12"/>
  <c r="D33" i="12"/>
  <c r="J32" i="12"/>
  <c r="O32" i="12"/>
  <c r="E32" i="12"/>
  <c r="J18" i="10" l="1"/>
  <c r="J19" i="10"/>
  <c r="J20" i="10"/>
  <c r="J21" i="10"/>
  <c r="F18" i="10"/>
  <c r="F19" i="10"/>
  <c r="F20" i="10"/>
  <c r="F21" i="10"/>
  <c r="J18" i="5"/>
  <c r="J19" i="5"/>
  <c r="J20" i="5"/>
  <c r="J21" i="5"/>
  <c r="F18" i="5"/>
  <c r="F19" i="5"/>
  <c r="F20" i="5"/>
  <c r="F21" i="5"/>
  <c r="F49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50" i="7" l="1"/>
  <c r="F50" i="7"/>
  <c r="J23" i="10"/>
  <c r="F23" i="10"/>
  <c r="J23" i="5"/>
  <c r="F23" i="5"/>
  <c r="J24" i="4"/>
  <c r="F24" i="4"/>
  <c r="J49" i="6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37" i="7"/>
  <c r="M45" i="7"/>
  <c r="M17" i="7"/>
  <c r="M21" i="7"/>
  <c r="M25" i="7"/>
  <c r="M29" i="7"/>
  <c r="M33" i="7"/>
  <c r="M41" i="7"/>
  <c r="M46" i="7"/>
  <c r="M18" i="7"/>
  <c r="M22" i="7"/>
  <c r="M26" i="7"/>
  <c r="M30" i="7"/>
  <c r="M34" i="7"/>
  <c r="M38" i="7"/>
  <c r="M42" i="7"/>
  <c r="M20" i="10"/>
  <c r="M21" i="10"/>
  <c r="M18" i="10"/>
  <c r="M19" i="10"/>
  <c r="L42" i="2"/>
  <c r="M19" i="2" l="1"/>
  <c r="M23" i="2"/>
  <c r="M27" i="2"/>
  <c r="M31" i="2"/>
  <c r="M35" i="2"/>
  <c r="M39" i="2"/>
  <c r="M20" i="2"/>
  <c r="M24" i="2"/>
  <c r="M28" i="2"/>
  <c r="M32" i="2"/>
  <c r="M36" i="2"/>
  <c r="M40" i="2"/>
  <c r="M21" i="2"/>
  <c r="M25" i="2"/>
  <c r="M29" i="2"/>
  <c r="M33" i="2"/>
  <c r="M37" i="2"/>
  <c r="M41" i="2"/>
  <c r="M18" i="2"/>
  <c r="M22" i="2"/>
  <c r="M26" i="2"/>
  <c r="M30" i="2"/>
  <c r="M34" i="2"/>
  <c r="M38" i="2"/>
  <c r="M17" i="2"/>
  <c r="M23" i="10"/>
  <c r="M130" i="7"/>
  <c r="M50" i="7"/>
  <c r="M18" i="5"/>
  <c r="M19" i="5"/>
  <c r="M20" i="5"/>
  <c r="M21" i="5"/>
  <c r="M104" i="2" l="1"/>
  <c r="M23" i="5"/>
  <c r="M24" i="4"/>
  <c r="M42" i="2"/>
  <c r="M49" i="6"/>
</calcChain>
</file>

<file path=xl/sharedStrings.xml><?xml version="1.0" encoding="utf-8"?>
<sst xmlns="http://schemas.openxmlformats.org/spreadsheetml/2006/main" count="828" uniqueCount="324">
  <si>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</si>
  <si>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</si>
  <si>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</si>
  <si>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</si>
  <si>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</si>
  <si>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</si>
  <si>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</si>
  <si>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</si>
  <si>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</si>
  <si>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</si>
  <si>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</si>
  <si>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</si>
  <si>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</si>
  <si>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</si>
  <si>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</si>
  <si>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</si>
  <si>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</si>
  <si>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</si>
  <si>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</si>
  <si>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</si>
  <si>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</si>
  <si>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</si>
  <si>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</si>
  <si>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</si>
  <si>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</si>
  <si>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</si>
  <si>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</si>
  <si>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</si>
  <si>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</si>
  <si>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</si>
  <si>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</si>
  <si>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</si>
  <si>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</si>
  <si>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</si>
  <si>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</si>
  <si>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</si>
  <si>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</si>
  <si>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</si>
  <si>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</si>
  <si>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</si>
  <si>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</si>
  <si>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</si>
  <si>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</si>
  <si>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</si>
  <si>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</si>
  <si>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</si>
  <si>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</si>
  <si>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</si>
  <si>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</si>
  <si>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</si>
  <si>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</si>
  <si>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</si>
  <si>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</si>
  <si>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</si>
  <si>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</si>
  <si>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</si>
  <si>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</si>
  <si>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</si>
  <si>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</si>
  <si>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</si>
  <si>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</si>
  <si>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</si>
  <si>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</si>
  <si>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</si>
  <si>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</si>
  <si>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</si>
  <si>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</si>
  <si>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</si>
  <si>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</si>
  <si>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</si>
  <si>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</si>
  <si>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</si>
  <si>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</si>
  <si>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</si>
  <si>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</si>
  <si>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</si>
  <si>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</si>
  <si>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</si>
  <si>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</si>
  <si>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</si>
  <si>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</si>
  <si>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</si>
  <si>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</si>
  <si>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</si>
  <si>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</si>
  <si>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</si>
  <si>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</si>
  <si>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</si>
  <si>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</si>
  <si>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</si>
  <si>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</si>
  <si>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</si>
  <si>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</si>
  <si>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</si>
  <si>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</si>
  <si>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</si>
  <si>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</si>
  <si>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</si>
  <si>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</si>
  <si>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</si>
  <si>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</si>
  <si>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</si>
  <si>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</si>
  <si>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</si>
  <si>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</si>
  <si>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</si>
  <si>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</si>
  <si>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</si>
  <si>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</si>
  <si>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</si>
  <si>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</si>
  <si>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</si>
  <si>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</si>
  <si>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</si>
  <si>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</si>
  <si>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</si>
  <si>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</si>
  <si>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</si>
  <si>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</si>
  <si>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</si>
  <si>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</si>
  <si>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</si>
  <si>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</si>
  <si>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</si>
  <si>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</si>
  <si>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</si>
  <si>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</si>
  <si>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</si>
  <si>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</si>
  <si>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</si>
  <si>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</si>
  <si>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</si>
  <si>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</si>
  <si>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</si>
  <si>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</si>
  <si>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</si>
  <si>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</si>
  <si>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</si>
  <si>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</si>
  <si>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</si>
  <si>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</si>
  <si>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</si>
  <si>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</si>
  <si>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</si>
  <si>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</si>
  <si>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</si>
  <si>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</si>
  <si>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</si>
  <si>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</si>
  <si>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</si>
  <si>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</si>
  <si>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</si>
  <si>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</si>
  <si>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</si>
  <si>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</si>
  <si>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</si>
  <si>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</si>
  <si>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</si>
  <si>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</si>
  <si>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</si>
  <si>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</si>
  <si>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</si>
  <si>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</si>
  <si>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</si>
  <si>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</si>
  <si>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</si>
  <si>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</si>
  <si>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</si>
  <si>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</si>
  <si>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</si>
  <si>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</si>
  <si>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</si>
  <si>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</si>
  <si>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</si>
  <si>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</si>
  <si>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</si>
  <si>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</si>
  <si>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</si>
  <si>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</si>
  <si>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</si>
  <si>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</si>
  <si>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</si>
  <si>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</si>
  <si>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</si>
  <si>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</si>
  <si>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</si>
  <si>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</si>
  <si>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</si>
  <si>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</si>
  <si>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</si>
  <si>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</si>
  <si>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</si>
  <si>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</si>
  <si>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</si>
  <si>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</si>
  <si>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</si>
  <si>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</si>
  <si>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</si>
  <si>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</si>
  <si>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</si>
  <si>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</si>
  <si>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</si>
  <si>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</si>
  <si>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</si>
  <si>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</si>
  <si>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</si>
  <si>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</si>
  <si>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</si>
  <si>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</si>
  <si>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</si>
  <si>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</si>
  <si>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</si>
  <si>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</si>
  <si>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</si>
  <si>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</si>
  <si>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</si>
  <si>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</si>
  <si>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</si>
  <si>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</si>
  <si>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</si>
  <si>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</si>
  <si>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</si>
  <si>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</si>
  <si>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</si>
  <si>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</si>
  <si>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</si>
  <si>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</si>
  <si>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SISE*.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</si>
  <si>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</si>
  <si>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</si>
  <si>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</si>
  <si>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</si>
  <si>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</si>
  <si>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</si>
  <si>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</si>
  <si>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</si>
  <si>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</si>
  <si>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</si>
  <si>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</si>
  <si>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</si>
  <si>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</si>
  <si>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</si>
  <si>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</si>
  <si>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</si>
  <si>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</si>
  <si>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</si>
  <si>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</si>
  <si>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</si>
  <si>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</si>
  <si>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</si>
  <si>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</si>
  <si>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</si>
  <si>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</si>
  <si>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</si>
  <si>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% Cambio   '17/'16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</si>
  <si>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</si>
  <si>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</si>
  <si>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</si>
  <si>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</si>
  <si>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</si>
  <si>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</si>
  <si>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</si>
  <si>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</si>
  <si>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</si>
  <si>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</si>
  <si>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</si>
  <si>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</si>
  <si>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</si>
  <si>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</si>
  <si>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</si>
  <si>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</si>
  <si>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</si>
  <si>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</si>
  <si>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</si>
  <si>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</si>
  <si>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</si>
  <si>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</si>
  <si>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</si>
  <si>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</si>
  <si>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</si>
  <si>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</si>
  <si>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</si>
  <si>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</si>
  <si>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</si>
  <si>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</si>
  <si>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</si>
  <si>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</si>
  <si>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</si>
  <si>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</si>
  <si>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</si>
  <si>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</si>
  <si>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</si>
  <si>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</si>
  <si>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</si>
  <si>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</si>
  <si>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</si>
  <si>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</si>
  <si>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</si>
  <si>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</si>
  <si>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</si>
  <si>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</si>
  <si>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</si>
  <si>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</si>
  <si>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</si>
  <si>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</si>
  <si>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</si>
  <si>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</si>
  <si>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</si>
  <si>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>*Esta información corresponde a 93 Prestadores que actualmente hacen uso del Sistema de Información</t>
  </si>
  <si>
    <t>2013-2017</t>
  </si>
  <si>
    <t>TOTAL</t>
  </si>
  <si>
    <t>MUJERES</t>
  </si>
  <si>
    <t>HOMBRES</t>
  </si>
  <si>
    <t xml:space="preserve">INFORME ESTADÍSTICO DE OFERENTES POR SEXO DEL SISTEMA DE INFORMACIÓN </t>
  </si>
  <si>
    <t>(Total, mujeres y hombres)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</si>
  <si>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</t>
    </r>
  </si>
  <si>
    <t>Septiembre de 2017</t>
  </si>
  <si>
    <t>Octubre de 2017</t>
  </si>
  <si>
    <t>Acumulado 2013-2017</t>
  </si>
  <si>
    <t>Septiembre</t>
  </si>
  <si>
    <t>Año corrido a Septiembre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</si>
  <si>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Septiembre</t>
    </r>
  </si>
  <si>
    <t>Acumulado a Septiembre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</si>
  <si>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Septiembre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</si>
</sst>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b/>
      <sz val="14"/>
      <color rgb="FFC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1"/>
      <color rgb="FF5F5F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30" fillId="2" borderId="0" xfId="0" applyFont="1" applyFill="1" applyBorder="1"/>
    <xf numFmtId="166" fontId="0" fillId="0" borderId="4" xfId="5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65" fontId="17" fillId="5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3" fontId="31" fillId="4" borderId="9" xfId="4" applyNumberFormat="1" applyFont="1" applyFill="1" applyBorder="1"/>
    <xf numFmtId="165" fontId="31" fillId="4" borderId="9" xfId="4" applyNumberFormat="1" applyFont="1" applyFill="1" applyBorder="1"/>
    <xf numFmtId="166" fontId="32" fillId="0" borderId="0" xfId="5" applyNumberFormat="1" applyFont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Septiembre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89398</c:v>
                </c:pt>
                <c:pt idx="1">
                  <c:v>91558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Septiembre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41540</c:v>
                </c:pt>
                <c:pt idx="1">
                  <c:v>43513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Septiembre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47858</c:v>
                </c:pt>
                <c:pt idx="1">
                  <c:v>48045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lasificaciones!A1"/><Relationship Id="rId5" Type="http://schemas.openxmlformats.org/officeDocument/2006/relationships/image" Target="../media/image5.png"/><Relationship Id="rId4" Type="http://schemas.openxmlformats.org/officeDocument/2006/relationships/hyperlink" Target="#'Aspiraci&#243;n Salari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5" Type="http://schemas.openxmlformats.org/officeDocument/2006/relationships/image" Target="../media/image5.png"/><Relationship Id="rId4" Type="http://schemas.openxmlformats.org/officeDocument/2006/relationships/hyperlink" Target="#'&#193;reas de conocimiento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&#205;ndice!A1"/><Relationship Id="rId7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Edad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Departamentos!A1"/><Relationship Id="rId5" Type="http://schemas.openxmlformats.org/officeDocument/2006/relationships/image" Target="../media/image5.png"/><Relationship Id="rId4" Type="http://schemas.openxmlformats.org/officeDocument/2006/relationships/hyperlink" Target="#Sex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iudades!A1"/><Relationship Id="rId5" Type="http://schemas.openxmlformats.org/officeDocument/2006/relationships/image" Target="../media/image5.png"/><Relationship Id="rId4" Type="http://schemas.openxmlformats.org/officeDocument/2006/relationships/hyperlink" Target="#Edad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Ocupaciones!A1"/><Relationship Id="rId5" Type="http://schemas.openxmlformats.org/officeDocument/2006/relationships/image" Target="../media/image5.png"/><Relationship Id="rId4" Type="http://schemas.openxmlformats.org/officeDocument/2006/relationships/hyperlink" Target="#Departament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ducaci&#243;n '!A1"/><Relationship Id="rId5" Type="http://schemas.openxmlformats.org/officeDocument/2006/relationships/image" Target="../media/image5.png"/><Relationship Id="rId4" Type="http://schemas.openxmlformats.org/officeDocument/2006/relationships/hyperlink" Target="#Ciudade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xperiencia laboral'!A1"/><Relationship Id="rId5" Type="http://schemas.openxmlformats.org/officeDocument/2006/relationships/image" Target="../media/image5.png"/><Relationship Id="rId4" Type="http://schemas.openxmlformats.org/officeDocument/2006/relationships/hyperlink" Target="#Ocupacion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Aspiraci&#243;n Salarial'!A1"/><Relationship Id="rId5" Type="http://schemas.openxmlformats.org/officeDocument/2006/relationships/image" Target="../media/image5.png"/><Relationship Id="rId4" Type="http://schemas.openxmlformats.org/officeDocument/2006/relationships/hyperlink" Target="#'Educaci&#243;n 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&#193;reas de conocimiento'!A1"/><Relationship Id="rId5" Type="http://schemas.openxmlformats.org/officeDocument/2006/relationships/image" Target="../media/image5.png"/><Relationship Id="rId4" Type="http://schemas.openxmlformats.org/officeDocument/2006/relationships/hyperlink" Target="#'Experiencia labo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335315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9340" cy="1047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5221</xdr:colOff>
      <xdr:row>6</xdr:row>
      <xdr:rowOff>54475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64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53104" y="259292"/>
          <a:ext cx="2711672" cy="1064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</xdr:rowOff>
    </xdr:from>
    <xdr:to>
      <xdr:col>3</xdr:col>
      <xdr:colOff>719668</xdr:colOff>
      <xdr:row>5</xdr:row>
      <xdr:rowOff>68268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04"/>
        <a:stretch/>
      </xdr:blipFill>
      <xdr:spPr>
        <a:xfrm>
          <a:off x="116419" y="1"/>
          <a:ext cx="3693582" cy="1105434"/>
        </a:xfrm>
        <a:prstGeom prst="rect">
          <a:avLst/>
        </a:prstGeom>
      </xdr:spPr>
    </xdr:pic>
    <xdr:clientData/>
  </xdr:twoCellAnchor>
  <xdr:twoCellAnchor editAs="oneCell">
    <xdr:from>
      <xdr:col>6</xdr:col>
      <xdr:colOff>126999</xdr:colOff>
      <xdr:row>0</xdr:row>
      <xdr:rowOff>0</xdr:rowOff>
    </xdr:from>
    <xdr:to>
      <xdr:col>9</xdr:col>
      <xdr:colOff>173566</xdr:colOff>
      <xdr:row>5</xdr:row>
      <xdr:rowOff>68267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2"/>
        <a:stretch/>
      </xdr:blipFill>
      <xdr:spPr>
        <a:xfrm>
          <a:off x="4730749" y="0"/>
          <a:ext cx="2406650" cy="1105434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31749</xdr:rowOff>
    </xdr:from>
    <xdr:to>
      <xdr:col>5</xdr:col>
      <xdr:colOff>987</xdr:colOff>
      <xdr:row>6</xdr:row>
      <xdr:rowOff>86224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64582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475190</xdr:colOff>
      <xdr:row>1</xdr:row>
      <xdr:rowOff>94189</xdr:rowOff>
    </xdr:from>
    <xdr:to>
      <xdr:col>15</xdr:col>
      <xdr:colOff>483879</xdr:colOff>
      <xdr:row>6</xdr:row>
      <xdr:rowOff>148664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327022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987</xdr:colOff>
      <xdr:row>6</xdr:row>
      <xdr:rowOff>54475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877357</xdr:colOff>
      <xdr:row>1</xdr:row>
      <xdr:rowOff>62440</xdr:rowOff>
    </xdr:from>
    <xdr:to>
      <xdr:col>15</xdr:col>
      <xdr:colOff>782329</xdr:colOff>
      <xdr:row>6</xdr:row>
      <xdr:rowOff>116915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295273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635987</xdr:colOff>
      <xdr:row>6</xdr:row>
      <xdr:rowOff>60825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709083</xdr:colOff>
      <xdr:row>1</xdr:row>
      <xdr:rowOff>9525</xdr:rowOff>
    </xdr:from>
    <xdr:to>
      <xdr:col>12</xdr:col>
      <xdr:colOff>221</xdr:colOff>
      <xdr:row>6</xdr:row>
      <xdr:rowOff>70350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795683" y="238125"/>
          <a:ext cx="2718022" cy="107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148161</xdr:colOff>
      <xdr:row>1</xdr:row>
      <xdr:rowOff>9525</xdr:rowOff>
    </xdr:from>
    <xdr:to>
      <xdr:col>11</xdr:col>
      <xdr:colOff>675433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8170328" y="242358"/>
          <a:ext cx="2718022" cy="1070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1</xdr:col>
      <xdr:colOff>3772887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85912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714303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306917</xdr:colOff>
      <xdr:row>1</xdr:row>
      <xdr:rowOff>30692</xdr:rowOff>
    </xdr:from>
    <xdr:to>
      <xdr:col>11</xdr:col>
      <xdr:colOff>781272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577667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569605</xdr:colOff>
      <xdr:row>6</xdr:row>
      <xdr:rowOff>74584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75641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580189</xdr:colOff>
      <xdr:row>6</xdr:row>
      <xdr:rowOff>95750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>
      <selection activeCell="B30" sqref="B30:B31"/>
    </sheetView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8" t="s">
        <v>313</v>
      </c>
      <c r="C7" s="98"/>
      <c r="D7" s="98"/>
      <c r="E7" s="98"/>
      <c r="F7" s="98"/>
      <c r="G7" s="15"/>
    </row>
    <row r="8" spans="1:16" ht="15.75" customHeight="1">
      <c r="A8" s="12"/>
      <c r="B8" s="98" t="s">
        <v>227</v>
      </c>
      <c r="C8" s="98"/>
      <c r="D8" s="98"/>
      <c r="E8" s="98"/>
      <c r="F8" s="98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286</v>
      </c>
      <c r="D14" s="4"/>
      <c r="E14" s="4"/>
      <c r="F14" s="4"/>
      <c r="G14" s="15"/>
    </row>
    <row r="15" spans="1:16" ht="15.75">
      <c r="A15" s="12"/>
      <c r="B15" s="24"/>
      <c r="C15" s="41" t="s">
        <v>287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299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1" t="s">
        <v>308</v>
      </c>
      <c r="C26" s="4"/>
      <c r="D26" s="4"/>
      <c r="E26" s="4"/>
      <c r="F26" s="4"/>
      <c r="G26" s="15"/>
    </row>
    <row r="27" spans="1:7">
      <c r="A27" s="12"/>
      <c r="B27" s="81" t="s">
        <v>228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230</v>
      </c>
      <c r="C30" s="45" t="s">
        <v>316</v>
      </c>
      <c r="D30" s="4"/>
      <c r="E30" s="4"/>
      <c r="F30" s="4"/>
      <c r="G30" s="15"/>
    </row>
    <row r="31" spans="1:7" ht="15.75">
      <c r="A31" s="12"/>
      <c r="B31" s="44" t="s">
        <v>229</v>
      </c>
      <c r="C31" s="45" t="s">
        <v>317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70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298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314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310</v>
      </c>
      <c r="N13" s="15"/>
    </row>
    <row r="14" spans="1:19" ht="63">
      <c r="A14" s="12"/>
      <c r="B14" s="30" t="s">
        <v>297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6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64"/>
      <c r="L15" s="39" t="s">
        <v>309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288</v>
      </c>
      <c r="C17" s="35">
        <v>372</v>
      </c>
      <c r="D17" s="35">
        <v>460</v>
      </c>
      <c r="E17" s="36">
        <f t="shared" ref="E17:E26" si="0">IF(ISBLANK(D17),"",(IFERROR(((D17/C17-1)*100),"")))</f>
        <v>23.655913978494624</v>
      </c>
      <c r="F17" s="36">
        <f>+(D17*100)/$D$26</f>
        <v>0.50241377050612723</v>
      </c>
      <c r="G17" s="35">
        <v>3143</v>
      </c>
      <c r="H17" s="35">
        <v>3793</v>
      </c>
      <c r="I17" s="36">
        <f t="shared" ref="I17:I26" si="1">IF(ISBLANK(H17),"",(IFERROR(((H17/G17-1)*100),"")))</f>
        <v>20.680878141902646</v>
      </c>
      <c r="J17" s="36">
        <f>+(H17*100)/$H$26</f>
        <v>0.44243090880884256</v>
      </c>
      <c r="K17" s="79"/>
      <c r="L17" s="35">
        <v>14458</v>
      </c>
      <c r="M17" s="36">
        <f>+(L17*100)/$L$26</f>
        <v>0.41419018199100632</v>
      </c>
      <c r="N17" s="15"/>
    </row>
    <row r="18" spans="1:14" ht="15.75">
      <c r="A18" s="12"/>
      <c r="B18" s="34" t="s">
        <v>289</v>
      </c>
      <c r="C18" s="35">
        <v>918</v>
      </c>
      <c r="D18" s="35">
        <v>908</v>
      </c>
      <c r="E18" s="36">
        <f t="shared" si="0"/>
        <v>-1.089324618736387</v>
      </c>
      <c r="F18" s="36">
        <f t="shared" ref="F18:F24" si="2">+(D18*100)/$D$26</f>
        <v>0.99172109482513815</v>
      </c>
      <c r="G18" s="35">
        <v>9079</v>
      </c>
      <c r="H18" s="35">
        <v>9449</v>
      </c>
      <c r="I18" s="36">
        <f t="shared" si="1"/>
        <v>4.0753386936887237</v>
      </c>
      <c r="J18" s="36">
        <f t="shared" ref="J18:J24" si="3">+(H18*100)/$H$26</f>
        <v>1.1021696961072378</v>
      </c>
      <c r="K18" s="79"/>
      <c r="L18" s="35">
        <v>43421</v>
      </c>
      <c r="M18" s="36">
        <f t="shared" ref="M18:M24" si="4">+(L18*100)/$L$26</f>
        <v>1.2439169935144201</v>
      </c>
      <c r="N18" s="15"/>
    </row>
    <row r="19" spans="1:14" ht="15.75">
      <c r="A19" s="12"/>
      <c r="B19" s="34" t="s">
        <v>290</v>
      </c>
      <c r="C19" s="35">
        <v>1298</v>
      </c>
      <c r="D19" s="35">
        <v>1488</v>
      </c>
      <c r="E19" s="36">
        <f t="shared" si="0"/>
        <v>14.637904468412932</v>
      </c>
      <c r="F19" s="36">
        <f t="shared" si="2"/>
        <v>1.625199327202429</v>
      </c>
      <c r="G19" s="35">
        <v>14074</v>
      </c>
      <c r="H19" s="35">
        <v>17988</v>
      </c>
      <c r="I19" s="36">
        <f t="shared" si="1"/>
        <v>27.810146369191415</v>
      </c>
      <c r="J19" s="36">
        <f t="shared" si="3"/>
        <v>2.0981933001986448</v>
      </c>
      <c r="K19" s="79"/>
      <c r="L19" s="35">
        <v>68449</v>
      </c>
      <c r="M19" s="36">
        <f t="shared" si="4"/>
        <v>1.9609146332205278</v>
      </c>
      <c r="N19" s="15"/>
    </row>
    <row r="20" spans="1:14" ht="15.75">
      <c r="A20" s="12"/>
      <c r="B20" s="34" t="s">
        <v>291</v>
      </c>
      <c r="C20" s="35">
        <v>1750</v>
      </c>
      <c r="D20" s="35">
        <v>1925</v>
      </c>
      <c r="E20" s="36">
        <f t="shared" si="0"/>
        <v>10.000000000000009</v>
      </c>
      <c r="F20" s="36">
        <f t="shared" si="2"/>
        <v>2.1024924091832498</v>
      </c>
      <c r="G20" s="35">
        <v>14406</v>
      </c>
      <c r="H20" s="35">
        <v>17505</v>
      </c>
      <c r="I20" s="36">
        <f t="shared" si="1"/>
        <v>21.511870054144101</v>
      </c>
      <c r="J20" s="36">
        <f t="shared" si="3"/>
        <v>2.0418542205902424</v>
      </c>
      <c r="K20" s="79"/>
      <c r="L20" s="35">
        <v>68974</v>
      </c>
      <c r="M20" s="36">
        <f t="shared" si="4"/>
        <v>1.9759547387361784</v>
      </c>
      <c r="N20" s="15"/>
    </row>
    <row r="21" spans="1:14" ht="15.75">
      <c r="A21" s="12"/>
      <c r="B21" s="34" t="s">
        <v>292</v>
      </c>
      <c r="C21" s="35">
        <v>3369</v>
      </c>
      <c r="D21" s="35">
        <v>3258</v>
      </c>
      <c r="E21" s="36">
        <f t="shared" si="0"/>
        <v>-3.2947462154942153</v>
      </c>
      <c r="F21" s="36">
        <f t="shared" si="2"/>
        <v>3.5584001398020928</v>
      </c>
      <c r="G21" s="35">
        <v>34256</v>
      </c>
      <c r="H21" s="35">
        <v>37328</v>
      </c>
      <c r="I21" s="36">
        <f t="shared" si="1"/>
        <v>8.9677720691265783</v>
      </c>
      <c r="J21" s="36">
        <f t="shared" si="3"/>
        <v>4.3540893656779529</v>
      </c>
      <c r="K21" s="79"/>
      <c r="L21" s="35">
        <v>167037</v>
      </c>
      <c r="M21" s="36">
        <f t="shared" si="4"/>
        <v>4.7852459143195265</v>
      </c>
      <c r="N21" s="15"/>
    </row>
    <row r="22" spans="1:14" ht="15" customHeight="1">
      <c r="A22" s="12"/>
      <c r="B22" s="34" t="s">
        <v>293</v>
      </c>
      <c r="C22" s="35">
        <v>9298</v>
      </c>
      <c r="D22" s="35">
        <v>8609</v>
      </c>
      <c r="E22" s="36">
        <f t="shared" si="0"/>
        <v>-7.4101957410195762</v>
      </c>
      <c r="F22" s="36">
        <f t="shared" si="2"/>
        <v>9.402782935407064</v>
      </c>
      <c r="G22" s="35">
        <v>85899</v>
      </c>
      <c r="H22" s="35">
        <v>83931</v>
      </c>
      <c r="I22" s="36">
        <f t="shared" si="1"/>
        <v>-2.2910627597527378</v>
      </c>
      <c r="J22" s="36">
        <f t="shared" si="3"/>
        <v>9.7900523615172599</v>
      </c>
      <c r="K22" s="79"/>
      <c r="L22" s="35">
        <v>400846</v>
      </c>
      <c r="M22" s="36">
        <f t="shared" si="4"/>
        <v>11.483364067669589</v>
      </c>
      <c r="N22" s="15"/>
    </row>
    <row r="23" spans="1:14" ht="15.75">
      <c r="A23" s="12"/>
      <c r="B23" s="34" t="s">
        <v>294</v>
      </c>
      <c r="C23" s="35">
        <v>7160</v>
      </c>
      <c r="D23" s="35">
        <v>6832</v>
      </c>
      <c r="E23" s="36">
        <f t="shared" si="0"/>
        <v>-4.5810055865921795</v>
      </c>
      <c r="F23" s="36">
        <f t="shared" si="2"/>
        <v>7.4619366958649165</v>
      </c>
      <c r="G23" s="35">
        <v>63806</v>
      </c>
      <c r="H23" s="35">
        <v>68799</v>
      </c>
      <c r="I23" s="36">
        <f t="shared" si="1"/>
        <v>7.8252828887565462</v>
      </c>
      <c r="J23" s="36">
        <f t="shared" si="3"/>
        <v>8.0249944885683</v>
      </c>
      <c r="K23" s="79"/>
      <c r="L23" s="35">
        <v>299145</v>
      </c>
      <c r="M23" s="36">
        <f t="shared" si="4"/>
        <v>8.5698521228177889</v>
      </c>
      <c r="N23" s="15"/>
    </row>
    <row r="24" spans="1:14" ht="15.75">
      <c r="A24" s="12"/>
      <c r="B24" s="34" t="s">
        <v>295</v>
      </c>
      <c r="C24" s="35">
        <v>284</v>
      </c>
      <c r="D24" s="35">
        <v>395</v>
      </c>
      <c r="E24" s="36">
        <f t="shared" si="0"/>
        <v>39.084507042253527</v>
      </c>
      <c r="F24" s="36">
        <f t="shared" si="2"/>
        <v>0.4314205203259136</v>
      </c>
      <c r="G24" s="35">
        <v>2971</v>
      </c>
      <c r="H24" s="35">
        <v>3585</v>
      </c>
      <c r="I24" s="36">
        <f t="shared" si="1"/>
        <v>20.666442275328166</v>
      </c>
      <c r="J24" s="36">
        <f t="shared" si="3"/>
        <v>0.41816894491950979</v>
      </c>
      <c r="K24" s="79"/>
      <c r="L24" s="35">
        <v>14851</v>
      </c>
      <c r="M24" s="36">
        <f t="shared" si="4"/>
        <v>0.42544877526272201</v>
      </c>
      <c r="N24" s="15"/>
    </row>
    <row r="25" spans="1:14" ht="15.75">
      <c r="A25" s="12"/>
      <c r="B25" s="34" t="s">
        <v>296</v>
      </c>
      <c r="C25" s="35">
        <v>64949</v>
      </c>
      <c r="D25" s="35">
        <v>67683</v>
      </c>
      <c r="E25" s="36">
        <f t="shared" si="0"/>
        <v>4.209456650602772</v>
      </c>
      <c r="F25" s="36">
        <f>+(D25*100)/$D$26</f>
        <v>73.923633106883074</v>
      </c>
      <c r="G25" s="35">
        <v>565985</v>
      </c>
      <c r="H25" s="35">
        <v>614931</v>
      </c>
      <c r="I25" s="36">
        <f t="shared" si="1"/>
        <v>8.6479323656987397</v>
      </c>
      <c r="J25" s="36">
        <f>+(H25*100)/$H$26</f>
        <v>71.728046713612017</v>
      </c>
      <c r="K25" s="79"/>
      <c r="L25" s="35">
        <v>2413486</v>
      </c>
      <c r="M25" s="36">
        <f>+(L25*100)/$L$26</f>
        <v>69.141112572468245</v>
      </c>
      <c r="N25" s="15"/>
    </row>
    <row r="26" spans="1:14" ht="15.75">
      <c r="A26" s="12"/>
      <c r="B26" s="40" t="s">
        <v>70</v>
      </c>
      <c r="C26" s="37">
        <f>SUM(C17:C25)</f>
        <v>89398</v>
      </c>
      <c r="D26" s="37">
        <f>SUM(D17:D25)</f>
        <v>91558</v>
      </c>
      <c r="E26" s="38">
        <f t="shared" si="0"/>
        <v>2.4161614353788607</v>
      </c>
      <c r="F26" s="38">
        <f>SUM(F17:F25)</f>
        <v>100</v>
      </c>
      <c r="G26" s="37">
        <f t="shared" ref="G26:H26" si="5">SUM(G17:G25)</f>
        <v>793619</v>
      </c>
      <c r="H26" s="37">
        <f t="shared" si="5"/>
        <v>857309</v>
      </c>
      <c r="I26" s="38">
        <f t="shared" si="1"/>
        <v>8.0252614919753782</v>
      </c>
      <c r="J26" s="38">
        <f>SUM(J17:J25)</f>
        <v>100</v>
      </c>
      <c r="K26" s="4"/>
      <c r="L26" s="37">
        <f t="shared" ref="L26:M26" si="6">SUM(L17:L25)</f>
        <v>3490667</v>
      </c>
      <c r="M26" s="38">
        <f t="shared" si="6"/>
        <v>100</v>
      </c>
      <c r="N26" s="15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 ht="18.75">
      <c r="A28" s="12"/>
      <c r="B28" s="92" t="s">
        <v>311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5"/>
    </row>
    <row r="29" spans="1:14" ht="15.75">
      <c r="A29" s="12"/>
      <c r="B29" s="34" t="s">
        <v>288</v>
      </c>
      <c r="C29" s="35">
        <v>149</v>
      </c>
      <c r="D29" s="35">
        <v>199</v>
      </c>
      <c r="E29" s="36">
        <f t="shared" ref="E29:E37" si="7">IF(ISBLANK(D29),"",(IFERROR(((D29/C29-1)*100),"")))</f>
        <v>33.557046979865767</v>
      </c>
      <c r="F29" s="36">
        <f>+(D29*100)/$D$38</f>
        <v>0.41419502549692994</v>
      </c>
      <c r="G29" s="35">
        <v>1379</v>
      </c>
      <c r="H29" s="35">
        <v>1620</v>
      </c>
      <c r="I29" s="36">
        <f t="shared" ref="I29:I37" si="8">IF(ISBLANK(H29),"",(IFERROR(((H29/G29-1)*100),"")))</f>
        <v>17.476432197244375</v>
      </c>
      <c r="J29" s="36">
        <f>+(H29*100)/$H$38</f>
        <v>0.35269528868762517</v>
      </c>
      <c r="K29" s="79"/>
      <c r="L29" s="35">
        <v>6463</v>
      </c>
      <c r="M29" s="36">
        <f>+(L29*100)/$L$38</f>
        <v>0.33384178389181107</v>
      </c>
      <c r="N29" s="15"/>
    </row>
    <row r="30" spans="1:14" ht="15.75">
      <c r="A30" s="12"/>
      <c r="B30" s="34" t="s">
        <v>289</v>
      </c>
      <c r="C30" s="35">
        <v>423</v>
      </c>
      <c r="D30" s="35">
        <v>455</v>
      </c>
      <c r="E30" s="36">
        <f t="shared" si="7"/>
        <v>7.5650118203309802</v>
      </c>
      <c r="F30" s="36">
        <f t="shared" ref="F30:F36" si="9">+(D30*100)/$D$38</f>
        <v>0.94702882714122172</v>
      </c>
      <c r="G30" s="35">
        <v>4538</v>
      </c>
      <c r="H30" s="35">
        <v>4712</v>
      </c>
      <c r="I30" s="36">
        <f t="shared" si="8"/>
        <v>3.8342882327016214</v>
      </c>
      <c r="J30" s="36">
        <f t="shared" ref="J30:J36" si="10">+(H30*100)/$H$38</f>
        <v>1.0258643211704259</v>
      </c>
      <c r="K30" s="79"/>
      <c r="L30" s="35">
        <v>22109</v>
      </c>
      <c r="M30" s="36">
        <f t="shared" ref="M30:M36" si="11">+(L30*100)/$L$38</f>
        <v>1.142025065768846</v>
      </c>
      <c r="N30" s="15"/>
    </row>
    <row r="31" spans="1:14" ht="15.75">
      <c r="A31" s="12"/>
      <c r="B31" s="34" t="s">
        <v>290</v>
      </c>
      <c r="C31" s="35">
        <v>1003</v>
      </c>
      <c r="D31" s="35">
        <v>1088</v>
      </c>
      <c r="E31" s="36">
        <f t="shared" si="7"/>
        <v>8.4745762711864394</v>
      </c>
      <c r="F31" s="36">
        <f t="shared" si="9"/>
        <v>2.26454365698824</v>
      </c>
      <c r="G31" s="35">
        <v>10932</v>
      </c>
      <c r="H31" s="35">
        <v>13950</v>
      </c>
      <c r="I31" s="36">
        <f t="shared" si="8"/>
        <v>27.60702524698133</v>
      </c>
      <c r="J31" s="36">
        <f t="shared" si="10"/>
        <v>3.0370983192545502</v>
      </c>
      <c r="K31" s="79"/>
      <c r="L31" s="35">
        <v>52319</v>
      </c>
      <c r="M31" s="36">
        <f t="shared" si="11"/>
        <v>2.7025016697254625</v>
      </c>
      <c r="N31" s="15"/>
    </row>
    <row r="32" spans="1:14" ht="15.75">
      <c r="A32" s="12"/>
      <c r="B32" s="34" t="s">
        <v>291</v>
      </c>
      <c r="C32" s="35">
        <v>1359</v>
      </c>
      <c r="D32" s="35">
        <v>1492</v>
      </c>
      <c r="E32" s="36">
        <f t="shared" si="7"/>
        <v>9.7866077998528311</v>
      </c>
      <c r="F32" s="36">
        <f t="shared" si="9"/>
        <v>3.1054220002081383</v>
      </c>
      <c r="G32" s="35">
        <v>11569</v>
      </c>
      <c r="H32" s="35">
        <v>13805</v>
      </c>
      <c r="I32" s="36">
        <f t="shared" si="8"/>
        <v>19.327513181778897</v>
      </c>
      <c r="J32" s="36">
        <f t="shared" si="10"/>
        <v>3.0055299137855962</v>
      </c>
      <c r="K32" s="79"/>
      <c r="L32" s="35">
        <v>54406</v>
      </c>
      <c r="M32" s="36">
        <f t="shared" si="11"/>
        <v>2.8103042077081657</v>
      </c>
      <c r="N32" s="15"/>
    </row>
    <row r="33" spans="1:14" ht="15.75">
      <c r="A33" s="12"/>
      <c r="B33" s="34" t="s">
        <v>292</v>
      </c>
      <c r="C33" s="35">
        <v>2233</v>
      </c>
      <c r="D33" s="35">
        <v>2061</v>
      </c>
      <c r="E33" s="36">
        <f t="shared" si="7"/>
        <v>-7.7026421854008102</v>
      </c>
      <c r="F33" s="36">
        <f t="shared" si="9"/>
        <v>4.2897283796440835</v>
      </c>
      <c r="G33" s="35">
        <v>22994</v>
      </c>
      <c r="H33" s="35">
        <v>24741</v>
      </c>
      <c r="I33" s="36">
        <f t="shared" si="8"/>
        <v>7.5976341654344637</v>
      </c>
      <c r="J33" s="36">
        <f t="shared" si="10"/>
        <v>5.386440825568231</v>
      </c>
      <c r="K33" s="79"/>
      <c r="L33" s="35">
        <v>110698</v>
      </c>
      <c r="M33" s="36">
        <f t="shared" si="11"/>
        <v>5.7180284377619843</v>
      </c>
      <c r="N33" s="15"/>
    </row>
    <row r="34" spans="1:14" ht="15.75">
      <c r="A34" s="12"/>
      <c r="B34" s="34" t="s">
        <v>293</v>
      </c>
      <c r="C34" s="35">
        <v>6316</v>
      </c>
      <c r="D34" s="35">
        <v>5668</v>
      </c>
      <c r="E34" s="36">
        <f t="shared" si="7"/>
        <v>-10.259658011399619</v>
      </c>
      <c r="F34" s="36">
        <f t="shared" si="9"/>
        <v>11.797273389530648</v>
      </c>
      <c r="G34" s="35">
        <v>57935</v>
      </c>
      <c r="H34" s="35">
        <v>56149</v>
      </c>
      <c r="I34" s="36">
        <f t="shared" si="8"/>
        <v>-3.082765167860535</v>
      </c>
      <c r="J34" s="36">
        <f t="shared" si="10"/>
        <v>12.224375163284856</v>
      </c>
      <c r="K34" s="79"/>
      <c r="L34" s="35">
        <v>266016</v>
      </c>
      <c r="M34" s="36">
        <f t="shared" si="11"/>
        <v>13.740872038335761</v>
      </c>
      <c r="N34" s="15"/>
    </row>
    <row r="35" spans="1:14" ht="15.75">
      <c r="A35" s="12"/>
      <c r="B35" s="34" t="s">
        <v>294</v>
      </c>
      <c r="C35" s="35">
        <v>2384</v>
      </c>
      <c r="D35" s="35">
        <v>2164</v>
      </c>
      <c r="E35" s="36">
        <f t="shared" si="7"/>
        <v>-9.2281879194630818</v>
      </c>
      <c r="F35" s="36">
        <f t="shared" si="9"/>
        <v>4.5041107295244043</v>
      </c>
      <c r="G35" s="35">
        <v>22154</v>
      </c>
      <c r="H35" s="35">
        <v>23109</v>
      </c>
      <c r="I35" s="36">
        <f t="shared" si="8"/>
        <v>4.3107339532364453</v>
      </c>
      <c r="J35" s="36">
        <f t="shared" si="10"/>
        <v>5.0311329791866237</v>
      </c>
      <c r="K35" s="79"/>
      <c r="L35" s="35">
        <v>103060</v>
      </c>
      <c r="M35" s="36">
        <f t="shared" si="11"/>
        <v>5.3234928435540851</v>
      </c>
      <c r="N35" s="15"/>
    </row>
    <row r="36" spans="1:14" ht="15.75">
      <c r="A36" s="12"/>
      <c r="B36" s="34" t="s">
        <v>295</v>
      </c>
      <c r="C36" s="35">
        <v>148</v>
      </c>
      <c r="D36" s="35">
        <v>192</v>
      </c>
      <c r="E36" s="36">
        <f t="shared" si="7"/>
        <v>29.729729729729737</v>
      </c>
      <c r="F36" s="36">
        <f t="shared" si="9"/>
        <v>0.39962535123321885</v>
      </c>
      <c r="G36" s="35">
        <v>1654</v>
      </c>
      <c r="H36" s="35">
        <v>1904</v>
      </c>
      <c r="I36" s="36">
        <f t="shared" si="8"/>
        <v>15.114873035066513</v>
      </c>
      <c r="J36" s="36">
        <f t="shared" si="10"/>
        <v>0.41452582077854222</v>
      </c>
      <c r="K36" s="79"/>
      <c r="L36" s="35">
        <v>8145</v>
      </c>
      <c r="M36" s="36">
        <f t="shared" si="11"/>
        <v>0.4207243276804582</v>
      </c>
      <c r="N36" s="15"/>
    </row>
    <row r="37" spans="1:14" ht="15.75">
      <c r="A37" s="12"/>
      <c r="B37" s="34" t="s">
        <v>296</v>
      </c>
      <c r="C37" s="35">
        <v>33843</v>
      </c>
      <c r="D37" s="35">
        <v>34726</v>
      </c>
      <c r="E37" s="36">
        <f t="shared" si="7"/>
        <v>2.6091067576751392</v>
      </c>
      <c r="F37" s="36">
        <f>+(D37*100)/$D$38</f>
        <v>72.27807264023312</v>
      </c>
      <c r="G37" s="35">
        <v>316572</v>
      </c>
      <c r="H37" s="35">
        <v>319330</v>
      </c>
      <c r="I37" s="36">
        <f t="shared" si="8"/>
        <v>0.87120781370431111</v>
      </c>
      <c r="J37" s="36">
        <f>+(H37*100)/$H$38</f>
        <v>69.522337368283544</v>
      </c>
      <c r="K37" s="79"/>
      <c r="L37" s="35">
        <v>1312731</v>
      </c>
      <c r="M37" s="36">
        <f>+(L37*100)/$L$38</f>
        <v>67.808209625573426</v>
      </c>
      <c r="N37" s="15"/>
    </row>
    <row r="38" spans="1:14" ht="15.75">
      <c r="A38" s="12"/>
      <c r="B38" s="40" t="s">
        <v>70</v>
      </c>
      <c r="C38" s="37">
        <f>SUM(C29:C37)</f>
        <v>47858</v>
      </c>
      <c r="D38" s="37">
        <f>SUM(D29:D37)</f>
        <v>48045</v>
      </c>
      <c r="E38" s="38">
        <f t="shared" ref="E38" si="12">IF(ISBLANK(D38),"",(IFERROR(((D38/C38-1)*100),"")))</f>
        <v>0.39073927034143363</v>
      </c>
      <c r="F38" s="38">
        <f>SUM(F29:F37)</f>
        <v>100</v>
      </c>
      <c r="G38" s="37">
        <f t="shared" ref="G38:H38" si="13">SUM(G29:G37)</f>
        <v>449727</v>
      </c>
      <c r="H38" s="37">
        <f t="shared" si="13"/>
        <v>459320</v>
      </c>
      <c r="I38" s="38">
        <f t="shared" ref="I38" si="14">IF(ISBLANK(H38),"",(IFERROR(((H38/G38-1)*100),"")))</f>
        <v>2.1330718413615335</v>
      </c>
      <c r="J38" s="38">
        <f>SUM(J29:J37)</f>
        <v>100</v>
      </c>
      <c r="K38" s="4"/>
      <c r="L38" s="37">
        <f t="shared" ref="L38:M38" si="15">SUM(L29:L37)</f>
        <v>1935947</v>
      </c>
      <c r="M38" s="38">
        <f t="shared" si="15"/>
        <v>100</v>
      </c>
      <c r="N38" s="15"/>
    </row>
    <row r="39" spans="1:14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5"/>
    </row>
    <row r="40" spans="1:14" ht="18.75">
      <c r="A40" s="12"/>
      <c r="B40" s="92" t="s">
        <v>312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5"/>
    </row>
    <row r="41" spans="1:14" ht="15.75">
      <c r="A41" s="12"/>
      <c r="B41" s="34" t="s">
        <v>288</v>
      </c>
      <c r="C41" s="35">
        <f t="shared" ref="C41:D49" si="16">C17-C29</f>
        <v>223</v>
      </c>
      <c r="D41" s="35">
        <f t="shared" si="16"/>
        <v>261</v>
      </c>
      <c r="E41" s="36">
        <f t="shared" ref="E41:E50" si="17">IF(ISBLANK(D41),"",(IFERROR(((D41/C41-1)*100),"")))</f>
        <v>17.040358744394624</v>
      </c>
      <c r="F41" s="36">
        <f>+(D41*100)/$D$50</f>
        <v>0.5998207432261623</v>
      </c>
      <c r="G41" s="35">
        <f t="shared" ref="G41:H49" si="18">G17-G29</f>
        <v>1764</v>
      </c>
      <c r="H41" s="35">
        <f t="shared" si="18"/>
        <v>2173</v>
      </c>
      <c r="I41" s="36">
        <f t="shared" ref="I41:I50" si="19">IF(ISBLANK(H41),"",(IFERROR(((H41/G41-1)*100),"")))</f>
        <v>23.18594104308389</v>
      </c>
      <c r="J41" s="36">
        <f>+(H41*100)/$H$50</f>
        <v>0.54599498981127614</v>
      </c>
      <c r="K41" s="79"/>
      <c r="L41" s="35">
        <f t="shared" ref="L41:L49" si="20">L17-L29</f>
        <v>7995</v>
      </c>
      <c r="M41" s="36">
        <f>+(L41*100)/$L$50</f>
        <v>0.51424050632911389</v>
      </c>
      <c r="N41" s="15"/>
    </row>
    <row r="42" spans="1:14" ht="15.75">
      <c r="A42" s="12"/>
      <c r="B42" s="34" t="s">
        <v>289</v>
      </c>
      <c r="C42" s="35">
        <f t="shared" si="16"/>
        <v>495</v>
      </c>
      <c r="D42" s="35">
        <f t="shared" si="16"/>
        <v>453</v>
      </c>
      <c r="E42" s="36">
        <f t="shared" si="17"/>
        <v>-8.4848484848484844</v>
      </c>
      <c r="F42" s="36">
        <f t="shared" ref="F42:F48" si="21">+(D42*100)/$D$50</f>
        <v>1.0410681865189713</v>
      </c>
      <c r="G42" s="35">
        <f t="shared" si="18"/>
        <v>4541</v>
      </c>
      <c r="H42" s="35">
        <f t="shared" si="18"/>
        <v>4737</v>
      </c>
      <c r="I42" s="36">
        <f t="shared" si="19"/>
        <v>4.3162299053072006</v>
      </c>
      <c r="J42" s="36">
        <f t="shared" ref="J42:J48" si="22">+(H42*100)/$H$50</f>
        <v>1.1902339009369605</v>
      </c>
      <c r="K42" s="79"/>
      <c r="L42" s="35">
        <f t="shared" si="20"/>
        <v>21312</v>
      </c>
      <c r="M42" s="36">
        <f t="shared" ref="M42:M48" si="23">+(L42*100)/$L$50</f>
        <v>1.3707934547699907</v>
      </c>
      <c r="N42" s="15"/>
    </row>
    <row r="43" spans="1:14" ht="15.75">
      <c r="A43" s="12"/>
      <c r="B43" s="34" t="s">
        <v>290</v>
      </c>
      <c r="C43" s="35">
        <f t="shared" si="16"/>
        <v>295</v>
      </c>
      <c r="D43" s="35">
        <f t="shared" si="16"/>
        <v>400</v>
      </c>
      <c r="E43" s="36">
        <f t="shared" si="17"/>
        <v>35.593220338983045</v>
      </c>
      <c r="F43" s="36">
        <f t="shared" si="21"/>
        <v>0.91926550686001884</v>
      </c>
      <c r="G43" s="35">
        <f t="shared" si="18"/>
        <v>3142</v>
      </c>
      <c r="H43" s="35">
        <f t="shared" si="18"/>
        <v>4038</v>
      </c>
      <c r="I43" s="36">
        <f t="shared" si="19"/>
        <v>28.516868236791847</v>
      </c>
      <c r="J43" s="36">
        <f t="shared" si="22"/>
        <v>1.0146009060551924</v>
      </c>
      <c r="K43" s="79"/>
      <c r="L43" s="35">
        <f t="shared" si="20"/>
        <v>16130</v>
      </c>
      <c r="M43" s="36">
        <f t="shared" si="23"/>
        <v>1.0374858495420398</v>
      </c>
      <c r="N43" s="15"/>
    </row>
    <row r="44" spans="1:14" ht="15.75">
      <c r="A44" s="12"/>
      <c r="B44" s="34" t="s">
        <v>291</v>
      </c>
      <c r="C44" s="35">
        <f t="shared" si="16"/>
        <v>391</v>
      </c>
      <c r="D44" s="35">
        <f t="shared" si="16"/>
        <v>433</v>
      </c>
      <c r="E44" s="36">
        <f t="shared" si="17"/>
        <v>10.741687979539648</v>
      </c>
      <c r="F44" s="36">
        <f t="shared" si="21"/>
        <v>0.99510491117597044</v>
      </c>
      <c r="G44" s="35">
        <f t="shared" si="18"/>
        <v>2837</v>
      </c>
      <c r="H44" s="35">
        <f t="shared" si="18"/>
        <v>3700</v>
      </c>
      <c r="I44" s="36">
        <f t="shared" si="19"/>
        <v>30.419457173070153</v>
      </c>
      <c r="J44" s="36">
        <f t="shared" si="22"/>
        <v>0.92967393571179102</v>
      </c>
      <c r="K44" s="79"/>
      <c r="L44" s="35">
        <f t="shared" si="20"/>
        <v>14568</v>
      </c>
      <c r="M44" s="36">
        <f t="shared" si="23"/>
        <v>0.93701759802408147</v>
      </c>
      <c r="N44" s="15"/>
    </row>
    <row r="45" spans="1:14" ht="15.75">
      <c r="A45" s="12"/>
      <c r="B45" s="34" t="s">
        <v>292</v>
      </c>
      <c r="C45" s="35">
        <f t="shared" si="16"/>
        <v>1136</v>
      </c>
      <c r="D45" s="35">
        <f t="shared" si="16"/>
        <v>1197</v>
      </c>
      <c r="E45" s="36">
        <f t="shared" si="17"/>
        <v>5.3697183098591506</v>
      </c>
      <c r="F45" s="36">
        <f t="shared" si="21"/>
        <v>2.7509020292786066</v>
      </c>
      <c r="G45" s="35">
        <f t="shared" si="18"/>
        <v>11262</v>
      </c>
      <c r="H45" s="35">
        <f t="shared" si="18"/>
        <v>12587</v>
      </c>
      <c r="I45" s="36">
        <f t="shared" si="19"/>
        <v>11.765228201030009</v>
      </c>
      <c r="J45" s="36">
        <f t="shared" si="22"/>
        <v>3.1626502240011658</v>
      </c>
      <c r="K45" s="79"/>
      <c r="L45" s="35">
        <f t="shared" si="20"/>
        <v>56339</v>
      </c>
      <c r="M45" s="36">
        <f t="shared" si="23"/>
        <v>3.6237393228362662</v>
      </c>
      <c r="N45" s="15"/>
    </row>
    <row r="46" spans="1:14" ht="15.75">
      <c r="A46" s="12"/>
      <c r="B46" s="34" t="s">
        <v>293</v>
      </c>
      <c r="C46" s="35">
        <f t="shared" si="16"/>
        <v>2982</v>
      </c>
      <c r="D46" s="35">
        <f t="shared" si="16"/>
        <v>2941</v>
      </c>
      <c r="E46" s="36">
        <f t="shared" si="17"/>
        <v>-1.3749161636485541</v>
      </c>
      <c r="F46" s="36">
        <f t="shared" si="21"/>
        <v>6.7588996391882885</v>
      </c>
      <c r="G46" s="35">
        <f t="shared" si="18"/>
        <v>27964</v>
      </c>
      <c r="H46" s="35">
        <f t="shared" si="18"/>
        <v>27782</v>
      </c>
      <c r="I46" s="36">
        <f t="shared" si="19"/>
        <v>-0.65083679015877083</v>
      </c>
      <c r="J46" s="36">
        <f t="shared" si="22"/>
        <v>6.9805949410662107</v>
      </c>
      <c r="K46" s="79"/>
      <c r="L46" s="35">
        <f t="shared" si="20"/>
        <v>134830</v>
      </c>
      <c r="M46" s="36">
        <f t="shared" si="23"/>
        <v>8.6723011217453951</v>
      </c>
      <c r="N46" s="15"/>
    </row>
    <row r="47" spans="1:14" ht="15.75">
      <c r="A47" s="12"/>
      <c r="B47" s="34" t="s">
        <v>294</v>
      </c>
      <c r="C47" s="35">
        <f t="shared" si="16"/>
        <v>4776</v>
      </c>
      <c r="D47" s="35">
        <f t="shared" si="16"/>
        <v>4668</v>
      </c>
      <c r="E47" s="36">
        <f t="shared" si="17"/>
        <v>-2.2613065326633208</v>
      </c>
      <c r="F47" s="36">
        <f t="shared" si="21"/>
        <v>10.727828465056421</v>
      </c>
      <c r="G47" s="35">
        <f t="shared" si="18"/>
        <v>41652</v>
      </c>
      <c r="H47" s="35">
        <f t="shared" si="18"/>
        <v>45690</v>
      </c>
      <c r="I47" s="36">
        <f t="shared" si="19"/>
        <v>9.6946125036012631</v>
      </c>
      <c r="J47" s="36">
        <f t="shared" si="22"/>
        <v>11.480216789911278</v>
      </c>
      <c r="K47" s="79"/>
      <c r="L47" s="35">
        <f t="shared" si="20"/>
        <v>196085</v>
      </c>
      <c r="M47" s="36">
        <f t="shared" si="23"/>
        <v>12.61223885973037</v>
      </c>
      <c r="N47" s="15"/>
    </row>
    <row r="48" spans="1:14" ht="15.75">
      <c r="A48" s="12"/>
      <c r="B48" s="34" t="s">
        <v>295</v>
      </c>
      <c r="C48" s="35">
        <f t="shared" si="16"/>
        <v>136</v>
      </c>
      <c r="D48" s="35">
        <f t="shared" si="16"/>
        <v>203</v>
      </c>
      <c r="E48" s="36">
        <f t="shared" si="17"/>
        <v>49.264705882352942</v>
      </c>
      <c r="F48" s="36">
        <f t="shared" si="21"/>
        <v>0.46652724473145957</v>
      </c>
      <c r="G48" s="35">
        <f t="shared" si="18"/>
        <v>1317</v>
      </c>
      <c r="H48" s="35">
        <f t="shared" si="18"/>
        <v>1681</v>
      </c>
      <c r="I48" s="36">
        <f t="shared" si="19"/>
        <v>27.638572513287784</v>
      </c>
      <c r="J48" s="36">
        <f t="shared" si="22"/>
        <v>0.42237348268419478</v>
      </c>
      <c r="K48" s="79"/>
      <c r="L48" s="35">
        <f t="shared" si="20"/>
        <v>6706</v>
      </c>
      <c r="M48" s="36">
        <f t="shared" si="23"/>
        <v>0.43133168673458888</v>
      </c>
      <c r="N48" s="15"/>
    </row>
    <row r="49" spans="1:14" ht="15.75">
      <c r="A49" s="12"/>
      <c r="B49" s="34" t="s">
        <v>296</v>
      </c>
      <c r="C49" s="35">
        <f t="shared" si="16"/>
        <v>31106</v>
      </c>
      <c r="D49" s="35">
        <f t="shared" si="16"/>
        <v>32957</v>
      </c>
      <c r="E49" s="36">
        <f t="shared" si="17"/>
        <v>5.9506204590754175</v>
      </c>
      <c r="F49" s="36">
        <f>+(D49*100)/$D$50</f>
        <v>75.740583273964106</v>
      </c>
      <c r="G49" s="35">
        <f t="shared" si="18"/>
        <v>249413</v>
      </c>
      <c r="H49" s="35">
        <f t="shared" si="18"/>
        <v>295601</v>
      </c>
      <c r="I49" s="36">
        <f t="shared" si="19"/>
        <v>18.518681865019062</v>
      </c>
      <c r="J49" s="36">
        <f>+(H49*100)/$H$50</f>
        <v>74.273660829821935</v>
      </c>
      <c r="K49" s="79"/>
      <c r="L49" s="35">
        <f t="shared" si="20"/>
        <v>1100755</v>
      </c>
      <c r="M49" s="36">
        <f>+(L49*100)/$L$50</f>
        <v>70.800851600288155</v>
      </c>
      <c r="N49" s="15"/>
    </row>
    <row r="50" spans="1:14" ht="15.75">
      <c r="A50" s="12"/>
      <c r="B50" s="40" t="s">
        <v>70</v>
      </c>
      <c r="C50" s="37">
        <f>SUM(C41:C49)</f>
        <v>41540</v>
      </c>
      <c r="D50" s="37">
        <f>SUM(D41:D49)</f>
        <v>43513</v>
      </c>
      <c r="E50" s="38">
        <f t="shared" si="17"/>
        <v>4.749638902262876</v>
      </c>
      <c r="F50" s="38">
        <f>SUM(F41:F49)</f>
        <v>100</v>
      </c>
      <c r="G50" s="37">
        <f t="shared" ref="G50:H50" si="24">SUM(G41:G49)</f>
        <v>343892</v>
      </c>
      <c r="H50" s="37">
        <f t="shared" si="24"/>
        <v>397989</v>
      </c>
      <c r="I50" s="38">
        <f t="shared" si="19"/>
        <v>15.73081083596013</v>
      </c>
      <c r="J50" s="38">
        <f>SUM(J41:J49)</f>
        <v>100</v>
      </c>
      <c r="K50" s="4"/>
      <c r="L50" s="37">
        <f t="shared" ref="L50:M50" si="25">SUM(L41:L49)</f>
        <v>1554720</v>
      </c>
      <c r="M50" s="38">
        <f t="shared" si="25"/>
        <v>100</v>
      </c>
      <c r="N50" s="15"/>
    </row>
    <row r="51" spans="1:14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5"/>
    </row>
    <row r="52" spans="1:14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5"/>
    </row>
    <row r="54" spans="1:14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5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5"/>
    </row>
    <row r="57" spans="1:14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5"/>
    </row>
    <row r="58" spans="1:14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5"/>
    </row>
    <row r="59" spans="1:14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5"/>
    </row>
    <row r="60" spans="1:14" ht="15.75">
      <c r="A60" s="12"/>
      <c r="B60" s="34" t="s">
        <v>256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5"/>
    </row>
    <row r="61" spans="1:14">
      <c r="A61" s="1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9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7"/>
      <c r="C11" s="108" t="s">
        <v>110</v>
      </c>
      <c r="D11" s="108"/>
      <c r="E11" s="108"/>
      <c r="F11" s="108"/>
      <c r="G11" s="108"/>
      <c r="H11" s="108"/>
      <c r="I11" s="108"/>
      <c r="J11" s="108"/>
      <c r="K11" s="15"/>
    </row>
    <row r="12" spans="1:11" ht="15.75">
      <c r="A12" s="12"/>
      <c r="B12" s="3"/>
      <c r="C12" s="48"/>
      <c r="D12" s="48"/>
      <c r="E12" s="48"/>
      <c r="F12" s="48"/>
      <c r="G12" s="48"/>
      <c r="H12" s="48"/>
      <c r="I12" s="48"/>
      <c r="J12" s="48"/>
      <c r="K12" s="15"/>
    </row>
    <row r="13" spans="1:11" ht="15.75">
      <c r="A13" s="12"/>
      <c r="B13" s="49" t="s">
        <v>92</v>
      </c>
      <c r="C13" s="50" t="s">
        <v>139</v>
      </c>
      <c r="D13" s="50"/>
      <c r="E13" s="50"/>
      <c r="F13" s="50"/>
      <c r="G13" s="50"/>
      <c r="H13" s="50"/>
      <c r="I13" s="50"/>
      <c r="J13" s="51"/>
      <c r="K13" s="15"/>
    </row>
    <row r="14" spans="1:11" ht="15.75">
      <c r="A14" s="12"/>
      <c r="B14" s="52"/>
      <c r="C14" s="44" t="s">
        <v>114</v>
      </c>
      <c r="D14" s="44"/>
      <c r="E14" s="44"/>
      <c r="F14" s="44"/>
      <c r="G14" s="44"/>
      <c r="H14" s="44"/>
      <c r="I14" s="44"/>
      <c r="J14" s="53"/>
      <c r="K14" s="15"/>
    </row>
    <row r="15" spans="1:11" ht="15.75">
      <c r="A15" s="12"/>
      <c r="B15" s="54"/>
      <c r="C15" s="55" t="s">
        <v>140</v>
      </c>
      <c r="D15" s="55"/>
      <c r="E15" s="55"/>
      <c r="F15" s="55"/>
      <c r="G15" s="55"/>
      <c r="H15" s="55"/>
      <c r="I15" s="55"/>
      <c r="J15" s="56"/>
      <c r="K15" s="15"/>
    </row>
    <row r="16" spans="1:11" ht="7.5" customHeight="1">
      <c r="A16" s="12"/>
      <c r="B16" s="57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49" t="s">
        <v>216</v>
      </c>
      <c r="C17" s="50" t="s">
        <v>148</v>
      </c>
      <c r="D17" s="50"/>
      <c r="E17" s="50"/>
      <c r="F17" s="50"/>
      <c r="G17" s="50"/>
      <c r="H17" s="50"/>
      <c r="I17" s="50"/>
      <c r="J17" s="51"/>
      <c r="K17" s="15"/>
    </row>
    <row r="18" spans="1:11" ht="15.75">
      <c r="A18" s="12"/>
      <c r="B18" s="58" t="s">
        <v>215</v>
      </c>
      <c r="C18" s="44" t="s">
        <v>149</v>
      </c>
      <c r="D18" s="44"/>
      <c r="E18" s="44"/>
      <c r="F18" s="44"/>
      <c r="G18" s="44"/>
      <c r="H18" s="44"/>
      <c r="I18" s="44"/>
      <c r="J18" s="53"/>
      <c r="K18" s="15"/>
    </row>
    <row r="19" spans="1:11" ht="15.75">
      <c r="A19" s="12"/>
      <c r="B19" s="52"/>
      <c r="C19" s="44" t="s">
        <v>150</v>
      </c>
      <c r="D19" s="44"/>
      <c r="E19" s="44"/>
      <c r="F19" s="44"/>
      <c r="G19" s="44"/>
      <c r="H19" s="44"/>
      <c r="I19" s="44"/>
      <c r="J19" s="53"/>
      <c r="K19" s="15"/>
    </row>
    <row r="20" spans="1:11" ht="15.75">
      <c r="A20" s="12"/>
      <c r="B20" s="54"/>
      <c r="C20" s="55" t="s">
        <v>151</v>
      </c>
      <c r="D20" s="55"/>
      <c r="E20" s="55"/>
      <c r="F20" s="55"/>
      <c r="G20" s="55"/>
      <c r="H20" s="55"/>
      <c r="I20" s="55"/>
      <c r="J20" s="56"/>
      <c r="K20" s="15"/>
    </row>
    <row r="21" spans="1:11" ht="7.5" customHeight="1">
      <c r="A21" s="12"/>
      <c r="B21" s="57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49" t="s">
        <v>221</v>
      </c>
      <c r="C22" s="50" t="s">
        <v>176</v>
      </c>
      <c r="D22" s="50"/>
      <c r="E22" s="50"/>
      <c r="F22" s="50"/>
      <c r="G22" s="50"/>
      <c r="H22" s="50"/>
      <c r="I22" s="50"/>
      <c r="J22" s="51"/>
      <c r="K22" s="15"/>
    </row>
    <row r="23" spans="1:11" ht="15.75">
      <c r="A23" s="12"/>
      <c r="B23" s="58" t="s">
        <v>220</v>
      </c>
      <c r="C23" s="44" t="s">
        <v>177</v>
      </c>
      <c r="D23" s="44"/>
      <c r="E23" s="44"/>
      <c r="F23" s="44"/>
      <c r="G23" s="44"/>
      <c r="H23" s="44"/>
      <c r="I23" s="44"/>
      <c r="J23" s="53"/>
      <c r="K23" s="15"/>
    </row>
    <row r="24" spans="1:11" ht="15.75">
      <c r="A24" s="12"/>
      <c r="B24" s="52"/>
      <c r="C24" s="44" t="s">
        <v>178</v>
      </c>
      <c r="D24" s="44"/>
      <c r="E24" s="44"/>
      <c r="F24" s="44"/>
      <c r="G24" s="44"/>
      <c r="H24" s="44"/>
      <c r="I24" s="44"/>
      <c r="J24" s="53"/>
      <c r="K24" s="15"/>
    </row>
    <row r="25" spans="1:11" ht="15.75">
      <c r="A25" s="12"/>
      <c r="B25" s="52"/>
      <c r="C25" s="44" t="s">
        <v>179</v>
      </c>
      <c r="D25" s="44"/>
      <c r="E25" s="44"/>
      <c r="F25" s="44"/>
      <c r="G25" s="44"/>
      <c r="H25" s="44"/>
      <c r="I25" s="44"/>
      <c r="J25" s="53"/>
      <c r="K25" s="15"/>
    </row>
    <row r="26" spans="1:11" ht="15.75">
      <c r="A26" s="12"/>
      <c r="B26" s="52"/>
      <c r="C26" s="44" t="s">
        <v>180</v>
      </c>
      <c r="D26" s="44"/>
      <c r="E26" s="44"/>
      <c r="F26" s="44"/>
      <c r="G26" s="44"/>
      <c r="H26" s="44"/>
      <c r="I26" s="44"/>
      <c r="J26" s="53"/>
      <c r="K26" s="15"/>
    </row>
    <row r="27" spans="1:11" ht="15.75">
      <c r="A27" s="12"/>
      <c r="B27" s="52"/>
      <c r="C27" s="44" t="s">
        <v>181</v>
      </c>
      <c r="D27" s="44"/>
      <c r="E27" s="44"/>
      <c r="F27" s="44"/>
      <c r="G27" s="44"/>
      <c r="H27" s="44"/>
      <c r="I27" s="44"/>
      <c r="J27" s="53"/>
      <c r="K27" s="15"/>
    </row>
    <row r="28" spans="1:11" ht="15.75">
      <c r="A28" s="12"/>
      <c r="B28" s="54"/>
      <c r="C28" s="55" t="s">
        <v>182</v>
      </c>
      <c r="D28" s="55"/>
      <c r="E28" s="55"/>
      <c r="F28" s="55"/>
      <c r="G28" s="55"/>
      <c r="H28" s="55"/>
      <c r="I28" s="55"/>
      <c r="J28" s="56"/>
      <c r="K28" s="15"/>
    </row>
    <row r="29" spans="1:11" ht="7.5" customHeight="1">
      <c r="A29" s="12"/>
      <c r="B29" s="57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49" t="s">
        <v>94</v>
      </c>
      <c r="C30" s="50" t="s">
        <v>152</v>
      </c>
      <c r="D30" s="50"/>
      <c r="E30" s="50"/>
      <c r="F30" s="50"/>
      <c r="G30" s="50"/>
      <c r="H30" s="50"/>
      <c r="I30" s="50"/>
      <c r="J30" s="51"/>
      <c r="K30" s="15"/>
    </row>
    <row r="31" spans="1:11" ht="15.75">
      <c r="A31" s="12"/>
      <c r="B31" s="52"/>
      <c r="C31" s="44" t="s">
        <v>153</v>
      </c>
      <c r="D31" s="44"/>
      <c r="E31" s="44"/>
      <c r="F31" s="44"/>
      <c r="G31" s="44"/>
      <c r="H31" s="44"/>
      <c r="I31" s="44"/>
      <c r="J31" s="53"/>
      <c r="K31" s="15"/>
    </row>
    <row r="32" spans="1:11" ht="15.75">
      <c r="A32" s="12"/>
      <c r="B32" s="54"/>
      <c r="C32" s="55" t="s">
        <v>154</v>
      </c>
      <c r="D32" s="55"/>
      <c r="E32" s="55"/>
      <c r="F32" s="55"/>
      <c r="G32" s="55"/>
      <c r="H32" s="55"/>
      <c r="I32" s="55"/>
      <c r="J32" s="56"/>
      <c r="K32" s="15"/>
    </row>
    <row r="33" spans="1:11" ht="7.5" customHeight="1">
      <c r="A33" s="12"/>
      <c r="B33" s="57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49" t="s">
        <v>95</v>
      </c>
      <c r="C34" s="50" t="s">
        <v>155</v>
      </c>
      <c r="D34" s="50"/>
      <c r="E34" s="50"/>
      <c r="F34" s="50"/>
      <c r="G34" s="50"/>
      <c r="H34" s="50"/>
      <c r="I34" s="50"/>
      <c r="J34" s="51"/>
      <c r="K34" s="15"/>
    </row>
    <row r="35" spans="1:11" ht="15.75">
      <c r="A35" s="12"/>
      <c r="B35" s="52"/>
      <c r="C35" s="44" t="s">
        <v>156</v>
      </c>
      <c r="D35" s="44"/>
      <c r="E35" s="44"/>
      <c r="F35" s="44"/>
      <c r="G35" s="44"/>
      <c r="H35" s="44"/>
      <c r="I35" s="44"/>
      <c r="J35" s="53"/>
      <c r="K35" s="15"/>
    </row>
    <row r="36" spans="1:11" ht="15.75">
      <c r="A36" s="12"/>
      <c r="B36" s="54"/>
      <c r="C36" s="55" t="s">
        <v>157</v>
      </c>
      <c r="D36" s="55"/>
      <c r="E36" s="55"/>
      <c r="F36" s="55"/>
      <c r="G36" s="55"/>
      <c r="H36" s="55"/>
      <c r="I36" s="55"/>
      <c r="J36" s="56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49" t="s">
        <v>212</v>
      </c>
      <c r="C38" s="50" t="s">
        <v>115</v>
      </c>
      <c r="D38" s="50"/>
      <c r="E38" s="50"/>
      <c r="F38" s="50"/>
      <c r="G38" s="50"/>
      <c r="H38" s="50"/>
      <c r="I38" s="50"/>
      <c r="J38" s="51"/>
      <c r="K38" s="15"/>
    </row>
    <row r="39" spans="1:11" ht="15.75">
      <c r="A39" s="12"/>
      <c r="B39" s="58" t="s">
        <v>213</v>
      </c>
      <c r="C39" s="44" t="s">
        <v>116</v>
      </c>
      <c r="D39" s="44"/>
      <c r="E39" s="44"/>
      <c r="F39" s="44"/>
      <c r="G39" s="44"/>
      <c r="H39" s="44"/>
      <c r="I39" s="44"/>
      <c r="J39" s="53"/>
      <c r="K39" s="15"/>
    </row>
    <row r="40" spans="1:11" ht="15.75">
      <c r="A40" s="12"/>
      <c r="B40" s="52"/>
      <c r="C40" s="44" t="s">
        <v>117</v>
      </c>
      <c r="D40" s="44"/>
      <c r="E40" s="44"/>
      <c r="F40" s="44"/>
      <c r="G40" s="44"/>
      <c r="H40" s="44"/>
      <c r="I40" s="44"/>
      <c r="J40" s="53"/>
      <c r="K40" s="15"/>
    </row>
    <row r="41" spans="1:11" ht="15.75">
      <c r="A41" s="12"/>
      <c r="B41" s="54"/>
      <c r="C41" s="55" t="s">
        <v>118</v>
      </c>
      <c r="D41" s="55"/>
      <c r="E41" s="55"/>
      <c r="F41" s="55"/>
      <c r="G41" s="55"/>
      <c r="H41" s="55"/>
      <c r="I41" s="55"/>
      <c r="J41" s="56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49" t="s">
        <v>98</v>
      </c>
      <c r="C43" s="50" t="s">
        <v>187</v>
      </c>
      <c r="D43" s="50"/>
      <c r="E43" s="50"/>
      <c r="F43" s="50"/>
      <c r="G43" s="50"/>
      <c r="H43" s="50"/>
      <c r="I43" s="50"/>
      <c r="J43" s="51"/>
      <c r="K43" s="15"/>
    </row>
    <row r="44" spans="1:11" ht="15.75">
      <c r="A44" s="12"/>
      <c r="B44" s="52"/>
      <c r="C44" s="44" t="s">
        <v>128</v>
      </c>
      <c r="D44" s="44"/>
      <c r="E44" s="44"/>
      <c r="F44" s="44"/>
      <c r="G44" s="44"/>
      <c r="H44" s="44"/>
      <c r="I44" s="44"/>
      <c r="J44" s="53"/>
      <c r="K44" s="15"/>
    </row>
    <row r="45" spans="1:11" ht="15.75">
      <c r="A45" s="12"/>
      <c r="B45" s="52"/>
      <c r="C45" s="44" t="s">
        <v>129</v>
      </c>
      <c r="D45" s="44"/>
      <c r="E45" s="44"/>
      <c r="F45" s="44"/>
      <c r="G45" s="44"/>
      <c r="H45" s="44"/>
      <c r="I45" s="44"/>
      <c r="J45" s="53"/>
      <c r="K45" s="15"/>
    </row>
    <row r="46" spans="1:11" ht="15.75">
      <c r="A46" s="12"/>
      <c r="B46" s="52"/>
      <c r="C46" s="44" t="s">
        <v>188</v>
      </c>
      <c r="D46" s="44"/>
      <c r="E46" s="44"/>
      <c r="F46" s="44"/>
      <c r="G46" s="44"/>
      <c r="H46" s="44"/>
      <c r="I46" s="44"/>
      <c r="J46" s="53"/>
      <c r="K46" s="15"/>
    </row>
    <row r="47" spans="1:11" ht="15.75">
      <c r="A47" s="12"/>
      <c r="B47" s="54"/>
      <c r="C47" s="55" t="s">
        <v>130</v>
      </c>
      <c r="D47" s="55"/>
      <c r="E47" s="55"/>
      <c r="F47" s="55"/>
      <c r="G47" s="55"/>
      <c r="H47" s="55"/>
      <c r="I47" s="55"/>
      <c r="J47" s="56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49" t="s">
        <v>219</v>
      </c>
      <c r="C49" s="50" t="s">
        <v>167</v>
      </c>
      <c r="D49" s="50"/>
      <c r="E49" s="50"/>
      <c r="F49" s="50"/>
      <c r="G49" s="50"/>
      <c r="H49" s="50"/>
      <c r="I49" s="50"/>
      <c r="J49" s="51"/>
      <c r="K49" s="15"/>
    </row>
    <row r="50" spans="1:11" ht="15.75">
      <c r="A50" s="12"/>
      <c r="B50" s="58" t="s">
        <v>218</v>
      </c>
      <c r="C50" s="44" t="s">
        <v>168</v>
      </c>
      <c r="D50" s="44"/>
      <c r="E50" s="44"/>
      <c r="F50" s="44"/>
      <c r="G50" s="44"/>
      <c r="H50" s="44"/>
      <c r="I50" s="44"/>
      <c r="J50" s="53"/>
      <c r="K50" s="15"/>
    </row>
    <row r="51" spans="1:11" ht="15.75">
      <c r="A51" s="12"/>
      <c r="B51" s="54"/>
      <c r="C51" s="55" t="s">
        <v>169</v>
      </c>
      <c r="D51" s="55"/>
      <c r="E51" s="55"/>
      <c r="F51" s="55"/>
      <c r="G51" s="55"/>
      <c r="H51" s="55"/>
      <c r="I51" s="55"/>
      <c r="J51" s="56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49" t="s">
        <v>96</v>
      </c>
      <c r="C53" s="50" t="s">
        <v>158</v>
      </c>
      <c r="D53" s="50"/>
      <c r="E53" s="50"/>
      <c r="F53" s="50"/>
      <c r="G53" s="50"/>
      <c r="H53" s="50"/>
      <c r="I53" s="50"/>
      <c r="J53" s="51"/>
      <c r="K53" s="15"/>
    </row>
    <row r="54" spans="1:11" ht="15.75">
      <c r="A54" s="12"/>
      <c r="B54" s="52"/>
      <c r="C54" s="44" t="s">
        <v>159</v>
      </c>
      <c r="D54" s="44"/>
      <c r="E54" s="44"/>
      <c r="F54" s="44"/>
      <c r="G54" s="44"/>
      <c r="H54" s="44"/>
      <c r="I54" s="44"/>
      <c r="J54" s="53"/>
      <c r="K54" s="15"/>
    </row>
    <row r="55" spans="1:11" ht="15.75">
      <c r="A55" s="12"/>
      <c r="B55" s="52"/>
      <c r="C55" s="44" t="s">
        <v>160</v>
      </c>
      <c r="D55" s="44"/>
      <c r="E55" s="44"/>
      <c r="F55" s="44"/>
      <c r="G55" s="44"/>
      <c r="H55" s="44"/>
      <c r="I55" s="44"/>
      <c r="J55" s="53"/>
      <c r="K55" s="15"/>
    </row>
    <row r="56" spans="1:11" ht="15.75">
      <c r="A56" s="12"/>
      <c r="B56" s="54"/>
      <c r="C56" s="55" t="s">
        <v>161</v>
      </c>
      <c r="D56" s="55"/>
      <c r="E56" s="55"/>
      <c r="F56" s="55"/>
      <c r="G56" s="55"/>
      <c r="H56" s="55"/>
      <c r="I56" s="55"/>
      <c r="J56" s="56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49" t="s">
        <v>75</v>
      </c>
      <c r="C58" s="50" t="s">
        <v>134</v>
      </c>
      <c r="D58" s="50"/>
      <c r="E58" s="50"/>
      <c r="F58" s="50"/>
      <c r="G58" s="50"/>
      <c r="H58" s="50"/>
      <c r="I58" s="50"/>
      <c r="J58" s="51"/>
      <c r="K58" s="15"/>
    </row>
    <row r="59" spans="1:11" ht="15.75">
      <c r="A59" s="12"/>
      <c r="B59" s="52"/>
      <c r="C59" s="44" t="s">
        <v>111</v>
      </c>
      <c r="D59" s="44"/>
      <c r="E59" s="44"/>
      <c r="F59" s="44"/>
      <c r="G59" s="44"/>
      <c r="H59" s="44"/>
      <c r="I59" s="44"/>
      <c r="J59" s="53"/>
      <c r="K59" s="15"/>
    </row>
    <row r="60" spans="1:11" ht="15.75">
      <c r="A60" s="12"/>
      <c r="B60" s="52"/>
      <c r="C60" s="44" t="s">
        <v>112</v>
      </c>
      <c r="D60" s="44"/>
      <c r="E60" s="44"/>
      <c r="F60" s="44"/>
      <c r="G60" s="44"/>
      <c r="H60" s="44"/>
      <c r="I60" s="44"/>
      <c r="J60" s="53"/>
      <c r="K60" s="15"/>
    </row>
    <row r="61" spans="1:11" ht="15.75">
      <c r="A61" s="12"/>
      <c r="B61" s="54"/>
      <c r="C61" s="55" t="s">
        <v>135</v>
      </c>
      <c r="D61" s="55"/>
      <c r="E61" s="55"/>
      <c r="F61" s="55"/>
      <c r="G61" s="55"/>
      <c r="H61" s="55"/>
      <c r="I61" s="55"/>
      <c r="J61" s="56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49" t="s">
        <v>224</v>
      </c>
      <c r="C63" s="50" t="s">
        <v>189</v>
      </c>
      <c r="D63" s="50"/>
      <c r="E63" s="50"/>
      <c r="F63" s="50"/>
      <c r="G63" s="50"/>
      <c r="H63" s="50"/>
      <c r="I63" s="50"/>
      <c r="J63" s="51"/>
      <c r="K63" s="15"/>
    </row>
    <row r="64" spans="1:11" ht="15.75">
      <c r="A64" s="12"/>
      <c r="B64" s="58" t="s">
        <v>223</v>
      </c>
      <c r="C64" s="44" t="s">
        <v>190</v>
      </c>
      <c r="D64" s="44"/>
      <c r="E64" s="44"/>
      <c r="F64" s="44"/>
      <c r="G64" s="44"/>
      <c r="H64" s="44"/>
      <c r="I64" s="44"/>
      <c r="J64" s="53"/>
      <c r="K64" s="15"/>
    </row>
    <row r="65" spans="1:11" ht="15" customHeight="1">
      <c r="A65" s="12"/>
      <c r="B65" s="52"/>
      <c r="C65" s="44" t="s">
        <v>131</v>
      </c>
      <c r="D65" s="44"/>
      <c r="E65" s="44"/>
      <c r="F65" s="44"/>
      <c r="G65" s="44"/>
      <c r="H65" s="44"/>
      <c r="I65" s="44"/>
      <c r="J65" s="53"/>
      <c r="K65" s="15"/>
    </row>
    <row r="66" spans="1:11" ht="15.75">
      <c r="A66" s="12"/>
      <c r="B66" s="54"/>
      <c r="C66" s="55" t="s">
        <v>191</v>
      </c>
      <c r="D66" s="55"/>
      <c r="E66" s="55"/>
      <c r="F66" s="55"/>
      <c r="G66" s="55"/>
      <c r="H66" s="55"/>
      <c r="I66" s="55"/>
      <c r="J66" s="56"/>
      <c r="K66" s="15"/>
    </row>
    <row r="67" spans="1:11" ht="7.5" customHeight="1">
      <c r="A67" s="12"/>
      <c r="B67" s="59"/>
      <c r="C67" s="59"/>
      <c r="D67" s="59"/>
      <c r="E67" s="59"/>
      <c r="F67" s="59"/>
      <c r="G67" s="59"/>
      <c r="H67" s="59"/>
      <c r="I67" s="59"/>
      <c r="J67" s="59"/>
      <c r="K67" s="15"/>
    </row>
    <row r="68" spans="1:11" ht="15.75">
      <c r="A68" s="12"/>
      <c r="B68" s="49" t="s">
        <v>76</v>
      </c>
      <c r="C68" s="50" t="s">
        <v>142</v>
      </c>
      <c r="D68" s="50"/>
      <c r="E68" s="50"/>
      <c r="F68" s="50"/>
      <c r="G68" s="50"/>
      <c r="H68" s="50"/>
      <c r="I68" s="50"/>
      <c r="J68" s="51"/>
      <c r="K68" s="15"/>
    </row>
    <row r="69" spans="1:11" ht="15.75">
      <c r="A69" s="12"/>
      <c r="B69" s="54"/>
      <c r="C69" s="55" t="s">
        <v>166</v>
      </c>
      <c r="D69" s="55"/>
      <c r="E69" s="55"/>
      <c r="F69" s="55"/>
      <c r="G69" s="55"/>
      <c r="H69" s="55"/>
      <c r="I69" s="55"/>
      <c r="J69" s="56"/>
      <c r="K69" s="15"/>
    </row>
    <row r="70" spans="1:11" ht="7.5" customHeight="1">
      <c r="A70" s="12"/>
      <c r="B70" s="59"/>
      <c r="C70" s="59"/>
      <c r="D70" s="59"/>
      <c r="E70" s="59"/>
      <c r="F70" s="59"/>
      <c r="G70" s="59"/>
      <c r="H70" s="59"/>
      <c r="I70" s="59"/>
      <c r="J70" s="59"/>
      <c r="K70" s="15"/>
    </row>
    <row r="71" spans="1:11" ht="15.75">
      <c r="A71" s="12"/>
      <c r="B71" s="49" t="s">
        <v>91</v>
      </c>
      <c r="C71" s="50" t="s">
        <v>192</v>
      </c>
      <c r="D71" s="50"/>
      <c r="E71" s="50"/>
      <c r="F71" s="50"/>
      <c r="G71" s="50"/>
      <c r="H71" s="50"/>
      <c r="I71" s="50"/>
      <c r="J71" s="51"/>
      <c r="K71" s="15"/>
    </row>
    <row r="72" spans="1:11" ht="15.75">
      <c r="A72" s="12"/>
      <c r="B72" s="52"/>
      <c r="C72" s="44" t="s">
        <v>137</v>
      </c>
      <c r="D72" s="44"/>
      <c r="E72" s="44"/>
      <c r="F72" s="44"/>
      <c r="G72" s="44"/>
      <c r="H72" s="44"/>
      <c r="I72" s="44"/>
      <c r="J72" s="53"/>
      <c r="K72" s="15"/>
    </row>
    <row r="73" spans="1:11" ht="15.75">
      <c r="A73" s="12"/>
      <c r="B73" s="54"/>
      <c r="C73" s="55" t="s">
        <v>138</v>
      </c>
      <c r="D73" s="55"/>
      <c r="E73" s="55"/>
      <c r="F73" s="55"/>
      <c r="G73" s="55"/>
      <c r="H73" s="55"/>
      <c r="I73" s="55"/>
      <c r="J73" s="56"/>
      <c r="K73" s="15"/>
    </row>
    <row r="74" spans="1:11" ht="7.5" customHeight="1">
      <c r="A74" s="12"/>
      <c r="B74" s="59"/>
      <c r="C74" s="59"/>
      <c r="D74" s="59"/>
      <c r="E74" s="59"/>
      <c r="F74" s="59"/>
      <c r="G74" s="59"/>
      <c r="H74" s="59"/>
      <c r="I74" s="59"/>
      <c r="J74" s="59"/>
      <c r="K74" s="15"/>
    </row>
    <row r="75" spans="1:11" ht="15" customHeight="1">
      <c r="A75" s="12"/>
      <c r="B75" s="49" t="s">
        <v>79</v>
      </c>
      <c r="C75" s="50" t="s">
        <v>207</v>
      </c>
      <c r="D75" s="50"/>
      <c r="E75" s="50"/>
      <c r="F75" s="50"/>
      <c r="G75" s="50"/>
      <c r="H75" s="50"/>
      <c r="I75" s="50"/>
      <c r="J75" s="51"/>
      <c r="K75" s="15"/>
    </row>
    <row r="76" spans="1:11" ht="15" customHeight="1">
      <c r="A76" s="12"/>
      <c r="B76" s="52"/>
      <c r="C76" s="44" t="s">
        <v>208</v>
      </c>
      <c r="D76" s="44"/>
      <c r="E76" s="44"/>
      <c r="F76" s="44"/>
      <c r="G76" s="44"/>
      <c r="H76" s="44"/>
      <c r="I76" s="44"/>
      <c r="J76" s="53"/>
      <c r="K76" s="15"/>
    </row>
    <row r="77" spans="1:11" ht="15" customHeight="1">
      <c r="A77" s="12"/>
      <c r="B77" s="54"/>
      <c r="C77" s="55" t="s">
        <v>209</v>
      </c>
      <c r="D77" s="55"/>
      <c r="E77" s="55"/>
      <c r="F77" s="55"/>
      <c r="G77" s="55"/>
      <c r="H77" s="55"/>
      <c r="I77" s="55"/>
      <c r="J77" s="56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49" t="s">
        <v>210</v>
      </c>
      <c r="C79" s="50" t="s">
        <v>113</v>
      </c>
      <c r="D79" s="50"/>
      <c r="E79" s="50"/>
      <c r="F79" s="50"/>
      <c r="G79" s="50"/>
      <c r="H79" s="50"/>
      <c r="I79" s="50"/>
      <c r="J79" s="51"/>
      <c r="K79" s="15"/>
    </row>
    <row r="80" spans="1:11" ht="15.75">
      <c r="A80" s="12"/>
      <c r="B80" s="60" t="s">
        <v>211</v>
      </c>
      <c r="C80" s="55" t="s">
        <v>136</v>
      </c>
      <c r="D80" s="55"/>
      <c r="E80" s="55"/>
      <c r="F80" s="55"/>
      <c r="G80" s="55"/>
      <c r="H80" s="55"/>
      <c r="I80" s="55"/>
      <c r="J80" s="56"/>
      <c r="K80" s="15"/>
    </row>
    <row r="81" spans="1:11" ht="7.5" customHeight="1">
      <c r="A81" s="12"/>
      <c r="B81" s="59"/>
      <c r="C81" s="59"/>
      <c r="D81" s="59"/>
      <c r="E81" s="59"/>
      <c r="F81" s="59"/>
      <c r="G81" s="59"/>
      <c r="H81" s="59"/>
      <c r="I81" s="59"/>
      <c r="J81" s="59"/>
      <c r="K81" s="15"/>
    </row>
    <row r="82" spans="1:11" ht="15" customHeight="1">
      <c r="A82" s="12"/>
      <c r="B82" s="49" t="s">
        <v>78</v>
      </c>
      <c r="C82" s="50" t="s">
        <v>193</v>
      </c>
      <c r="D82" s="50"/>
      <c r="E82" s="50"/>
      <c r="F82" s="50"/>
      <c r="G82" s="50"/>
      <c r="H82" s="50"/>
      <c r="I82" s="50"/>
      <c r="J82" s="51"/>
      <c r="K82" s="15"/>
    </row>
    <row r="83" spans="1:11" ht="15" customHeight="1">
      <c r="A83" s="12"/>
      <c r="B83" s="52"/>
      <c r="C83" s="44" t="s">
        <v>194</v>
      </c>
      <c r="D83" s="44"/>
      <c r="E83" s="44"/>
      <c r="F83" s="44"/>
      <c r="G83" s="44"/>
      <c r="H83" s="44"/>
      <c r="I83" s="44"/>
      <c r="J83" s="53"/>
      <c r="K83" s="15"/>
    </row>
    <row r="84" spans="1:11" ht="15" customHeight="1">
      <c r="A84" s="12"/>
      <c r="B84" s="52"/>
      <c r="C84" s="44" t="s">
        <v>195</v>
      </c>
      <c r="D84" s="44"/>
      <c r="E84" s="44"/>
      <c r="F84" s="44"/>
      <c r="G84" s="44"/>
      <c r="H84" s="44"/>
      <c r="I84" s="44"/>
      <c r="J84" s="53"/>
      <c r="K84" s="15"/>
    </row>
    <row r="85" spans="1:11" ht="15" customHeight="1">
      <c r="A85" s="12"/>
      <c r="B85" s="52"/>
      <c r="C85" s="44" t="s">
        <v>132</v>
      </c>
      <c r="D85" s="44"/>
      <c r="E85" s="44"/>
      <c r="F85" s="44"/>
      <c r="G85" s="44"/>
      <c r="H85" s="44"/>
      <c r="I85" s="44"/>
      <c r="J85" s="53"/>
      <c r="K85" s="15"/>
    </row>
    <row r="86" spans="1:11" ht="15" customHeight="1">
      <c r="A86" s="12"/>
      <c r="B86" s="52"/>
      <c r="C86" s="44" t="s">
        <v>133</v>
      </c>
      <c r="D86" s="44"/>
      <c r="E86" s="44"/>
      <c r="F86" s="44"/>
      <c r="G86" s="44"/>
      <c r="H86" s="44"/>
      <c r="I86" s="44"/>
      <c r="J86" s="53"/>
      <c r="K86" s="15"/>
    </row>
    <row r="87" spans="1:11" ht="15" customHeight="1">
      <c r="A87" s="12"/>
      <c r="B87" s="52"/>
      <c r="C87" s="44" t="s">
        <v>196</v>
      </c>
      <c r="D87" s="44"/>
      <c r="E87" s="44"/>
      <c r="F87" s="44"/>
      <c r="G87" s="44"/>
      <c r="H87" s="44"/>
      <c r="I87" s="44"/>
      <c r="J87" s="53"/>
      <c r="K87" s="15"/>
    </row>
    <row r="88" spans="1:11" ht="15" customHeight="1">
      <c r="A88" s="12"/>
      <c r="B88" s="52"/>
      <c r="C88" s="44" t="s">
        <v>197</v>
      </c>
      <c r="D88" s="44"/>
      <c r="E88" s="44"/>
      <c r="F88" s="44"/>
      <c r="G88" s="44"/>
      <c r="H88" s="44"/>
      <c r="I88" s="44"/>
      <c r="J88" s="53"/>
      <c r="K88" s="15"/>
    </row>
    <row r="89" spans="1:11" ht="15" customHeight="1">
      <c r="A89" s="12"/>
      <c r="B89" s="52"/>
      <c r="C89" s="44" t="s">
        <v>198</v>
      </c>
      <c r="D89" s="44"/>
      <c r="E89" s="44"/>
      <c r="F89" s="44"/>
      <c r="G89" s="44"/>
      <c r="H89" s="44"/>
      <c r="I89" s="44"/>
      <c r="J89" s="53"/>
      <c r="K89" s="15"/>
    </row>
    <row r="90" spans="1:11" ht="15" customHeight="1">
      <c r="A90" s="12"/>
      <c r="B90" s="54"/>
      <c r="C90" s="55" t="s">
        <v>199</v>
      </c>
      <c r="D90" s="55"/>
      <c r="E90" s="55"/>
      <c r="F90" s="55"/>
      <c r="G90" s="55"/>
      <c r="H90" s="55"/>
      <c r="I90" s="55"/>
      <c r="J90" s="56"/>
      <c r="K90" s="15"/>
    </row>
    <row r="91" spans="1:11" ht="7.5" customHeight="1">
      <c r="A91" s="12"/>
      <c r="B91" s="59"/>
      <c r="C91" s="59"/>
      <c r="D91" s="59"/>
      <c r="E91" s="59"/>
      <c r="F91" s="59"/>
      <c r="G91" s="59"/>
      <c r="H91" s="59"/>
      <c r="I91" s="59"/>
      <c r="J91" s="59"/>
      <c r="K91" s="15"/>
    </row>
    <row r="92" spans="1:11" ht="15" customHeight="1">
      <c r="A92" s="12"/>
      <c r="B92" s="49" t="s">
        <v>214</v>
      </c>
      <c r="C92" s="50" t="s">
        <v>143</v>
      </c>
      <c r="D92" s="50"/>
      <c r="E92" s="50"/>
      <c r="F92" s="50"/>
      <c r="G92" s="50"/>
      <c r="H92" s="50"/>
      <c r="I92" s="50"/>
      <c r="J92" s="51"/>
      <c r="K92" s="15"/>
    </row>
    <row r="93" spans="1:11" ht="15" customHeight="1">
      <c r="A93" s="12"/>
      <c r="B93" s="58" t="s">
        <v>120</v>
      </c>
      <c r="C93" s="44" t="s">
        <v>144</v>
      </c>
      <c r="D93" s="44"/>
      <c r="E93" s="44"/>
      <c r="F93" s="44"/>
      <c r="G93" s="44"/>
      <c r="H93" s="44"/>
      <c r="I93" s="44"/>
      <c r="J93" s="53"/>
      <c r="K93" s="15"/>
    </row>
    <row r="94" spans="1:11" ht="15" customHeight="1">
      <c r="A94" s="12"/>
      <c r="B94" s="52"/>
      <c r="C94" s="44" t="s">
        <v>145</v>
      </c>
      <c r="D94" s="44"/>
      <c r="E94" s="44"/>
      <c r="F94" s="44"/>
      <c r="G94" s="44"/>
      <c r="H94" s="44"/>
      <c r="I94" s="44"/>
      <c r="J94" s="53"/>
      <c r="K94" s="15"/>
    </row>
    <row r="95" spans="1:11" ht="15" customHeight="1">
      <c r="A95" s="12"/>
      <c r="B95" s="52"/>
      <c r="C95" s="44" t="s">
        <v>146</v>
      </c>
      <c r="D95" s="44"/>
      <c r="E95" s="44"/>
      <c r="F95" s="44"/>
      <c r="G95" s="44"/>
      <c r="H95" s="44"/>
      <c r="I95" s="44"/>
      <c r="J95" s="53"/>
      <c r="K95" s="15"/>
    </row>
    <row r="96" spans="1:11" ht="15" customHeight="1">
      <c r="A96" s="12"/>
      <c r="B96" s="54"/>
      <c r="C96" s="55" t="s">
        <v>147</v>
      </c>
      <c r="D96" s="55"/>
      <c r="E96" s="55"/>
      <c r="F96" s="55"/>
      <c r="G96" s="55"/>
      <c r="H96" s="55"/>
      <c r="I96" s="55"/>
      <c r="J96" s="56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1" t="s">
        <v>99</v>
      </c>
      <c r="C98" s="62" t="s">
        <v>99</v>
      </c>
      <c r="D98" s="62"/>
      <c r="E98" s="62"/>
      <c r="F98" s="62"/>
      <c r="G98" s="62"/>
      <c r="H98" s="62"/>
      <c r="I98" s="62"/>
      <c r="J98" s="63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49" t="s">
        <v>93</v>
      </c>
      <c r="C100" s="50" t="s">
        <v>119</v>
      </c>
      <c r="D100" s="50"/>
      <c r="E100" s="50"/>
      <c r="F100" s="50"/>
      <c r="G100" s="50"/>
      <c r="H100" s="50"/>
      <c r="I100" s="50"/>
      <c r="J100" s="51"/>
      <c r="K100" s="15"/>
    </row>
    <row r="101" spans="1:11" ht="15.75">
      <c r="A101" s="12"/>
      <c r="B101" s="54"/>
      <c r="C101" s="55" t="s">
        <v>141</v>
      </c>
      <c r="D101" s="55"/>
      <c r="E101" s="55"/>
      <c r="F101" s="55"/>
      <c r="G101" s="55"/>
      <c r="H101" s="55"/>
      <c r="I101" s="55"/>
      <c r="J101" s="56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49" t="s">
        <v>77</v>
      </c>
      <c r="C103" s="50" t="s">
        <v>170</v>
      </c>
      <c r="D103" s="50"/>
      <c r="E103" s="50"/>
      <c r="F103" s="50"/>
      <c r="G103" s="50"/>
      <c r="H103" s="50"/>
      <c r="I103" s="50"/>
      <c r="J103" s="51"/>
      <c r="K103" s="15"/>
    </row>
    <row r="104" spans="1:11" ht="15.75">
      <c r="A104" s="12"/>
      <c r="B104" s="52"/>
      <c r="C104" s="44" t="s">
        <v>121</v>
      </c>
      <c r="D104" s="44"/>
      <c r="E104" s="44"/>
      <c r="F104" s="44"/>
      <c r="G104" s="44"/>
      <c r="H104" s="44"/>
      <c r="I104" s="44"/>
      <c r="J104" s="53"/>
      <c r="K104" s="15"/>
    </row>
    <row r="105" spans="1:11" ht="15" customHeight="1">
      <c r="A105" s="12"/>
      <c r="B105" s="52"/>
      <c r="C105" s="44" t="s">
        <v>171</v>
      </c>
      <c r="D105" s="44"/>
      <c r="E105" s="44"/>
      <c r="F105" s="44"/>
      <c r="G105" s="44"/>
      <c r="H105" s="44"/>
      <c r="I105" s="44"/>
      <c r="J105" s="53"/>
      <c r="K105" s="15"/>
    </row>
    <row r="106" spans="1:11" ht="15.75">
      <c r="A106" s="12"/>
      <c r="B106" s="52"/>
      <c r="C106" s="44" t="s">
        <v>172</v>
      </c>
      <c r="D106" s="44"/>
      <c r="E106" s="44"/>
      <c r="F106" s="44"/>
      <c r="G106" s="44"/>
      <c r="H106" s="44"/>
      <c r="I106" s="44"/>
      <c r="J106" s="53"/>
      <c r="K106" s="15"/>
    </row>
    <row r="107" spans="1:11" ht="15.75">
      <c r="A107" s="12"/>
      <c r="B107" s="52"/>
      <c r="C107" s="44" t="s">
        <v>173</v>
      </c>
      <c r="D107" s="44"/>
      <c r="E107" s="44"/>
      <c r="F107" s="44"/>
      <c r="G107" s="44"/>
      <c r="H107" s="44"/>
      <c r="I107" s="44"/>
      <c r="J107" s="53"/>
      <c r="K107" s="15"/>
    </row>
    <row r="108" spans="1:11" ht="15.75">
      <c r="A108" s="12"/>
      <c r="B108" s="52"/>
      <c r="C108" s="44" t="s">
        <v>122</v>
      </c>
      <c r="D108" s="44"/>
      <c r="E108" s="44"/>
      <c r="F108" s="44"/>
      <c r="G108" s="44"/>
      <c r="H108" s="44"/>
      <c r="I108" s="44"/>
      <c r="J108" s="53"/>
      <c r="K108" s="15"/>
    </row>
    <row r="109" spans="1:11" ht="15.75">
      <c r="A109" s="12"/>
      <c r="B109" s="52"/>
      <c r="C109" s="44" t="s">
        <v>123</v>
      </c>
      <c r="D109" s="44"/>
      <c r="E109" s="44"/>
      <c r="F109" s="44"/>
      <c r="G109" s="44"/>
      <c r="H109" s="44"/>
      <c r="I109" s="44"/>
      <c r="J109" s="53"/>
      <c r="K109" s="15"/>
    </row>
    <row r="110" spans="1:11" ht="15.75">
      <c r="A110" s="12"/>
      <c r="B110" s="54"/>
      <c r="C110" s="55" t="s">
        <v>174</v>
      </c>
      <c r="D110" s="55"/>
      <c r="E110" s="55"/>
      <c r="F110" s="55"/>
      <c r="G110" s="55"/>
      <c r="H110" s="55"/>
      <c r="I110" s="55"/>
      <c r="J110" s="56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49" t="s">
        <v>217</v>
      </c>
      <c r="C112" s="50" t="s">
        <v>162</v>
      </c>
      <c r="D112" s="50"/>
      <c r="E112" s="50"/>
      <c r="F112" s="50"/>
      <c r="G112" s="50"/>
      <c r="H112" s="50"/>
      <c r="I112" s="50"/>
      <c r="J112" s="51"/>
      <c r="K112" s="15"/>
    </row>
    <row r="113" spans="1:11" ht="15.75">
      <c r="A113" s="12"/>
      <c r="B113" s="52"/>
      <c r="C113" s="44" t="s">
        <v>163</v>
      </c>
      <c r="D113" s="44"/>
      <c r="E113" s="44"/>
      <c r="F113" s="44"/>
      <c r="G113" s="44"/>
      <c r="H113" s="44"/>
      <c r="I113" s="44"/>
      <c r="J113" s="53"/>
      <c r="K113" s="15"/>
    </row>
    <row r="114" spans="1:11" ht="15.75">
      <c r="A114" s="12"/>
      <c r="B114" s="52"/>
      <c r="C114" s="44" t="s">
        <v>164</v>
      </c>
      <c r="D114" s="44"/>
      <c r="E114" s="44"/>
      <c r="F114" s="44"/>
      <c r="G114" s="44"/>
      <c r="H114" s="44"/>
      <c r="I114" s="44"/>
      <c r="J114" s="53"/>
      <c r="K114" s="15"/>
    </row>
    <row r="115" spans="1:11" ht="15.75">
      <c r="A115" s="12"/>
      <c r="B115" s="54"/>
      <c r="C115" s="55" t="s">
        <v>165</v>
      </c>
      <c r="D115" s="55"/>
      <c r="E115" s="55"/>
      <c r="F115" s="55"/>
      <c r="G115" s="55"/>
      <c r="H115" s="55"/>
      <c r="I115" s="55"/>
      <c r="J115" s="56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49" t="s">
        <v>127</v>
      </c>
      <c r="C117" s="50" t="s">
        <v>183</v>
      </c>
      <c r="D117" s="50"/>
      <c r="E117" s="50"/>
      <c r="F117" s="50"/>
      <c r="G117" s="50"/>
      <c r="H117" s="50"/>
      <c r="I117" s="50"/>
      <c r="J117" s="51"/>
      <c r="K117" s="15"/>
    </row>
    <row r="118" spans="1:11" ht="15.75">
      <c r="A118" s="12"/>
      <c r="B118" s="58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3"/>
      <c r="K118" s="15"/>
    </row>
    <row r="119" spans="1:11" ht="15.75">
      <c r="A119" s="12"/>
      <c r="B119" s="52"/>
      <c r="C119" s="44" t="s">
        <v>185</v>
      </c>
      <c r="D119" s="44"/>
      <c r="E119" s="44"/>
      <c r="F119" s="44"/>
      <c r="G119" s="44"/>
      <c r="H119" s="44"/>
      <c r="I119" s="44"/>
      <c r="J119" s="53"/>
      <c r="K119" s="15"/>
    </row>
    <row r="120" spans="1:11" ht="15" customHeight="1">
      <c r="A120" s="12"/>
      <c r="B120" s="54"/>
      <c r="C120" s="55" t="s">
        <v>186</v>
      </c>
      <c r="D120" s="55"/>
      <c r="E120" s="55"/>
      <c r="F120" s="55"/>
      <c r="G120" s="55"/>
      <c r="H120" s="55"/>
      <c r="I120" s="55"/>
      <c r="J120" s="56"/>
      <c r="K120" s="15"/>
    </row>
    <row r="121" spans="1:11" ht="7.5" customHeight="1">
      <c r="A121" s="12"/>
      <c r="B121" s="59"/>
      <c r="C121" s="59"/>
      <c r="D121" s="59"/>
      <c r="E121" s="59"/>
      <c r="F121" s="59"/>
      <c r="G121" s="59"/>
      <c r="H121" s="59"/>
      <c r="I121" s="59"/>
      <c r="J121" s="59"/>
      <c r="K121" s="15"/>
    </row>
    <row r="122" spans="1:11" ht="15.75">
      <c r="A122" s="12"/>
      <c r="B122" s="49" t="s">
        <v>226</v>
      </c>
      <c r="C122" s="50" t="s">
        <v>200</v>
      </c>
      <c r="D122" s="50"/>
      <c r="E122" s="50"/>
      <c r="F122" s="50"/>
      <c r="G122" s="50"/>
      <c r="H122" s="50"/>
      <c r="I122" s="50"/>
      <c r="J122" s="51"/>
      <c r="K122" s="15"/>
    </row>
    <row r="123" spans="1:11" ht="15.75">
      <c r="A123" s="12"/>
      <c r="B123" s="58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3"/>
      <c r="K123" s="15"/>
    </row>
    <row r="124" spans="1:11" ht="15.75">
      <c r="A124" s="12"/>
      <c r="B124" s="52"/>
      <c r="C124" s="44" t="s">
        <v>202</v>
      </c>
      <c r="D124" s="44"/>
      <c r="E124" s="44"/>
      <c r="F124" s="44"/>
      <c r="G124" s="44"/>
      <c r="H124" s="44"/>
      <c r="I124" s="44"/>
      <c r="J124" s="53"/>
      <c r="K124" s="15"/>
    </row>
    <row r="125" spans="1:11" ht="15.75">
      <c r="A125" s="12"/>
      <c r="B125" s="52"/>
      <c r="C125" s="44" t="s">
        <v>203</v>
      </c>
      <c r="D125" s="44"/>
      <c r="E125" s="44"/>
      <c r="F125" s="44"/>
      <c r="G125" s="44"/>
      <c r="H125" s="44"/>
      <c r="I125" s="44"/>
      <c r="J125" s="53"/>
      <c r="K125" s="15"/>
    </row>
    <row r="126" spans="1:11" ht="15.75">
      <c r="A126" s="12"/>
      <c r="B126" s="52"/>
      <c r="C126" s="44" t="s">
        <v>204</v>
      </c>
      <c r="D126" s="44"/>
      <c r="E126" s="44"/>
      <c r="F126" s="44"/>
      <c r="G126" s="44"/>
      <c r="H126" s="44"/>
      <c r="I126" s="44"/>
      <c r="J126" s="53"/>
      <c r="K126" s="15"/>
    </row>
    <row r="127" spans="1:11" ht="15.75">
      <c r="A127" s="12"/>
      <c r="B127" s="52"/>
      <c r="C127" s="44" t="s">
        <v>205</v>
      </c>
      <c r="D127" s="44"/>
      <c r="E127" s="44"/>
      <c r="F127" s="44"/>
      <c r="G127" s="44"/>
      <c r="H127" s="44"/>
      <c r="I127" s="44"/>
      <c r="J127" s="53"/>
      <c r="K127" s="15"/>
    </row>
    <row r="128" spans="1:11" ht="15.75">
      <c r="A128" s="12"/>
      <c r="B128" s="54"/>
      <c r="C128" s="55" t="s">
        <v>206</v>
      </c>
      <c r="D128" s="55"/>
      <c r="E128" s="55"/>
      <c r="F128" s="55"/>
      <c r="G128" s="55"/>
      <c r="H128" s="55"/>
      <c r="I128" s="55"/>
      <c r="J128" s="56"/>
      <c r="K128" s="15"/>
    </row>
    <row r="129" spans="1:11" ht="7.5" customHeight="1">
      <c r="A129" s="12"/>
      <c r="B129" s="44"/>
      <c r="C129" s="59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49" t="s">
        <v>97</v>
      </c>
      <c r="C130" s="50" t="s">
        <v>124</v>
      </c>
      <c r="D130" s="50"/>
      <c r="E130" s="50"/>
      <c r="F130" s="50"/>
      <c r="G130" s="50"/>
      <c r="H130" s="50"/>
      <c r="I130" s="50"/>
      <c r="J130" s="51"/>
      <c r="K130" s="15"/>
    </row>
    <row r="131" spans="1:11" ht="15.75">
      <c r="A131" s="12"/>
      <c r="B131" s="52"/>
      <c r="C131" s="44" t="s">
        <v>125</v>
      </c>
      <c r="D131" s="44"/>
      <c r="E131" s="44"/>
      <c r="F131" s="44"/>
      <c r="G131" s="44"/>
      <c r="H131" s="44"/>
      <c r="I131" s="44"/>
      <c r="J131" s="53"/>
      <c r="K131" s="15"/>
    </row>
    <row r="132" spans="1:11" ht="15.75">
      <c r="A132" s="12"/>
      <c r="B132" s="52"/>
      <c r="C132" s="44" t="s">
        <v>126</v>
      </c>
      <c r="D132" s="44"/>
      <c r="E132" s="44"/>
      <c r="F132" s="44"/>
      <c r="G132" s="44"/>
      <c r="H132" s="44"/>
      <c r="I132" s="44"/>
      <c r="J132" s="53"/>
      <c r="K132" s="15"/>
    </row>
    <row r="133" spans="1:11" ht="15.75">
      <c r="A133" s="12"/>
      <c r="B133" s="54"/>
      <c r="C133" s="55" t="s">
        <v>175</v>
      </c>
      <c r="D133" s="55"/>
      <c r="E133" s="55"/>
      <c r="F133" s="55"/>
      <c r="G133" s="55"/>
      <c r="H133" s="55"/>
      <c r="I133" s="55"/>
      <c r="J133" s="56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256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>
      <selection activeCell="P1" sqref="P1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 ht="15.75">
      <c r="A10" s="22"/>
      <c r="B10" s="8"/>
      <c r="C10" s="99" t="s">
        <v>102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</row>
    <row r="11" spans="1:22" s="2" customFormat="1" ht="15.75">
      <c r="A11" s="22"/>
      <c r="B11" s="8"/>
      <c r="C11" s="99" t="s">
        <v>314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70"/>
    </row>
    <row r="12" spans="1:22" s="2" customFormat="1">
      <c r="A12" s="2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2" s="2" customFormat="1" ht="15.75">
      <c r="A13" s="22"/>
      <c r="B13" s="8"/>
      <c r="C13" s="99" t="s">
        <v>270</v>
      </c>
      <c r="D13" s="99"/>
      <c r="E13" s="99"/>
      <c r="F13" s="99"/>
      <c r="G13" s="70"/>
      <c r="H13" s="99" t="s">
        <v>68</v>
      </c>
      <c r="I13" s="99"/>
      <c r="J13" s="99"/>
      <c r="K13" s="99"/>
      <c r="L13" s="70"/>
      <c r="M13" s="99" t="s">
        <v>69</v>
      </c>
      <c r="N13" s="99"/>
      <c r="O13" s="99"/>
      <c r="P13" s="99"/>
      <c r="Q13" s="72"/>
      <c r="R13" s="70"/>
      <c r="S13" s="70"/>
      <c r="T13" s="70"/>
    </row>
    <row r="14" spans="1:22" s="2" customFormat="1" ht="15.75" customHeight="1">
      <c r="A14" s="22"/>
      <c r="B14" s="8"/>
      <c r="C14" s="102"/>
      <c r="D14" s="102"/>
      <c r="E14" s="100" t="s">
        <v>254</v>
      </c>
      <c r="F14" s="101" t="s">
        <v>318</v>
      </c>
      <c r="G14" s="67"/>
      <c r="H14" s="102" t="s">
        <v>269</v>
      </c>
      <c r="I14" s="102"/>
      <c r="J14" s="100" t="s">
        <v>254</v>
      </c>
      <c r="K14" s="101" t="s">
        <v>318</v>
      </c>
      <c r="L14" s="32"/>
      <c r="M14" s="102" t="s">
        <v>269</v>
      </c>
      <c r="N14" s="102"/>
      <c r="O14" s="100" t="s">
        <v>254</v>
      </c>
      <c r="P14" s="101" t="s">
        <v>318</v>
      </c>
      <c r="Q14" s="74"/>
      <c r="R14" s="67"/>
      <c r="S14" s="71"/>
      <c r="T14" s="71"/>
    </row>
    <row r="15" spans="1:22" s="2" customFormat="1" ht="15.75">
      <c r="A15" s="22"/>
      <c r="B15" s="8"/>
      <c r="C15" s="31">
        <v>2016</v>
      </c>
      <c r="D15" s="31">
        <v>2017</v>
      </c>
      <c r="E15" s="100"/>
      <c r="F15" s="101"/>
      <c r="G15" s="67"/>
      <c r="H15" s="31">
        <v>2016</v>
      </c>
      <c r="I15" s="31">
        <v>2017</v>
      </c>
      <c r="J15" s="100"/>
      <c r="K15" s="101"/>
      <c r="L15" s="32"/>
      <c r="M15" s="31">
        <v>2016</v>
      </c>
      <c r="N15" s="31">
        <v>2017</v>
      </c>
      <c r="O15" s="100"/>
      <c r="P15" s="101"/>
      <c r="Q15" s="74"/>
      <c r="R15" s="67"/>
      <c r="S15" s="71"/>
      <c r="T15" s="71"/>
    </row>
    <row r="16" spans="1:22" s="2" customFormat="1" ht="15.75">
      <c r="A16" s="22"/>
      <c r="B16" s="8"/>
      <c r="C16" s="31"/>
      <c r="D16" s="31"/>
      <c r="E16" s="69"/>
      <c r="F16" s="32"/>
      <c r="G16" s="67"/>
      <c r="H16" s="31"/>
      <c r="I16" s="31"/>
      <c r="J16" s="69"/>
      <c r="K16" s="32"/>
      <c r="L16" s="32"/>
      <c r="M16" s="31"/>
      <c r="N16" s="31"/>
      <c r="O16" s="69"/>
      <c r="P16" s="32"/>
      <c r="Q16" s="74"/>
      <c r="R16" s="67"/>
      <c r="S16" s="71"/>
      <c r="T16" s="71"/>
    </row>
    <row r="17" spans="1:20" s="2" customFormat="1" ht="15.75">
      <c r="A17" s="22"/>
      <c r="B17" s="34" t="s">
        <v>271</v>
      </c>
      <c r="C17" s="35">
        <v>70163</v>
      </c>
      <c r="D17" s="35">
        <v>105100</v>
      </c>
      <c r="E17" s="36">
        <f t="shared" ref="E17:E19" si="0">IF(ISBLANK(D17),"",(IFERROR(((D17/C17-1)*100),"")))</f>
        <v>49.794050995538953</v>
      </c>
      <c r="F17" s="35">
        <v>2738458</v>
      </c>
      <c r="G17" s="67"/>
      <c r="H17" s="35">
        <v>28300</v>
      </c>
      <c r="I17" s="35">
        <v>46619</v>
      </c>
      <c r="J17" s="36">
        <f t="shared" ref="J17:J19" si="1">IF(ISBLANK(I17),"",(IFERROR(((I17/H17-1)*100),"")))</f>
        <v>64.731448763250881</v>
      </c>
      <c r="K17" s="35">
        <v>1203350</v>
      </c>
      <c r="L17" s="32"/>
      <c r="M17" s="35">
        <v>41863</v>
      </c>
      <c r="N17" s="35">
        <v>58481</v>
      </c>
      <c r="O17" s="36">
        <f t="shared" ref="O17:O19" si="2">IF(ISBLANK(N17),"",(IFERROR(((N17/M17-1)*100),"")))</f>
        <v>39.696151733033936</v>
      </c>
      <c r="P17" s="35">
        <v>1535108</v>
      </c>
      <c r="Q17" s="74"/>
      <c r="R17" s="67"/>
      <c r="S17" s="71"/>
      <c r="T17" s="71"/>
    </row>
    <row r="18" spans="1:20" s="2" customFormat="1" ht="15.75">
      <c r="A18" s="22"/>
      <c r="B18" s="34" t="s">
        <v>272</v>
      </c>
      <c r="C18" s="35">
        <v>84432</v>
      </c>
      <c r="D18" s="35">
        <v>105343</v>
      </c>
      <c r="E18" s="36">
        <f t="shared" si="0"/>
        <v>24.766676141747212</v>
      </c>
      <c r="F18" s="35">
        <v>2843801</v>
      </c>
      <c r="G18" s="67"/>
      <c r="H18" s="35">
        <v>31616</v>
      </c>
      <c r="I18" s="35">
        <v>47461</v>
      </c>
      <c r="J18" s="36">
        <f t="shared" si="1"/>
        <v>50.11702935222673</v>
      </c>
      <c r="K18" s="35">
        <v>1250811</v>
      </c>
      <c r="L18" s="32"/>
      <c r="M18" s="35">
        <v>52816</v>
      </c>
      <c r="N18" s="35">
        <v>57882</v>
      </c>
      <c r="O18" s="36">
        <f t="shared" si="2"/>
        <v>9.5917903665555961</v>
      </c>
      <c r="P18" s="35">
        <v>1592990</v>
      </c>
      <c r="Q18" s="74"/>
      <c r="R18" s="67"/>
      <c r="S18" s="71"/>
      <c r="T18" s="71"/>
    </row>
    <row r="19" spans="1:20" s="2" customFormat="1" ht="15.75">
      <c r="A19" s="22"/>
      <c r="B19" s="34" t="s">
        <v>273</v>
      </c>
      <c r="C19" s="35">
        <v>76318</v>
      </c>
      <c r="D19" s="35">
        <v>103183</v>
      </c>
      <c r="E19" s="36">
        <f t="shared" si="0"/>
        <v>35.201394166513801</v>
      </c>
      <c r="F19" s="35">
        <v>2946984</v>
      </c>
      <c r="G19" s="67"/>
      <c r="H19" s="35">
        <v>30782</v>
      </c>
      <c r="I19" s="35">
        <v>46216</v>
      </c>
      <c r="J19" s="36">
        <f t="shared" si="1"/>
        <v>50.139692027808458</v>
      </c>
      <c r="K19" s="35">
        <v>1297027</v>
      </c>
      <c r="L19" s="83"/>
      <c r="M19" s="35">
        <v>45536</v>
      </c>
      <c r="N19" s="35">
        <v>56967</v>
      </c>
      <c r="O19" s="36">
        <f t="shared" si="2"/>
        <v>25.103215038650738</v>
      </c>
      <c r="P19" s="35">
        <v>1649957</v>
      </c>
      <c r="Q19" s="74"/>
      <c r="R19" s="67"/>
      <c r="S19" s="71"/>
      <c r="T19" s="71"/>
    </row>
    <row r="20" spans="1:20" s="2" customFormat="1" ht="15.75">
      <c r="A20" s="22"/>
      <c r="B20" s="34" t="s">
        <v>274</v>
      </c>
      <c r="C20" s="35">
        <v>84998</v>
      </c>
      <c r="D20" s="35">
        <v>76941</v>
      </c>
      <c r="E20" s="36">
        <f>IF(ISBLANK(D20),"",(IFERROR(((D20/C20-1)*100),"")))</f>
        <v>-9.4790465658015517</v>
      </c>
      <c r="F20" s="35">
        <v>3023925</v>
      </c>
      <c r="G20" s="67"/>
      <c r="H20" s="35">
        <v>37093</v>
      </c>
      <c r="I20" s="35">
        <v>36118</v>
      </c>
      <c r="J20" s="36">
        <f>IF(ISBLANK(I20),"",(IFERROR(((I20/H20-1)*100),"")))</f>
        <v>-2.6285282937481447</v>
      </c>
      <c r="K20" s="35">
        <v>1333145</v>
      </c>
      <c r="L20" s="83"/>
      <c r="M20" s="35">
        <v>47905</v>
      </c>
      <c r="N20" s="35">
        <v>40823</v>
      </c>
      <c r="O20" s="36">
        <f>IF(ISBLANK(N20),"",(IFERROR(((N20/M20-1)*100),"")))</f>
        <v>-14.783425529694183</v>
      </c>
      <c r="P20" s="35">
        <v>1690780</v>
      </c>
      <c r="Q20" s="74"/>
      <c r="R20" s="67"/>
      <c r="S20" s="71"/>
      <c r="T20" s="71"/>
    </row>
    <row r="21" spans="1:20" s="2" customFormat="1" ht="15.75">
      <c r="A21" s="22"/>
      <c r="B21" s="34" t="s">
        <v>275</v>
      </c>
      <c r="C21" s="35">
        <v>81315</v>
      </c>
      <c r="D21" s="35">
        <v>97970</v>
      </c>
      <c r="E21" s="36">
        <f t="shared" ref="E21:E28" si="3">IF(ISBLANK(D21),"",(IFERROR(((D21/C21-1)*100),"")))</f>
        <v>20.482075877759321</v>
      </c>
      <c r="F21" s="35">
        <v>3121895</v>
      </c>
      <c r="G21" s="67"/>
      <c r="H21" s="35">
        <v>37195</v>
      </c>
      <c r="I21" s="35">
        <v>46544</v>
      </c>
      <c r="J21" s="36">
        <f t="shared" ref="J21:J28" si="4">IF(ISBLANK(I21),"",(IFERROR(((I21/H21-1)*100),"")))</f>
        <v>25.135098803602631</v>
      </c>
      <c r="K21" s="35">
        <v>1379689</v>
      </c>
      <c r="L21" s="32"/>
      <c r="M21" s="35">
        <v>44120</v>
      </c>
      <c r="N21" s="35">
        <v>51426</v>
      </c>
      <c r="O21" s="36">
        <f t="shared" ref="O21:O28" si="5">IF(ISBLANK(N21),"",(IFERROR(((N21/M21-1)*100),"")))</f>
        <v>16.559383499546687</v>
      </c>
      <c r="P21" s="35">
        <v>1742206</v>
      </c>
      <c r="Q21" s="74"/>
      <c r="R21" s="67"/>
      <c r="S21" s="71"/>
      <c r="T21" s="71"/>
    </row>
    <row r="22" spans="1:20" s="2" customFormat="1" ht="15.75">
      <c r="A22" s="22"/>
      <c r="B22" s="34" t="s">
        <v>276</v>
      </c>
      <c r="C22" s="35">
        <v>95246</v>
      </c>
      <c r="D22" s="35">
        <v>99090</v>
      </c>
      <c r="E22" s="36">
        <f t="shared" si="3"/>
        <v>4.0358650232030779</v>
      </c>
      <c r="F22" s="35">
        <v>3220985</v>
      </c>
      <c r="G22" s="67"/>
      <c r="H22" s="35">
        <v>42745</v>
      </c>
      <c r="I22" s="35">
        <v>46968</v>
      </c>
      <c r="J22" s="36">
        <f t="shared" si="4"/>
        <v>9.8795180722891516</v>
      </c>
      <c r="K22" s="35">
        <v>1426657</v>
      </c>
      <c r="L22" s="32"/>
      <c r="M22" s="35">
        <v>52501</v>
      </c>
      <c r="N22" s="35">
        <v>52122</v>
      </c>
      <c r="O22" s="36">
        <f t="shared" si="5"/>
        <v>-0.72189101159978453</v>
      </c>
      <c r="P22" s="35">
        <v>1794328</v>
      </c>
      <c r="Q22" s="74"/>
      <c r="R22" s="67"/>
      <c r="S22" s="71"/>
      <c r="T22" s="71"/>
    </row>
    <row r="23" spans="1:20" s="2" customFormat="1" ht="15.75">
      <c r="A23" s="22"/>
      <c r="B23" s="34" t="s">
        <v>277</v>
      </c>
      <c r="C23" s="35">
        <v>82344</v>
      </c>
      <c r="D23" s="35">
        <v>86366</v>
      </c>
      <c r="E23" s="36">
        <f t="shared" si="3"/>
        <v>4.8843874477800364</v>
      </c>
      <c r="F23" s="35">
        <v>3307351</v>
      </c>
      <c r="G23" s="67"/>
      <c r="H23" s="35">
        <v>37030</v>
      </c>
      <c r="I23" s="35">
        <v>40458</v>
      </c>
      <c r="J23" s="36">
        <f t="shared" si="4"/>
        <v>9.2573588981906596</v>
      </c>
      <c r="K23" s="35">
        <v>1467115</v>
      </c>
      <c r="L23" s="32"/>
      <c r="M23" s="35">
        <v>45314</v>
      </c>
      <c r="N23" s="35">
        <v>45908</v>
      </c>
      <c r="O23" s="36">
        <f t="shared" si="5"/>
        <v>1.31085315796442</v>
      </c>
      <c r="P23" s="35">
        <v>1840236</v>
      </c>
      <c r="Q23" s="74"/>
      <c r="R23" s="67"/>
      <c r="S23" s="71"/>
      <c r="T23" s="71"/>
    </row>
    <row r="24" spans="1:20" s="2" customFormat="1" ht="15.75">
      <c r="A24" s="22"/>
      <c r="B24" s="34" t="s">
        <v>278</v>
      </c>
      <c r="C24" s="35">
        <v>129405</v>
      </c>
      <c r="D24" s="35">
        <v>91758</v>
      </c>
      <c r="E24" s="36">
        <f t="shared" si="3"/>
        <v>-29.092384374637771</v>
      </c>
      <c r="F24" s="35">
        <v>3399109</v>
      </c>
      <c r="G24" s="67"/>
      <c r="H24" s="35">
        <v>57591</v>
      </c>
      <c r="I24" s="35">
        <v>44092</v>
      </c>
      <c r="J24" s="36">
        <f t="shared" si="4"/>
        <v>-23.439426299248144</v>
      </c>
      <c r="K24" s="35">
        <v>1511207</v>
      </c>
      <c r="L24" s="32"/>
      <c r="M24" s="35">
        <v>71814</v>
      </c>
      <c r="N24" s="35">
        <v>47666</v>
      </c>
      <c r="O24" s="36">
        <f t="shared" si="5"/>
        <v>-33.625755423733537</v>
      </c>
      <c r="P24" s="35">
        <v>1887902</v>
      </c>
      <c r="Q24" s="74"/>
      <c r="R24" s="67"/>
      <c r="S24" s="71"/>
      <c r="T24" s="71"/>
    </row>
    <row r="25" spans="1:20" s="2" customFormat="1" ht="15.75">
      <c r="A25" s="22"/>
      <c r="B25" s="34" t="s">
        <v>279</v>
      </c>
      <c r="C25" s="35">
        <v>89398</v>
      </c>
      <c r="D25" s="109">
        <v>91558</v>
      </c>
      <c r="E25" s="110">
        <f t="shared" si="3"/>
        <v>2.4161614353788607</v>
      </c>
      <c r="F25" s="109">
        <v>3490667</v>
      </c>
      <c r="G25" s="67"/>
      <c r="H25" s="35">
        <v>41540</v>
      </c>
      <c r="I25" s="109">
        <v>43513</v>
      </c>
      <c r="J25" s="110">
        <f t="shared" si="4"/>
        <v>4.749638902262876</v>
      </c>
      <c r="K25" s="109">
        <v>1554720</v>
      </c>
      <c r="L25" s="32"/>
      <c r="M25" s="35">
        <v>47858</v>
      </c>
      <c r="N25" s="109">
        <v>48045</v>
      </c>
      <c r="O25" s="110">
        <f t="shared" si="5"/>
        <v>0.39073927034143363</v>
      </c>
      <c r="P25" s="109">
        <v>1935947</v>
      </c>
      <c r="Q25" s="74"/>
      <c r="R25" s="67"/>
      <c r="S25" s="71"/>
      <c r="T25" s="71"/>
    </row>
    <row r="26" spans="1:20" s="2" customFormat="1" ht="15.75">
      <c r="A26" s="22"/>
      <c r="B26" s="34" t="s">
        <v>280</v>
      </c>
      <c r="C26" s="35">
        <v>75350</v>
      </c>
      <c r="D26" s="35"/>
      <c r="E26" s="36" t="str">
        <f t="shared" si="3"/>
        <v/>
      </c>
      <c r="F26" s="35"/>
      <c r="G26" s="67"/>
      <c r="H26" s="35">
        <v>35155</v>
      </c>
      <c r="I26" s="35"/>
      <c r="J26" s="36" t="str">
        <f t="shared" si="4"/>
        <v/>
      </c>
      <c r="K26" s="35"/>
      <c r="L26" s="32"/>
      <c r="M26" s="35">
        <v>40195</v>
      </c>
      <c r="N26" s="35"/>
      <c r="O26" s="36" t="str">
        <f t="shared" si="5"/>
        <v/>
      </c>
      <c r="P26" s="35"/>
      <c r="Q26" s="74"/>
      <c r="R26" s="67"/>
      <c r="S26" s="71"/>
      <c r="T26" s="71"/>
    </row>
    <row r="27" spans="1:20" s="2" customFormat="1" ht="15.75">
      <c r="A27" s="22"/>
      <c r="B27" s="34" t="s">
        <v>281</v>
      </c>
      <c r="C27" s="35">
        <v>74765</v>
      </c>
      <c r="D27" s="35"/>
      <c r="E27" s="36" t="str">
        <f t="shared" si="3"/>
        <v/>
      </c>
      <c r="F27" s="35"/>
      <c r="G27" s="67"/>
      <c r="H27" s="35">
        <v>35149</v>
      </c>
      <c r="I27" s="35"/>
      <c r="J27" s="36" t="str">
        <f t="shared" si="4"/>
        <v/>
      </c>
      <c r="K27" s="35"/>
      <c r="L27" s="32"/>
      <c r="M27" s="35">
        <v>39616</v>
      </c>
      <c r="N27" s="35"/>
      <c r="O27" s="36" t="str">
        <f t="shared" si="5"/>
        <v/>
      </c>
      <c r="P27" s="35"/>
      <c r="Q27" s="74"/>
      <c r="R27" s="67"/>
      <c r="S27" s="71"/>
      <c r="T27" s="71"/>
    </row>
    <row r="28" spans="1:20" s="2" customFormat="1" ht="15.75">
      <c r="A28" s="22"/>
      <c r="B28" s="34" t="s">
        <v>282</v>
      </c>
      <c r="C28" s="35">
        <v>54042</v>
      </c>
      <c r="D28" s="35"/>
      <c r="E28" s="36" t="str">
        <f t="shared" si="3"/>
        <v/>
      </c>
      <c r="F28" s="35"/>
      <c r="G28" s="67"/>
      <c r="H28" s="35">
        <v>25435</v>
      </c>
      <c r="I28" s="35"/>
      <c r="J28" s="36" t="str">
        <f t="shared" si="4"/>
        <v/>
      </c>
      <c r="K28" s="35"/>
      <c r="L28" s="32"/>
      <c r="M28" s="35">
        <v>28607</v>
      </c>
      <c r="N28" s="35"/>
      <c r="O28" s="36" t="str">
        <f t="shared" si="5"/>
        <v/>
      </c>
      <c r="P28" s="35"/>
      <c r="Q28" s="74"/>
      <c r="R28" s="67"/>
      <c r="S28" s="71"/>
      <c r="T28" s="71"/>
    </row>
    <row r="29" spans="1:20" s="89" customFormat="1" ht="15.75">
      <c r="A29" s="87"/>
      <c r="B29" s="40" t="s">
        <v>283</v>
      </c>
      <c r="C29" s="76">
        <f>SUM(C17:C28)</f>
        <v>997776</v>
      </c>
      <c r="D29" s="76">
        <f>SUM(D17:D28)</f>
        <v>857309</v>
      </c>
      <c r="E29" s="75"/>
      <c r="F29" s="76"/>
      <c r="G29" s="80"/>
      <c r="H29" s="76">
        <f>SUM(H17:H28)</f>
        <v>439631</v>
      </c>
      <c r="I29" s="76">
        <f>SUM(I17:I28)</f>
        <v>397989</v>
      </c>
      <c r="J29" s="75"/>
      <c r="K29" s="76"/>
      <c r="L29" s="80"/>
      <c r="M29" s="76">
        <f>SUM(M17:M28)</f>
        <v>558145</v>
      </c>
      <c r="N29" s="76">
        <f>SUM(N17:N28)</f>
        <v>459320</v>
      </c>
      <c r="O29" s="75"/>
      <c r="P29" s="76"/>
      <c r="Q29" s="88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285</v>
      </c>
      <c r="C32" s="76">
        <f>SUM(C17:C25)</f>
        <v>793619</v>
      </c>
      <c r="D32" s="76">
        <f>SUM(D17:D25)</f>
        <v>857309</v>
      </c>
      <c r="E32" s="75">
        <f>(D32/C32-1)*100</f>
        <v>8.0252614919753782</v>
      </c>
      <c r="G32" s="21"/>
      <c r="H32" s="76">
        <f>SUM(H17:H25)</f>
        <v>343892</v>
      </c>
      <c r="I32" s="76">
        <f>SUM(I17:I25)</f>
        <v>397989</v>
      </c>
      <c r="J32" s="75">
        <f>(I32/H32-1)*100</f>
        <v>15.73081083596013</v>
      </c>
      <c r="K32" s="21"/>
      <c r="L32" s="21"/>
      <c r="M32" s="76">
        <f>SUM(M17:M25)</f>
        <v>449727</v>
      </c>
      <c r="N32" s="76">
        <f>SUM(N17:N25)</f>
        <v>459320</v>
      </c>
      <c r="O32" s="75">
        <f>(N32/M32-1)*100</f>
        <v>2.1330718413615335</v>
      </c>
      <c r="P32" s="21"/>
      <c r="Q32" s="23"/>
    </row>
    <row r="33" spans="1:17" s="2" customFormat="1" ht="15.75">
      <c r="A33" s="22"/>
      <c r="B33" s="40" t="s">
        <v>284</v>
      </c>
      <c r="C33" s="77"/>
      <c r="D33" s="75">
        <f>(D32/C32-1)*100</f>
        <v>8.0252614919753782</v>
      </c>
      <c r="E33" s="21"/>
      <c r="F33" s="77"/>
      <c r="G33" s="21"/>
      <c r="H33" s="77"/>
      <c r="I33" s="75">
        <f>(I32/H32-1)*100</f>
        <v>15.73081083596013</v>
      </c>
      <c r="J33" s="21"/>
      <c r="K33" s="21"/>
      <c r="L33" s="21"/>
      <c r="M33" s="77"/>
      <c r="N33" s="75">
        <f>(N32/M32-1)*100</f>
        <v>2.1330718413615335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256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301</v>
      </c>
      <c r="D38" s="21" t="s">
        <v>302</v>
      </c>
      <c r="E38" s="21"/>
      <c r="F38" s="21"/>
      <c r="G38" s="21"/>
      <c r="H38" s="21" t="s">
        <v>301</v>
      </c>
      <c r="I38" s="21" t="s">
        <v>302</v>
      </c>
      <c r="J38" s="21"/>
      <c r="K38" s="21"/>
      <c r="L38" s="21"/>
      <c r="M38" s="21" t="s">
        <v>301</v>
      </c>
      <c r="N38" s="21" t="s">
        <v>302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303</v>
      </c>
      <c r="D40" s="82">
        <f>C25</f>
        <v>89398</v>
      </c>
      <c r="E40" s="82">
        <f>D25</f>
        <v>91558</v>
      </c>
      <c r="F40" s="21"/>
      <c r="G40" s="21"/>
      <c r="H40" s="21" t="s">
        <v>303</v>
      </c>
      <c r="I40" s="82">
        <f>H25</f>
        <v>41540</v>
      </c>
      <c r="J40" s="82">
        <f>I25</f>
        <v>43513</v>
      </c>
      <c r="K40" s="21"/>
      <c r="L40" s="21"/>
      <c r="M40" s="21" t="s">
        <v>303</v>
      </c>
      <c r="N40" s="82">
        <f>M25</f>
        <v>47858</v>
      </c>
      <c r="O40" s="82">
        <f>N25</f>
        <v>48045</v>
      </c>
      <c r="P40" s="21"/>
      <c r="Q40" s="23"/>
    </row>
    <row r="41" spans="1:17" s="2" customFormat="1">
      <c r="A41" s="22"/>
      <c r="B41" s="8"/>
      <c r="C41" s="21" t="s">
        <v>304</v>
      </c>
      <c r="D41" s="21" t="str">
        <f>B25</f>
        <v xml:space="preserve">  Septiembre</v>
      </c>
      <c r="E41" s="21"/>
      <c r="F41" s="21"/>
      <c r="G41" s="21"/>
      <c r="H41" s="21" t="s">
        <v>304</v>
      </c>
      <c r="I41" s="21" t="str">
        <f>B25</f>
        <v xml:space="preserve">  Septiembre</v>
      </c>
      <c r="J41" s="21"/>
      <c r="K41" s="21"/>
      <c r="L41" s="21"/>
      <c r="M41" s="21" t="str">
        <f>B21</f>
        <v xml:space="preserve">  Mayo</v>
      </c>
      <c r="N41" s="21" t="str">
        <f>B25</f>
        <v xml:space="preserve">  Septiembre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4">
    <mergeCell ref="C10:P10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91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 ht="15.75">
      <c r="A10" s="12"/>
      <c r="B10" s="20"/>
      <c r="C10" s="99" t="s">
        <v>103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  <c r="R10" s="2"/>
      <c r="S10" s="2"/>
      <c r="T10" s="2"/>
    </row>
    <row r="11" spans="1:20" s="67" customFormat="1" ht="15.75">
      <c r="A11" s="65"/>
      <c r="B11" s="66"/>
      <c r="C11" s="99" t="s">
        <v>314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66"/>
    </row>
    <row r="12" spans="1:20" s="67" customFormat="1" ht="18.75">
      <c r="A12" s="65"/>
      <c r="B12" s="92" t="s">
        <v>310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0" s="67" customFormat="1" ht="15.75">
      <c r="A13" s="65"/>
      <c r="B13" s="66"/>
      <c r="C13" s="99" t="s">
        <v>84</v>
      </c>
      <c r="D13" s="99"/>
      <c r="E13" s="99"/>
      <c r="F13" s="99"/>
      <c r="G13" s="70"/>
      <c r="H13" s="99" t="s">
        <v>72</v>
      </c>
      <c r="I13" s="99"/>
      <c r="J13" s="99"/>
      <c r="K13" s="99"/>
      <c r="L13" s="70"/>
      <c r="M13" s="99" t="s">
        <v>73</v>
      </c>
      <c r="N13" s="99"/>
      <c r="O13" s="99"/>
      <c r="P13" s="99"/>
      <c r="Q13" s="72"/>
      <c r="R13" s="70"/>
      <c r="S13" s="70"/>
      <c r="T13" s="66"/>
    </row>
    <row r="14" spans="1:20" s="67" customFormat="1" ht="15.75" customHeight="1">
      <c r="A14" s="65"/>
      <c r="B14" s="68"/>
      <c r="C14" s="102" t="s">
        <v>269</v>
      </c>
      <c r="D14" s="102"/>
      <c r="E14" s="100" t="s">
        <v>254</v>
      </c>
      <c r="F14" s="101" t="s">
        <v>318</v>
      </c>
      <c r="H14" s="102" t="s">
        <v>269</v>
      </c>
      <c r="I14" s="102"/>
      <c r="J14" s="100" t="s">
        <v>254</v>
      </c>
      <c r="K14" s="101" t="s">
        <v>318</v>
      </c>
      <c r="L14" s="32"/>
      <c r="M14" s="102" t="s">
        <v>269</v>
      </c>
      <c r="N14" s="102"/>
      <c r="O14" s="100" t="s">
        <v>254</v>
      </c>
      <c r="P14" s="101" t="s">
        <v>318</v>
      </c>
      <c r="Q14" s="73"/>
      <c r="R14" s="71"/>
      <c r="S14" s="71"/>
      <c r="T14" s="66"/>
    </row>
    <row r="15" spans="1:20" s="67" customFormat="1" ht="15.75">
      <c r="A15" s="65"/>
      <c r="B15" s="68"/>
      <c r="C15" s="31">
        <v>2016</v>
      </c>
      <c r="D15" s="31">
        <v>2017</v>
      </c>
      <c r="E15" s="100"/>
      <c r="F15" s="101"/>
      <c r="H15" s="31">
        <v>2016</v>
      </c>
      <c r="I15" s="31">
        <v>2017</v>
      </c>
      <c r="J15" s="100"/>
      <c r="K15" s="101"/>
      <c r="L15" s="32"/>
      <c r="M15" s="31">
        <v>2016</v>
      </c>
      <c r="N15" s="31">
        <v>2017</v>
      </c>
      <c r="O15" s="100"/>
      <c r="P15" s="101"/>
      <c r="Q15" s="73"/>
      <c r="R15" s="71"/>
      <c r="S15" s="71"/>
      <c r="T15" s="66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8"/>
      <c r="R16" s="2"/>
      <c r="S16" s="2"/>
      <c r="T16" s="2"/>
    </row>
    <row r="17" spans="1:19" s="2" customFormat="1" ht="15.75">
      <c r="A17" s="22"/>
      <c r="B17" s="34" t="s">
        <v>271</v>
      </c>
      <c r="C17" s="35">
        <v>37843</v>
      </c>
      <c r="D17" s="35">
        <v>56386</v>
      </c>
      <c r="E17" s="36">
        <f t="shared" ref="E17:E19" si="0">IF(ISBLANK(D17),"",(IFERROR(((D17/C17-1)*100),"")))</f>
        <v>48.999815025235847</v>
      </c>
      <c r="F17" s="35">
        <v>1314099</v>
      </c>
      <c r="G17" s="67"/>
      <c r="H17" s="35">
        <v>24706</v>
      </c>
      <c r="I17" s="35">
        <v>36307</v>
      </c>
      <c r="J17" s="36">
        <f t="shared" ref="J17:J19" si="1">IF(ISBLANK(I17),"",(IFERROR(((I17/H17-1)*100),"")))</f>
        <v>46.956204970452518</v>
      </c>
      <c r="K17" s="35">
        <v>1063506</v>
      </c>
      <c r="L17" s="32"/>
      <c r="M17" s="35">
        <v>7401</v>
      </c>
      <c r="N17" s="35">
        <v>11508</v>
      </c>
      <c r="O17" s="36">
        <f t="shared" ref="O17:O19" si="2">IF(ISBLANK(N17),"",(IFERROR(((N17/M17-1)*100),"")))</f>
        <v>55.492501013376568</v>
      </c>
      <c r="P17" s="35">
        <v>346297</v>
      </c>
      <c r="Q17" s="74"/>
      <c r="R17" s="71"/>
      <c r="S17" s="71"/>
    </row>
    <row r="18" spans="1:19" s="2" customFormat="1" ht="15.75">
      <c r="A18" s="22"/>
      <c r="B18" s="34" t="s">
        <v>272</v>
      </c>
      <c r="C18" s="35">
        <v>45498</v>
      </c>
      <c r="D18" s="35">
        <v>55816</v>
      </c>
      <c r="E18" s="36">
        <f t="shared" si="0"/>
        <v>22.6779199085674</v>
      </c>
      <c r="F18" s="35">
        <v>1369915</v>
      </c>
      <c r="G18" s="67"/>
      <c r="H18" s="35">
        <v>29232</v>
      </c>
      <c r="I18" s="35">
        <v>36065</v>
      </c>
      <c r="J18" s="36">
        <f t="shared" si="1"/>
        <v>23.375068418171875</v>
      </c>
      <c r="K18" s="35">
        <v>1099571</v>
      </c>
      <c r="L18" s="32"/>
      <c r="M18" s="35">
        <v>9211</v>
      </c>
      <c r="N18" s="35">
        <v>12374</v>
      </c>
      <c r="O18" s="36">
        <f t="shared" si="2"/>
        <v>34.339376832048643</v>
      </c>
      <c r="P18" s="35">
        <v>358671</v>
      </c>
      <c r="Q18" s="74"/>
      <c r="R18" s="71"/>
      <c r="S18" s="71"/>
    </row>
    <row r="19" spans="1:19" s="2" customFormat="1" ht="15.75">
      <c r="A19" s="22"/>
      <c r="B19" s="34" t="s">
        <v>273</v>
      </c>
      <c r="C19" s="35">
        <v>41709</v>
      </c>
      <c r="D19" s="35">
        <v>53690</v>
      </c>
      <c r="E19" s="36">
        <f t="shared" si="0"/>
        <v>28.725215181375717</v>
      </c>
      <c r="F19" s="35">
        <v>1423605</v>
      </c>
      <c r="G19" s="67"/>
      <c r="H19" s="35">
        <v>26106</v>
      </c>
      <c r="I19" s="35">
        <v>35408</v>
      </c>
      <c r="J19" s="36">
        <f t="shared" si="1"/>
        <v>35.631655558109252</v>
      </c>
      <c r="K19" s="35">
        <v>1134979</v>
      </c>
      <c r="L19" s="83"/>
      <c r="M19" s="35">
        <v>8053</v>
      </c>
      <c r="N19" s="35">
        <v>12690</v>
      </c>
      <c r="O19" s="36">
        <f t="shared" si="2"/>
        <v>57.581025704706313</v>
      </c>
      <c r="P19" s="35">
        <v>371361</v>
      </c>
      <c r="Q19" s="74"/>
      <c r="R19" s="71"/>
      <c r="S19" s="71"/>
    </row>
    <row r="20" spans="1:19" s="2" customFormat="1" ht="15.75">
      <c r="A20" s="22"/>
      <c r="B20" s="34" t="s">
        <v>274</v>
      </c>
      <c r="C20" s="35">
        <v>44687</v>
      </c>
      <c r="D20" s="35">
        <v>40790</v>
      </c>
      <c r="E20" s="36">
        <f>IF(ISBLANK(D20),"",(IFERROR(((D20/C20-1)*100),"")))</f>
        <v>-8.7206570143442121</v>
      </c>
      <c r="F20" s="35">
        <v>1464395</v>
      </c>
      <c r="G20" s="67"/>
      <c r="H20" s="35">
        <v>30094</v>
      </c>
      <c r="I20" s="35">
        <v>25580</v>
      </c>
      <c r="J20" s="36">
        <f>IF(ISBLANK(I20),"",(IFERROR(((I20/H20-1)*100),"")))</f>
        <v>-14.99966770784874</v>
      </c>
      <c r="K20" s="35">
        <v>1160559</v>
      </c>
      <c r="L20" s="83"/>
      <c r="M20" s="35">
        <v>9600</v>
      </c>
      <c r="N20" s="35">
        <v>9218</v>
      </c>
      <c r="O20" s="36">
        <f>IF(ISBLANK(N20),"",(IFERROR(((N20/M20-1)*100),"")))</f>
        <v>-3.979166666666667</v>
      </c>
      <c r="P20" s="35">
        <v>380579</v>
      </c>
      <c r="Q20" s="74"/>
      <c r="R20" s="71"/>
      <c r="S20" s="71"/>
    </row>
    <row r="21" spans="1:19" s="2" customFormat="1" ht="15.75">
      <c r="A21" s="22"/>
      <c r="B21" s="34" t="s">
        <v>275</v>
      </c>
      <c r="C21" s="35">
        <v>40491</v>
      </c>
      <c r="D21" s="35">
        <v>52498</v>
      </c>
      <c r="E21" s="36">
        <f t="shared" ref="E21:E28" si="3">IF(ISBLANK(D21),"",(IFERROR(((D21/C21-1)*100),"")))</f>
        <v>29.653503247635271</v>
      </c>
      <c r="F21" s="35">
        <v>1516893</v>
      </c>
      <c r="G21" s="67"/>
      <c r="H21" s="35">
        <v>29779</v>
      </c>
      <c r="I21" s="35">
        <v>32655</v>
      </c>
      <c r="J21" s="36">
        <f t="shared" ref="J21:J28" si="4">IF(ISBLANK(I21),"",(IFERROR(((I21/H21-1)*100),"")))</f>
        <v>9.6578125524698688</v>
      </c>
      <c r="K21" s="35">
        <v>1193214</v>
      </c>
      <c r="L21" s="32"/>
      <c r="M21" s="35">
        <v>10584</v>
      </c>
      <c r="N21" s="35">
        <v>11453</v>
      </c>
      <c r="O21" s="36">
        <f t="shared" ref="O21:O28" si="5">IF(ISBLANK(N21),"",(IFERROR(((N21/M21-1)*100),"")))</f>
        <v>8.2105064247921291</v>
      </c>
      <c r="P21" s="35">
        <v>392032</v>
      </c>
      <c r="Q21" s="74"/>
      <c r="R21" s="71"/>
      <c r="S21" s="71"/>
    </row>
    <row r="22" spans="1:19" s="2" customFormat="1" ht="15.75">
      <c r="A22" s="22"/>
      <c r="B22" s="34" t="s">
        <v>276</v>
      </c>
      <c r="C22" s="35">
        <v>50239</v>
      </c>
      <c r="D22" s="35">
        <v>56877</v>
      </c>
      <c r="E22" s="36">
        <f t="shared" si="3"/>
        <v>13.212842612313146</v>
      </c>
      <c r="F22" s="35">
        <v>1573770</v>
      </c>
      <c r="G22" s="67"/>
      <c r="H22" s="35">
        <v>33501</v>
      </c>
      <c r="I22" s="35">
        <v>29938</v>
      </c>
      <c r="J22" s="36">
        <f t="shared" si="4"/>
        <v>-10.635503417808422</v>
      </c>
      <c r="K22" s="35">
        <v>1223152</v>
      </c>
      <c r="L22" s="32"/>
      <c r="M22" s="35">
        <v>11005</v>
      </c>
      <c r="N22" s="35">
        <v>10941</v>
      </c>
      <c r="O22" s="36">
        <f t="shared" si="5"/>
        <v>-0.58155383916401737</v>
      </c>
      <c r="P22" s="35">
        <v>402973</v>
      </c>
      <c r="Q22" s="74"/>
      <c r="R22" s="71"/>
      <c r="S22" s="71"/>
    </row>
    <row r="23" spans="1:19" s="2" customFormat="1" ht="15.75">
      <c r="A23" s="22"/>
      <c r="B23" s="34" t="s">
        <v>277</v>
      </c>
      <c r="C23" s="35">
        <v>43199</v>
      </c>
      <c r="D23" s="35">
        <v>46151</v>
      </c>
      <c r="E23" s="36">
        <f t="shared" si="3"/>
        <v>6.8334915160073173</v>
      </c>
      <c r="F23" s="35">
        <v>1619921</v>
      </c>
      <c r="G23" s="67"/>
      <c r="H23" s="35">
        <v>28932</v>
      </c>
      <c r="I23" s="35">
        <v>29143</v>
      </c>
      <c r="J23" s="36">
        <f t="shared" si="4"/>
        <v>0.72929628093461041</v>
      </c>
      <c r="K23" s="35">
        <v>1252295</v>
      </c>
      <c r="L23" s="32"/>
      <c r="M23" s="35">
        <v>9818</v>
      </c>
      <c r="N23" s="35">
        <v>10158</v>
      </c>
      <c r="O23" s="36">
        <f t="shared" si="5"/>
        <v>3.4630270930943174</v>
      </c>
      <c r="P23" s="35">
        <v>413131</v>
      </c>
      <c r="Q23" s="74"/>
      <c r="R23" s="71"/>
      <c r="S23" s="71"/>
    </row>
    <row r="24" spans="1:19" s="2" customFormat="1" ht="15.75">
      <c r="A24" s="22"/>
      <c r="B24" s="34" t="s">
        <v>278</v>
      </c>
      <c r="C24" s="35">
        <v>69631</v>
      </c>
      <c r="D24" s="35">
        <v>47222</v>
      </c>
      <c r="E24" s="36">
        <f t="shared" si="3"/>
        <v>-32.182504918786172</v>
      </c>
      <c r="F24" s="35">
        <v>1667143</v>
      </c>
      <c r="G24" s="67"/>
      <c r="H24" s="35">
        <v>45406</v>
      </c>
      <c r="I24" s="35">
        <v>31598</v>
      </c>
      <c r="J24" s="36">
        <f t="shared" si="4"/>
        <v>-30.410077963264769</v>
      </c>
      <c r="K24" s="35">
        <v>1283893</v>
      </c>
      <c r="L24" s="32"/>
      <c r="M24" s="35">
        <v>13537</v>
      </c>
      <c r="N24" s="35">
        <v>11379</v>
      </c>
      <c r="O24" s="36">
        <f t="shared" si="5"/>
        <v>-15.941493683977248</v>
      </c>
      <c r="P24" s="35">
        <v>424510</v>
      </c>
      <c r="Q24" s="74"/>
      <c r="R24" s="71"/>
      <c r="S24" s="71"/>
    </row>
    <row r="25" spans="1:19" s="2" customFormat="1" ht="15.75">
      <c r="A25" s="22"/>
      <c r="B25" s="34" t="s">
        <v>279</v>
      </c>
      <c r="C25" s="35">
        <v>46162</v>
      </c>
      <c r="D25" s="109">
        <v>46584</v>
      </c>
      <c r="E25" s="110">
        <f t="shared" si="3"/>
        <v>0.91417182964343979</v>
      </c>
      <c r="F25" s="109">
        <v>1713727</v>
      </c>
      <c r="G25" s="67"/>
      <c r="H25" s="35">
        <v>31734</v>
      </c>
      <c r="I25" s="109">
        <v>31765</v>
      </c>
      <c r="J25" s="110">
        <f t="shared" si="4"/>
        <v>9.7687023381864968E-2</v>
      </c>
      <c r="K25" s="109">
        <v>1315658</v>
      </c>
      <c r="L25" s="32"/>
      <c r="M25" s="35">
        <v>10615</v>
      </c>
      <c r="N25" s="109">
        <v>11575</v>
      </c>
      <c r="O25" s="110">
        <f t="shared" si="5"/>
        <v>9.0438059349976498</v>
      </c>
      <c r="P25" s="109">
        <v>436085</v>
      </c>
      <c r="Q25" s="74"/>
      <c r="R25" s="71"/>
      <c r="S25" s="71"/>
    </row>
    <row r="26" spans="1:19" s="2" customFormat="1" ht="15.75">
      <c r="A26" s="22"/>
      <c r="B26" s="34" t="s">
        <v>280</v>
      </c>
      <c r="C26" s="35">
        <v>38316</v>
      </c>
      <c r="D26" s="35"/>
      <c r="E26" s="36" t="str">
        <f t="shared" si="3"/>
        <v/>
      </c>
      <c r="F26" s="35"/>
      <c r="G26" s="67"/>
      <c r="H26" s="35">
        <v>26314</v>
      </c>
      <c r="I26" s="35"/>
      <c r="J26" s="36" t="str">
        <f t="shared" si="4"/>
        <v/>
      </c>
      <c r="K26" s="35"/>
      <c r="L26" s="32"/>
      <c r="M26" s="35">
        <v>9486</v>
      </c>
      <c r="N26" s="35"/>
      <c r="O26" s="36" t="str">
        <f t="shared" si="5"/>
        <v/>
      </c>
      <c r="P26" s="35"/>
      <c r="Q26" s="74"/>
      <c r="R26" s="71"/>
      <c r="S26" s="71"/>
    </row>
    <row r="27" spans="1:19" s="2" customFormat="1" ht="15.75">
      <c r="A27" s="22"/>
      <c r="B27" s="34" t="s">
        <v>281</v>
      </c>
      <c r="C27" s="35">
        <v>38660</v>
      </c>
      <c r="D27" s="35"/>
      <c r="E27" s="36" t="str">
        <f t="shared" si="3"/>
        <v/>
      </c>
      <c r="F27" s="35"/>
      <c r="G27" s="67"/>
      <c r="H27" s="35">
        <v>25126</v>
      </c>
      <c r="I27" s="35"/>
      <c r="J27" s="36" t="str">
        <f t="shared" si="4"/>
        <v/>
      </c>
      <c r="K27" s="35"/>
      <c r="L27" s="32"/>
      <c r="M27" s="35">
        <v>9330</v>
      </c>
      <c r="N27" s="35"/>
      <c r="O27" s="36" t="str">
        <f t="shared" si="5"/>
        <v/>
      </c>
      <c r="P27" s="35"/>
      <c r="Q27" s="74"/>
      <c r="R27" s="71"/>
      <c r="S27" s="71"/>
    </row>
    <row r="28" spans="1:19" s="2" customFormat="1" ht="15.75">
      <c r="A28" s="22"/>
      <c r="B28" s="34" t="s">
        <v>282</v>
      </c>
      <c r="C28" s="35">
        <v>27745</v>
      </c>
      <c r="D28" s="35"/>
      <c r="E28" s="36" t="str">
        <f t="shared" si="3"/>
        <v/>
      </c>
      <c r="F28" s="35"/>
      <c r="G28" s="67"/>
      <c r="H28" s="35">
        <v>18191</v>
      </c>
      <c r="I28" s="35"/>
      <c r="J28" s="36" t="str">
        <f t="shared" si="4"/>
        <v/>
      </c>
      <c r="K28" s="35"/>
      <c r="L28" s="32"/>
      <c r="M28" s="35">
        <v>7013</v>
      </c>
      <c r="N28" s="35"/>
      <c r="O28" s="36" t="str">
        <f t="shared" si="5"/>
        <v/>
      </c>
      <c r="P28" s="35"/>
      <c r="Q28" s="74"/>
      <c r="R28" s="71"/>
      <c r="S28" s="71"/>
    </row>
    <row r="29" spans="1:19" s="89" customFormat="1" ht="15.75">
      <c r="A29" s="87"/>
      <c r="B29" s="40" t="s">
        <v>283</v>
      </c>
      <c r="C29" s="76">
        <f>SUM(C17:C28)</f>
        <v>524180</v>
      </c>
      <c r="D29" s="76">
        <f>SUM(D17:D28)</f>
        <v>456014</v>
      </c>
      <c r="E29" s="75"/>
      <c r="F29" s="76"/>
      <c r="G29" s="80"/>
      <c r="H29" s="76">
        <f>SUM(H17:H28)</f>
        <v>349121</v>
      </c>
      <c r="I29" s="76">
        <f>SUM(I17:I28)</f>
        <v>288459</v>
      </c>
      <c r="J29" s="75"/>
      <c r="K29" s="76"/>
      <c r="L29" s="80"/>
      <c r="M29" s="76">
        <f>SUM(M17:M28)</f>
        <v>115653</v>
      </c>
      <c r="N29" s="76">
        <f>SUM(N17:N28)</f>
        <v>101296</v>
      </c>
      <c r="O29" s="75"/>
      <c r="P29" s="76"/>
      <c r="Q29" s="88"/>
    </row>
    <row r="30" spans="1:19" s="2" customFormat="1">
      <c r="A30" s="22"/>
      <c r="B30" s="8"/>
      <c r="C30" s="21"/>
      <c r="D30" s="21"/>
      <c r="E30" s="21"/>
      <c r="F30" s="21" t="s">
        <v>305</v>
      </c>
      <c r="G30" s="21"/>
      <c r="H30" s="21"/>
      <c r="I30" s="21"/>
      <c r="J30" s="21"/>
      <c r="K30" s="21" t="s">
        <v>305</v>
      </c>
      <c r="L30" s="21"/>
      <c r="M30" s="21"/>
      <c r="N30" s="21"/>
      <c r="O30" s="21"/>
      <c r="P30" s="21" t="s">
        <v>305</v>
      </c>
      <c r="Q30" s="23"/>
    </row>
    <row r="31" spans="1:19" s="2" customFormat="1" ht="18.75">
      <c r="A31" s="65"/>
      <c r="B31" s="92" t="s">
        <v>311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23"/>
    </row>
    <row r="32" spans="1:19" s="2" customFormat="1" ht="15.75">
      <c r="A32" s="65"/>
      <c r="B32" s="66"/>
      <c r="C32" s="99" t="s">
        <v>84</v>
      </c>
      <c r="D32" s="99"/>
      <c r="E32" s="99"/>
      <c r="F32" s="99"/>
      <c r="G32" s="70"/>
      <c r="H32" s="99" t="s">
        <v>72</v>
      </c>
      <c r="I32" s="99"/>
      <c r="J32" s="99"/>
      <c r="K32" s="99"/>
      <c r="L32" s="70"/>
      <c r="M32" s="99" t="s">
        <v>73</v>
      </c>
      <c r="N32" s="99"/>
      <c r="O32" s="99"/>
      <c r="P32" s="99"/>
      <c r="Q32" s="23"/>
    </row>
    <row r="33" spans="1:17" s="2" customFormat="1" ht="15.75">
      <c r="A33" s="65"/>
      <c r="B33" s="68"/>
      <c r="C33" s="102" t="s">
        <v>269</v>
      </c>
      <c r="D33" s="102"/>
      <c r="E33" s="100" t="s">
        <v>254</v>
      </c>
      <c r="F33" s="101" t="s">
        <v>318</v>
      </c>
      <c r="G33" s="67"/>
      <c r="H33" s="102" t="s">
        <v>269</v>
      </c>
      <c r="I33" s="102"/>
      <c r="J33" s="100" t="s">
        <v>254</v>
      </c>
      <c r="K33" s="101" t="s">
        <v>318</v>
      </c>
      <c r="L33" s="90"/>
      <c r="M33" s="102" t="s">
        <v>269</v>
      </c>
      <c r="N33" s="102"/>
      <c r="O33" s="100" t="s">
        <v>254</v>
      </c>
      <c r="P33" s="101" t="s">
        <v>318</v>
      </c>
      <c r="Q33" s="23"/>
    </row>
    <row r="34" spans="1:17" s="2" customFormat="1" ht="15.75">
      <c r="A34" s="65"/>
      <c r="B34" s="68"/>
      <c r="C34" s="31">
        <v>2016</v>
      </c>
      <c r="D34" s="31">
        <v>2017</v>
      </c>
      <c r="E34" s="100"/>
      <c r="F34" s="101"/>
      <c r="G34" s="67"/>
      <c r="H34" s="31">
        <v>2016</v>
      </c>
      <c r="I34" s="31">
        <v>2017</v>
      </c>
      <c r="J34" s="100"/>
      <c r="K34" s="101"/>
      <c r="L34" s="90"/>
      <c r="M34" s="31">
        <v>2016</v>
      </c>
      <c r="N34" s="31">
        <v>2017</v>
      </c>
      <c r="O34" s="100"/>
      <c r="P34" s="101"/>
      <c r="Q34" s="23"/>
    </row>
    <row r="35" spans="1:17" s="2" customFormat="1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3"/>
    </row>
    <row r="36" spans="1:17" s="2" customFormat="1" ht="15.75">
      <c r="A36" s="22"/>
      <c r="B36" s="34" t="s">
        <v>271</v>
      </c>
      <c r="C36" s="35">
        <v>23080</v>
      </c>
      <c r="D36" s="35">
        <v>32261</v>
      </c>
      <c r="E36" s="36">
        <f t="shared" ref="E36:E38" si="6">IF(ISBLANK(D36),"",(IFERROR(((D36/C36-1)*100),"")))</f>
        <v>39.779029462738301</v>
      </c>
      <c r="F36" s="35">
        <v>765218</v>
      </c>
      <c r="G36" s="67"/>
      <c r="H36" s="35">
        <v>14866</v>
      </c>
      <c r="I36" s="35">
        <v>20383</v>
      </c>
      <c r="J36" s="36">
        <f t="shared" ref="J36:J38" si="7">IF(ISBLANK(I36),"",(IFERROR(((I36/H36-1)*100),"")))</f>
        <v>37.111529665007396</v>
      </c>
      <c r="K36" s="35">
        <v>599703</v>
      </c>
      <c r="L36" s="90"/>
      <c r="M36" s="35">
        <v>3793</v>
      </c>
      <c r="N36" s="35">
        <v>5310</v>
      </c>
      <c r="O36" s="36">
        <f t="shared" ref="O36:O38" si="8">IF(ISBLANK(N36),"",(IFERROR(((N36/M36-1)*100),"")))</f>
        <v>39.994727128921696</v>
      </c>
      <c r="P36" s="35">
        <v>162197</v>
      </c>
      <c r="Q36" s="23"/>
    </row>
    <row r="37" spans="1:17" s="2" customFormat="1" ht="15.75">
      <c r="A37" s="22"/>
      <c r="B37" s="34" t="s">
        <v>272</v>
      </c>
      <c r="C37" s="35">
        <v>28947</v>
      </c>
      <c r="D37" s="35">
        <v>31459</v>
      </c>
      <c r="E37" s="36">
        <f t="shared" si="6"/>
        <v>8.6779286281825296</v>
      </c>
      <c r="F37" s="35">
        <v>796677</v>
      </c>
      <c r="G37" s="67"/>
      <c r="H37" s="35">
        <v>18544</v>
      </c>
      <c r="I37" s="35">
        <v>20052</v>
      </c>
      <c r="J37" s="36">
        <f t="shared" si="7"/>
        <v>8.1320103537532376</v>
      </c>
      <c r="K37" s="35">
        <v>619755</v>
      </c>
      <c r="L37" s="90"/>
      <c r="M37" s="35">
        <v>5054</v>
      </c>
      <c r="N37" s="35">
        <v>5760</v>
      </c>
      <c r="O37" s="36">
        <f t="shared" si="8"/>
        <v>13.96913335971508</v>
      </c>
      <c r="P37" s="35">
        <v>167957</v>
      </c>
      <c r="Q37" s="23"/>
    </row>
    <row r="38" spans="1:17" s="2" customFormat="1" ht="15.75">
      <c r="A38" s="22"/>
      <c r="B38" s="34" t="s">
        <v>273</v>
      </c>
      <c r="C38" s="35">
        <v>25279</v>
      </c>
      <c r="D38" s="35">
        <v>30227</v>
      </c>
      <c r="E38" s="36">
        <f t="shared" si="6"/>
        <v>19.57355908065983</v>
      </c>
      <c r="F38" s="35">
        <v>826904</v>
      </c>
      <c r="G38" s="67"/>
      <c r="H38" s="35">
        <v>15744</v>
      </c>
      <c r="I38" s="35">
        <v>19818</v>
      </c>
      <c r="J38" s="36">
        <f t="shared" si="7"/>
        <v>25.876524390243905</v>
      </c>
      <c r="K38" s="35">
        <v>639573</v>
      </c>
      <c r="L38" s="90"/>
      <c r="M38" s="35">
        <v>4265</v>
      </c>
      <c r="N38" s="35">
        <v>6103</v>
      </c>
      <c r="O38" s="36">
        <f t="shared" si="8"/>
        <v>43.094958968347008</v>
      </c>
      <c r="P38" s="35">
        <v>174060</v>
      </c>
      <c r="Q38" s="23"/>
    </row>
    <row r="39" spans="1:17" s="2" customFormat="1" ht="15.75">
      <c r="A39" s="22"/>
      <c r="B39" s="34" t="s">
        <v>274</v>
      </c>
      <c r="C39" s="35">
        <v>26234</v>
      </c>
      <c r="D39" s="35">
        <v>22157</v>
      </c>
      <c r="E39" s="36">
        <f>IF(ISBLANK(D39),"",(IFERROR(((D39/C39-1)*100),"")))</f>
        <v>-15.540901120683081</v>
      </c>
      <c r="F39" s="35">
        <v>849061</v>
      </c>
      <c r="G39" s="67"/>
      <c r="H39" s="35">
        <v>16987</v>
      </c>
      <c r="I39" s="35">
        <v>13728</v>
      </c>
      <c r="J39" s="36">
        <f>IF(ISBLANK(I39),"",(IFERROR(((I39/H39-1)*100),"")))</f>
        <v>-19.185259315947491</v>
      </c>
      <c r="K39" s="35">
        <v>653301</v>
      </c>
      <c r="L39" s="90"/>
      <c r="M39" s="35">
        <v>4345</v>
      </c>
      <c r="N39" s="35">
        <v>4141</v>
      </c>
      <c r="O39" s="36">
        <f>IF(ISBLANK(N39),"",(IFERROR(((N39/M39-1)*100),"")))</f>
        <v>-4.6950517836593768</v>
      </c>
      <c r="P39" s="35">
        <v>178201</v>
      </c>
      <c r="Q39" s="23"/>
    </row>
    <row r="40" spans="1:17" s="2" customFormat="1" ht="15.75">
      <c r="A40" s="22"/>
      <c r="B40" s="34" t="s">
        <v>275</v>
      </c>
      <c r="C40" s="35">
        <v>22525</v>
      </c>
      <c r="D40" s="35">
        <v>28508</v>
      </c>
      <c r="E40" s="36">
        <f t="shared" ref="E40:E47" si="9">IF(ISBLANK(D40),"",(IFERROR(((D40/C40-1)*100),"")))</f>
        <v>26.56159822419535</v>
      </c>
      <c r="F40" s="35">
        <v>877569</v>
      </c>
      <c r="G40" s="67"/>
      <c r="H40" s="35">
        <v>16516</v>
      </c>
      <c r="I40" s="35">
        <v>17109</v>
      </c>
      <c r="J40" s="36">
        <f t="shared" ref="J40:J47" si="10">IF(ISBLANK(I40),"",(IFERROR(((I40/H40-1)*100),"")))</f>
        <v>3.5904577379510805</v>
      </c>
      <c r="K40" s="35">
        <v>670410</v>
      </c>
      <c r="L40" s="90"/>
      <c r="M40" s="35">
        <v>4843</v>
      </c>
      <c r="N40" s="35">
        <v>5017</v>
      </c>
      <c r="O40" s="36">
        <f t="shared" ref="O40:O47" si="11">IF(ISBLANK(N40),"",(IFERROR(((N40/M40-1)*100),"")))</f>
        <v>3.5928143712574911</v>
      </c>
      <c r="P40" s="35">
        <v>183218</v>
      </c>
      <c r="Q40" s="23"/>
    </row>
    <row r="41" spans="1:17" s="2" customFormat="1" ht="15.75">
      <c r="A41" s="22"/>
      <c r="B41" s="34" t="s">
        <v>276</v>
      </c>
      <c r="C41" s="35">
        <v>28498</v>
      </c>
      <c r="D41" s="35">
        <v>30600</v>
      </c>
      <c r="E41" s="36">
        <f t="shared" si="9"/>
        <v>7.3759562074531493</v>
      </c>
      <c r="F41" s="35">
        <v>908169</v>
      </c>
      <c r="G41" s="67"/>
      <c r="H41" s="35">
        <v>18565</v>
      </c>
      <c r="I41" s="35">
        <v>15773</v>
      </c>
      <c r="J41" s="36">
        <f t="shared" si="10"/>
        <v>-15.039051979531381</v>
      </c>
      <c r="K41" s="35">
        <v>686183</v>
      </c>
      <c r="L41" s="90"/>
      <c r="M41" s="35">
        <v>5152</v>
      </c>
      <c r="N41" s="35">
        <v>4949</v>
      </c>
      <c r="O41" s="36">
        <f t="shared" si="11"/>
        <v>-3.9402173913043459</v>
      </c>
      <c r="P41" s="35">
        <v>188167</v>
      </c>
      <c r="Q41" s="23"/>
    </row>
    <row r="42" spans="1:17" s="2" customFormat="1" ht="15.75">
      <c r="A42" s="22"/>
      <c r="B42" s="34" t="s">
        <v>277</v>
      </c>
      <c r="C42" s="35">
        <v>24500</v>
      </c>
      <c r="D42" s="35">
        <v>24926</v>
      </c>
      <c r="E42" s="36">
        <f t="shared" si="9"/>
        <v>1.7387755102040714</v>
      </c>
      <c r="F42" s="35">
        <v>933095</v>
      </c>
      <c r="G42" s="67"/>
      <c r="H42" s="35">
        <v>16115</v>
      </c>
      <c r="I42" s="35">
        <v>15757</v>
      </c>
      <c r="J42" s="36">
        <f t="shared" si="10"/>
        <v>-2.2215327334781265</v>
      </c>
      <c r="K42" s="35">
        <v>701940</v>
      </c>
      <c r="L42" s="90"/>
      <c r="M42" s="35">
        <v>4497</v>
      </c>
      <c r="N42" s="35">
        <v>4728</v>
      </c>
      <c r="O42" s="36">
        <f t="shared" si="11"/>
        <v>5.1367578385590473</v>
      </c>
      <c r="P42" s="35">
        <v>192895</v>
      </c>
      <c r="Q42" s="23"/>
    </row>
    <row r="43" spans="1:17" s="2" customFormat="1" ht="15.75">
      <c r="A43" s="22"/>
      <c r="B43" s="34" t="s">
        <v>278</v>
      </c>
      <c r="C43" s="35">
        <v>39485</v>
      </c>
      <c r="D43" s="35">
        <v>24926</v>
      </c>
      <c r="E43" s="36">
        <f t="shared" si="9"/>
        <v>-36.872229960744583</v>
      </c>
      <c r="F43" s="35">
        <v>958021</v>
      </c>
      <c r="G43" s="67"/>
      <c r="H43" s="35">
        <v>25696</v>
      </c>
      <c r="I43" s="35">
        <v>16619</v>
      </c>
      <c r="J43" s="36">
        <f t="shared" si="10"/>
        <v>-35.324564134495638</v>
      </c>
      <c r="K43" s="35">
        <v>718559</v>
      </c>
      <c r="L43" s="90"/>
      <c r="M43" s="35">
        <v>6145</v>
      </c>
      <c r="N43" s="35">
        <v>5210</v>
      </c>
      <c r="O43" s="36">
        <f t="shared" si="11"/>
        <v>-15.21562245728234</v>
      </c>
      <c r="P43" s="35">
        <v>198105</v>
      </c>
      <c r="Q43" s="23"/>
    </row>
    <row r="44" spans="1:17" s="2" customFormat="1" ht="15.75">
      <c r="A44" s="22"/>
      <c r="B44" s="34" t="s">
        <v>279</v>
      </c>
      <c r="C44" s="35">
        <v>25381</v>
      </c>
      <c r="D44" s="109">
        <v>25028</v>
      </c>
      <c r="E44" s="110">
        <f t="shared" si="9"/>
        <v>-1.3908041448327468</v>
      </c>
      <c r="F44" s="109">
        <v>983049</v>
      </c>
      <c r="G44" s="67"/>
      <c r="H44" s="35">
        <v>17170</v>
      </c>
      <c r="I44" s="109">
        <v>16811</v>
      </c>
      <c r="J44" s="110">
        <f t="shared" si="10"/>
        <v>-2.0908561444379692</v>
      </c>
      <c r="K44" s="109">
        <v>735370</v>
      </c>
      <c r="L44" s="90"/>
      <c r="M44" s="35">
        <v>4832</v>
      </c>
      <c r="N44" s="109">
        <v>5240</v>
      </c>
      <c r="O44" s="110">
        <f t="shared" si="11"/>
        <v>8.4437086092715283</v>
      </c>
      <c r="P44" s="109">
        <v>203345</v>
      </c>
      <c r="Q44" s="23"/>
    </row>
    <row r="45" spans="1:17" s="2" customFormat="1" ht="15.75">
      <c r="A45" s="22"/>
      <c r="B45" s="34" t="s">
        <v>280</v>
      </c>
      <c r="C45" s="35">
        <v>20980</v>
      </c>
      <c r="D45" s="35"/>
      <c r="E45" s="36" t="str">
        <f t="shared" si="9"/>
        <v/>
      </c>
      <c r="F45" s="35"/>
      <c r="G45" s="67"/>
      <c r="H45" s="35">
        <v>14095</v>
      </c>
      <c r="I45" s="35"/>
      <c r="J45" s="36" t="str">
        <f t="shared" si="10"/>
        <v/>
      </c>
      <c r="K45" s="35"/>
      <c r="L45" s="90"/>
      <c r="M45" s="35">
        <v>4365</v>
      </c>
      <c r="N45" s="35"/>
      <c r="O45" s="36" t="str">
        <f t="shared" si="11"/>
        <v/>
      </c>
      <c r="P45" s="35"/>
      <c r="Q45" s="23"/>
    </row>
    <row r="46" spans="1:17" s="2" customFormat="1" ht="15.75">
      <c r="A46" s="22"/>
      <c r="B46" s="34" t="s">
        <v>281</v>
      </c>
      <c r="C46" s="35">
        <v>21172</v>
      </c>
      <c r="D46" s="35"/>
      <c r="E46" s="36" t="str">
        <f t="shared" si="9"/>
        <v/>
      </c>
      <c r="F46" s="35"/>
      <c r="G46" s="67"/>
      <c r="H46" s="35">
        <v>13173</v>
      </c>
      <c r="I46" s="35"/>
      <c r="J46" s="36" t="str">
        <f t="shared" si="10"/>
        <v/>
      </c>
      <c r="K46" s="35"/>
      <c r="L46" s="90"/>
      <c r="M46" s="35">
        <v>4296</v>
      </c>
      <c r="N46" s="35"/>
      <c r="O46" s="36" t="str">
        <f t="shared" si="11"/>
        <v/>
      </c>
      <c r="P46" s="35"/>
      <c r="Q46" s="23"/>
    </row>
    <row r="47" spans="1:17" s="2" customFormat="1" ht="15.75">
      <c r="A47" s="22"/>
      <c r="B47" s="34" t="s">
        <v>282</v>
      </c>
      <c r="C47" s="35">
        <v>14899</v>
      </c>
      <c r="D47" s="35"/>
      <c r="E47" s="36" t="str">
        <f t="shared" si="9"/>
        <v/>
      </c>
      <c r="F47" s="35"/>
      <c r="G47" s="67"/>
      <c r="H47" s="35">
        <v>9813</v>
      </c>
      <c r="I47" s="35"/>
      <c r="J47" s="36" t="str">
        <f t="shared" si="10"/>
        <v/>
      </c>
      <c r="K47" s="35"/>
      <c r="L47" s="90"/>
      <c r="M47" s="35">
        <v>3254</v>
      </c>
      <c r="N47" s="35"/>
      <c r="O47" s="36" t="str">
        <f t="shared" si="11"/>
        <v/>
      </c>
      <c r="P47" s="35"/>
      <c r="Q47" s="23"/>
    </row>
    <row r="48" spans="1:17" s="2" customFormat="1" ht="15.75">
      <c r="A48" s="87"/>
      <c r="B48" s="40" t="s">
        <v>283</v>
      </c>
      <c r="C48" s="76">
        <f>SUM(C36:C47)</f>
        <v>300980</v>
      </c>
      <c r="D48" s="76">
        <f>SUM(D36:D47)</f>
        <v>250092</v>
      </c>
      <c r="E48" s="75"/>
      <c r="F48" s="76"/>
      <c r="G48" s="80"/>
      <c r="H48" s="76">
        <f>SUM(H36:H47)</f>
        <v>197284</v>
      </c>
      <c r="I48" s="76">
        <f>SUM(I36:I47)</f>
        <v>156050</v>
      </c>
      <c r="J48" s="75"/>
      <c r="K48" s="76"/>
      <c r="L48" s="80"/>
      <c r="M48" s="76">
        <f>SUM(M36:M47)</f>
        <v>54841</v>
      </c>
      <c r="N48" s="76">
        <f>SUM(N36:N47)</f>
        <v>46458</v>
      </c>
      <c r="O48" s="75"/>
      <c r="P48" s="76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 ht="18.75">
      <c r="A50" s="22"/>
      <c r="B50" s="92" t="s">
        <v>312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23"/>
    </row>
    <row r="51" spans="1:17" s="2" customFormat="1" ht="15.75">
      <c r="A51" s="22"/>
      <c r="B51" s="66"/>
      <c r="C51" s="99" t="s">
        <v>84</v>
      </c>
      <c r="D51" s="99"/>
      <c r="E51" s="99"/>
      <c r="F51" s="99"/>
      <c r="G51" s="70"/>
      <c r="H51" s="99" t="s">
        <v>72</v>
      </c>
      <c r="I51" s="99"/>
      <c r="J51" s="99"/>
      <c r="K51" s="99"/>
      <c r="L51" s="70"/>
      <c r="M51" s="99" t="s">
        <v>73</v>
      </c>
      <c r="N51" s="99"/>
      <c r="O51" s="99"/>
      <c r="P51" s="99"/>
      <c r="Q51" s="23"/>
    </row>
    <row r="52" spans="1:17" s="2" customFormat="1" ht="15.75" customHeight="1">
      <c r="A52" s="22"/>
      <c r="B52" s="68"/>
      <c r="C52" s="102" t="s">
        <v>269</v>
      </c>
      <c r="D52" s="102"/>
      <c r="E52" s="100" t="s">
        <v>254</v>
      </c>
      <c r="F52" s="101" t="s">
        <v>318</v>
      </c>
      <c r="G52" s="67"/>
      <c r="H52" s="102" t="s">
        <v>269</v>
      </c>
      <c r="I52" s="102"/>
      <c r="J52" s="100" t="s">
        <v>254</v>
      </c>
      <c r="K52" s="101" t="s">
        <v>318</v>
      </c>
      <c r="L52" s="96"/>
      <c r="M52" s="102" t="s">
        <v>269</v>
      </c>
      <c r="N52" s="102"/>
      <c r="O52" s="100" t="s">
        <v>254</v>
      </c>
      <c r="P52" s="101" t="s">
        <v>318</v>
      </c>
      <c r="Q52" s="23"/>
    </row>
    <row r="53" spans="1:17" s="2" customFormat="1" ht="15.75">
      <c r="A53" s="22"/>
      <c r="B53" s="68"/>
      <c r="C53" s="31">
        <v>2016</v>
      </c>
      <c r="D53" s="31">
        <v>2017</v>
      </c>
      <c r="E53" s="100"/>
      <c r="F53" s="101"/>
      <c r="G53" s="67"/>
      <c r="H53" s="31">
        <v>2016</v>
      </c>
      <c r="I53" s="31">
        <v>2017</v>
      </c>
      <c r="J53" s="100"/>
      <c r="K53" s="101"/>
      <c r="L53" s="96"/>
      <c r="M53" s="31">
        <v>2016</v>
      </c>
      <c r="N53" s="31">
        <v>2017</v>
      </c>
      <c r="O53" s="100"/>
      <c r="P53" s="101"/>
      <c r="Q53" s="23"/>
    </row>
    <row r="54" spans="1:17" s="2" customFormat="1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</row>
    <row r="55" spans="1:17" s="2" customFormat="1" ht="15.75">
      <c r="A55" s="22"/>
      <c r="B55" s="34" t="s">
        <v>271</v>
      </c>
      <c r="C55" s="35">
        <f>C17-C36</f>
        <v>14763</v>
      </c>
      <c r="D55" s="35">
        <f t="shared" ref="D55:D66" si="12">IF(D17-D36=0,"",D17-D36)</f>
        <v>24125</v>
      </c>
      <c r="E55" s="36">
        <f t="shared" ref="E55:E66" si="13">IF(ISBLANK(D55),"",(IFERROR(((D55/C55-1)*100),"")))</f>
        <v>63.415294994242366</v>
      </c>
      <c r="F55" s="35">
        <f>IF(F17-F36=0,"",F17-F36)</f>
        <v>548881</v>
      </c>
      <c r="G55" s="67"/>
      <c r="H55" s="35">
        <f>H17-H36</f>
        <v>9840</v>
      </c>
      <c r="I55" s="35">
        <f t="shared" ref="I55:I66" si="14">IF(I17-I36=0,"",I17-I36)</f>
        <v>15924</v>
      </c>
      <c r="J55" s="36">
        <f t="shared" ref="J55:J66" si="15">IF(ISBLANK(I55),"",(IFERROR(((I55/H55-1)*100),"")))</f>
        <v>61.82926829268294</v>
      </c>
      <c r="K55" s="35">
        <f t="shared" ref="K55:K66" si="16">IF(K17-K36=0,"",K17-K36)</f>
        <v>463803</v>
      </c>
      <c r="L55" s="90"/>
      <c r="M55" s="35">
        <f>M17-M36</f>
        <v>3608</v>
      </c>
      <c r="N55" s="35">
        <f t="shared" ref="N55:N66" si="17">IF(N17-N36=0,"",N17-N36)</f>
        <v>6198</v>
      </c>
      <c r="O55" s="36">
        <f t="shared" ref="O55:O66" si="18">IF(ISBLANK(N55),"",(IFERROR(((N55/M55-1)*100),"")))</f>
        <v>71.784922394678489</v>
      </c>
      <c r="P55" s="35">
        <f t="shared" ref="P55:P66" si="19">IF(P17-P36=0,"",P17-P36)</f>
        <v>184100</v>
      </c>
      <c r="Q55" s="23"/>
    </row>
    <row r="56" spans="1:17" s="2" customFormat="1" ht="15.75">
      <c r="A56" s="22"/>
      <c r="B56" s="34" t="s">
        <v>272</v>
      </c>
      <c r="C56" s="35">
        <f t="shared" ref="C56" si="20">C18-C37</f>
        <v>16551</v>
      </c>
      <c r="D56" s="35">
        <f t="shared" si="12"/>
        <v>24357</v>
      </c>
      <c r="E56" s="36">
        <f t="shared" si="13"/>
        <v>47.163313394961023</v>
      </c>
      <c r="F56" s="35">
        <f t="shared" ref="F56:F66" si="21">IF(F18-F37=0,"",F18-F37)</f>
        <v>573238</v>
      </c>
      <c r="G56" s="67"/>
      <c r="H56" s="35">
        <f t="shared" ref="H56" si="22">H18-H37</f>
        <v>10688</v>
      </c>
      <c r="I56" s="35">
        <f t="shared" si="14"/>
        <v>16013</v>
      </c>
      <c r="J56" s="36">
        <f t="shared" si="15"/>
        <v>49.822230538922163</v>
      </c>
      <c r="K56" s="35">
        <f t="shared" si="16"/>
        <v>479816</v>
      </c>
      <c r="L56" s="90"/>
      <c r="M56" s="35">
        <f t="shared" ref="M56" si="23">M18-M37</f>
        <v>4157</v>
      </c>
      <c r="N56" s="35">
        <f t="shared" si="17"/>
        <v>6614</v>
      </c>
      <c r="O56" s="36">
        <f t="shared" si="18"/>
        <v>59.10512388741882</v>
      </c>
      <c r="P56" s="35">
        <f t="shared" si="19"/>
        <v>190714</v>
      </c>
      <c r="Q56" s="23"/>
    </row>
    <row r="57" spans="1:17" s="2" customFormat="1" ht="15.75">
      <c r="A57" s="22"/>
      <c r="B57" s="34" t="s">
        <v>273</v>
      </c>
      <c r="C57" s="35">
        <f t="shared" ref="C57" si="24">C19-C38</f>
        <v>16430</v>
      </c>
      <c r="D57" s="35">
        <f t="shared" si="12"/>
        <v>23463</v>
      </c>
      <c r="E57" s="36">
        <f t="shared" si="13"/>
        <v>42.805842970176514</v>
      </c>
      <c r="F57" s="35">
        <f t="shared" si="21"/>
        <v>596701</v>
      </c>
      <c r="G57" s="67"/>
      <c r="H57" s="35">
        <f t="shared" ref="H57" si="25">H19-H38</f>
        <v>10362</v>
      </c>
      <c r="I57" s="35">
        <f t="shared" si="14"/>
        <v>15590</v>
      </c>
      <c r="J57" s="36">
        <f t="shared" si="15"/>
        <v>50.45358038988612</v>
      </c>
      <c r="K57" s="35">
        <f t="shared" si="16"/>
        <v>495406</v>
      </c>
      <c r="L57" s="90"/>
      <c r="M57" s="35">
        <f t="shared" ref="M57" si="26">M19-M38</f>
        <v>3788</v>
      </c>
      <c r="N57" s="35">
        <f t="shared" si="17"/>
        <v>6587</v>
      </c>
      <c r="O57" s="36">
        <f t="shared" si="18"/>
        <v>73.89123548046463</v>
      </c>
      <c r="P57" s="35">
        <f t="shared" si="19"/>
        <v>197301</v>
      </c>
      <c r="Q57" s="23"/>
    </row>
    <row r="58" spans="1:17" s="2" customFormat="1" ht="15.75">
      <c r="A58" s="22"/>
      <c r="B58" s="34" t="s">
        <v>274</v>
      </c>
      <c r="C58" s="35">
        <f t="shared" ref="C58" si="27">C20-C39</f>
        <v>18453</v>
      </c>
      <c r="D58" s="35">
        <f t="shared" si="12"/>
        <v>18633</v>
      </c>
      <c r="E58" s="36">
        <f t="shared" si="13"/>
        <v>0.97545114615509299</v>
      </c>
      <c r="F58" s="35">
        <f t="shared" si="21"/>
        <v>615334</v>
      </c>
      <c r="G58" s="67"/>
      <c r="H58" s="35">
        <f t="shared" ref="H58" si="28">H20-H39</f>
        <v>13107</v>
      </c>
      <c r="I58" s="35">
        <f t="shared" si="14"/>
        <v>11852</v>
      </c>
      <c r="J58" s="36">
        <f t="shared" si="15"/>
        <v>-9.5750362401770044</v>
      </c>
      <c r="K58" s="35">
        <f t="shared" si="16"/>
        <v>507258</v>
      </c>
      <c r="L58" s="90"/>
      <c r="M58" s="35">
        <f t="shared" ref="M58" si="29">M20-M39</f>
        <v>5255</v>
      </c>
      <c r="N58" s="35">
        <f t="shared" si="17"/>
        <v>5077</v>
      </c>
      <c r="O58" s="36">
        <f t="shared" si="18"/>
        <v>-3.3872502378686997</v>
      </c>
      <c r="P58" s="35">
        <f t="shared" si="19"/>
        <v>202378</v>
      </c>
      <c r="Q58" s="23"/>
    </row>
    <row r="59" spans="1:17" s="2" customFormat="1" ht="15.75">
      <c r="A59" s="22"/>
      <c r="B59" s="34" t="s">
        <v>275</v>
      </c>
      <c r="C59" s="35">
        <f t="shared" ref="C59" si="30">C21-C40</f>
        <v>17966</v>
      </c>
      <c r="D59" s="35">
        <f t="shared" si="12"/>
        <v>23990</v>
      </c>
      <c r="E59" s="36">
        <f t="shared" si="13"/>
        <v>33.530001113213849</v>
      </c>
      <c r="F59" s="35">
        <f t="shared" si="21"/>
        <v>639324</v>
      </c>
      <c r="G59" s="67"/>
      <c r="H59" s="35">
        <f t="shared" ref="H59" si="31">H21-H40</f>
        <v>13263</v>
      </c>
      <c r="I59" s="35">
        <f t="shared" si="14"/>
        <v>15546</v>
      </c>
      <c r="J59" s="36">
        <f t="shared" si="15"/>
        <v>17.213300158335223</v>
      </c>
      <c r="K59" s="35">
        <f t="shared" si="16"/>
        <v>522804</v>
      </c>
      <c r="L59" s="90"/>
      <c r="M59" s="35">
        <f t="shared" ref="M59" si="32">M21-M40</f>
        <v>5741</v>
      </c>
      <c r="N59" s="35">
        <f t="shared" si="17"/>
        <v>6436</v>
      </c>
      <c r="O59" s="36">
        <f t="shared" si="18"/>
        <v>12.105904894617669</v>
      </c>
      <c r="P59" s="35">
        <f t="shared" si="19"/>
        <v>208814</v>
      </c>
      <c r="Q59" s="23"/>
    </row>
    <row r="60" spans="1:17" s="2" customFormat="1" ht="15.75">
      <c r="A60" s="22"/>
      <c r="B60" s="34" t="s">
        <v>276</v>
      </c>
      <c r="C60" s="35">
        <f t="shared" ref="C60" si="33">C22-C41</f>
        <v>21741</v>
      </c>
      <c r="D60" s="35">
        <f t="shared" si="12"/>
        <v>26277</v>
      </c>
      <c r="E60" s="36">
        <f t="shared" si="13"/>
        <v>20.863805712708718</v>
      </c>
      <c r="F60" s="35">
        <f t="shared" si="21"/>
        <v>665601</v>
      </c>
      <c r="G60" s="67"/>
      <c r="H60" s="35">
        <f t="shared" ref="H60" si="34">H22-H41</f>
        <v>14936</v>
      </c>
      <c r="I60" s="35">
        <f t="shared" si="14"/>
        <v>14165</v>
      </c>
      <c r="J60" s="36">
        <f t="shared" si="15"/>
        <v>-5.1620246384574191</v>
      </c>
      <c r="K60" s="35">
        <f t="shared" si="16"/>
        <v>536969</v>
      </c>
      <c r="L60" s="90"/>
      <c r="M60" s="35">
        <f t="shared" ref="M60" si="35">M22-M41</f>
        <v>5853</v>
      </c>
      <c r="N60" s="35">
        <f t="shared" si="17"/>
        <v>5992</v>
      </c>
      <c r="O60" s="36">
        <f t="shared" si="18"/>
        <v>2.3748505040150247</v>
      </c>
      <c r="P60" s="35">
        <f t="shared" si="19"/>
        <v>214806</v>
      </c>
      <c r="Q60" s="23"/>
    </row>
    <row r="61" spans="1:17" s="2" customFormat="1" ht="15.75">
      <c r="A61" s="22"/>
      <c r="B61" s="34" t="s">
        <v>277</v>
      </c>
      <c r="C61" s="35">
        <f t="shared" ref="C61" si="36">C23-C42</f>
        <v>18699</v>
      </c>
      <c r="D61" s="35">
        <f t="shared" si="12"/>
        <v>21225</v>
      </c>
      <c r="E61" s="36">
        <f t="shared" si="13"/>
        <v>13.508743783090015</v>
      </c>
      <c r="F61" s="35">
        <f t="shared" si="21"/>
        <v>686826</v>
      </c>
      <c r="G61" s="67"/>
      <c r="H61" s="35">
        <f t="shared" ref="H61" si="37">H23-H42</f>
        <v>12817</v>
      </c>
      <c r="I61" s="35">
        <f t="shared" si="14"/>
        <v>13386</v>
      </c>
      <c r="J61" s="36">
        <f t="shared" si="15"/>
        <v>4.4394164000936209</v>
      </c>
      <c r="K61" s="35">
        <f t="shared" si="16"/>
        <v>550355</v>
      </c>
      <c r="L61" s="90"/>
      <c r="M61" s="35">
        <f t="shared" ref="M61" si="38">M23-M42</f>
        <v>5321</v>
      </c>
      <c r="N61" s="35">
        <f t="shared" si="17"/>
        <v>5430</v>
      </c>
      <c r="O61" s="36">
        <f t="shared" si="18"/>
        <v>2.0484871264799809</v>
      </c>
      <c r="P61" s="35">
        <f t="shared" si="19"/>
        <v>220236</v>
      </c>
      <c r="Q61" s="23"/>
    </row>
    <row r="62" spans="1:17" s="2" customFormat="1" ht="15.75">
      <c r="A62" s="22"/>
      <c r="B62" s="34" t="s">
        <v>278</v>
      </c>
      <c r="C62" s="35">
        <f t="shared" ref="C62" si="39">C24-C43</f>
        <v>30146</v>
      </c>
      <c r="D62" s="35">
        <f t="shared" si="12"/>
        <v>22296</v>
      </c>
      <c r="E62" s="36">
        <f t="shared" si="13"/>
        <v>-26.03993896370994</v>
      </c>
      <c r="F62" s="35">
        <f t="shared" si="21"/>
        <v>709122</v>
      </c>
      <c r="G62" s="67"/>
      <c r="H62" s="35">
        <f t="shared" ref="H62" si="40">H24-H43</f>
        <v>19710</v>
      </c>
      <c r="I62" s="35">
        <f t="shared" si="14"/>
        <v>14979</v>
      </c>
      <c r="J62" s="36">
        <f t="shared" si="15"/>
        <v>-24.00304414003044</v>
      </c>
      <c r="K62" s="35">
        <f t="shared" si="16"/>
        <v>565334</v>
      </c>
      <c r="L62" s="90"/>
      <c r="M62" s="35">
        <f t="shared" ref="M62" si="41">M24-M43</f>
        <v>7392</v>
      </c>
      <c r="N62" s="35">
        <f t="shared" si="17"/>
        <v>6169</v>
      </c>
      <c r="O62" s="36">
        <f t="shared" si="18"/>
        <v>-16.544913419913421</v>
      </c>
      <c r="P62" s="35">
        <f t="shared" si="19"/>
        <v>226405</v>
      </c>
      <c r="Q62" s="23"/>
    </row>
    <row r="63" spans="1:17" s="2" customFormat="1" ht="15.75">
      <c r="A63" s="22"/>
      <c r="B63" s="34" t="s">
        <v>279</v>
      </c>
      <c r="C63" s="35">
        <f t="shared" ref="C63" si="42">C25-C44</f>
        <v>20781</v>
      </c>
      <c r="D63" s="109">
        <f t="shared" si="12"/>
        <v>21556</v>
      </c>
      <c r="E63" s="110">
        <f t="shared" si="13"/>
        <v>3.7293681728501893</v>
      </c>
      <c r="F63" s="109">
        <f t="shared" si="21"/>
        <v>730678</v>
      </c>
      <c r="G63" s="67"/>
      <c r="H63" s="35">
        <f t="shared" ref="H63" si="43">H25-H44</f>
        <v>14564</v>
      </c>
      <c r="I63" s="109">
        <f t="shared" si="14"/>
        <v>14954</v>
      </c>
      <c r="J63" s="110">
        <f t="shared" si="15"/>
        <v>2.6778357594067659</v>
      </c>
      <c r="K63" s="109">
        <f t="shared" si="16"/>
        <v>580288</v>
      </c>
      <c r="L63" s="90"/>
      <c r="M63" s="35">
        <f t="shared" ref="M63" si="44">M25-M44</f>
        <v>5783</v>
      </c>
      <c r="N63" s="109">
        <f t="shared" si="17"/>
        <v>6335</v>
      </c>
      <c r="O63" s="110">
        <f t="shared" si="18"/>
        <v>9.5452187445962409</v>
      </c>
      <c r="P63" s="109">
        <f t="shared" si="19"/>
        <v>232740</v>
      </c>
      <c r="Q63" s="23"/>
    </row>
    <row r="64" spans="1:17" s="2" customFormat="1" ht="15.75">
      <c r="A64" s="22"/>
      <c r="B64" s="34" t="s">
        <v>280</v>
      </c>
      <c r="C64" s="35">
        <f t="shared" ref="C64" si="45">C26-C45</f>
        <v>17336</v>
      </c>
      <c r="D64" s="35" t="str">
        <f t="shared" si="12"/>
        <v/>
      </c>
      <c r="E64" s="36" t="str">
        <f t="shared" si="13"/>
        <v/>
      </c>
      <c r="F64" s="35" t="str">
        <f t="shared" si="21"/>
        <v/>
      </c>
      <c r="G64" s="67"/>
      <c r="H64" s="35">
        <f t="shared" ref="H64" si="46">H26-H45</f>
        <v>12219</v>
      </c>
      <c r="I64" s="35" t="str">
        <f t="shared" si="14"/>
        <v/>
      </c>
      <c r="J64" s="36" t="str">
        <f t="shared" si="15"/>
        <v/>
      </c>
      <c r="K64" s="35" t="str">
        <f t="shared" si="16"/>
        <v/>
      </c>
      <c r="L64" s="90"/>
      <c r="M64" s="35">
        <f t="shared" ref="M64" si="47">M26-M45</f>
        <v>5121</v>
      </c>
      <c r="N64" s="35" t="str">
        <f t="shared" si="17"/>
        <v/>
      </c>
      <c r="O64" s="36" t="str">
        <f t="shared" si="18"/>
        <v/>
      </c>
      <c r="P64" s="35" t="str">
        <f t="shared" si="19"/>
        <v/>
      </c>
      <c r="Q64" s="23"/>
    </row>
    <row r="65" spans="1:17" s="2" customFormat="1" ht="15.75">
      <c r="A65" s="22"/>
      <c r="B65" s="34" t="s">
        <v>281</v>
      </c>
      <c r="C65" s="35">
        <f t="shared" ref="C65" si="48">C27-C46</f>
        <v>17488</v>
      </c>
      <c r="D65" s="35" t="str">
        <f t="shared" si="12"/>
        <v/>
      </c>
      <c r="E65" s="36" t="str">
        <f t="shared" si="13"/>
        <v/>
      </c>
      <c r="F65" s="35" t="str">
        <f t="shared" si="21"/>
        <v/>
      </c>
      <c r="G65" s="67"/>
      <c r="H65" s="35">
        <f t="shared" ref="H65" si="49">H27-H46</f>
        <v>11953</v>
      </c>
      <c r="I65" s="35" t="str">
        <f t="shared" si="14"/>
        <v/>
      </c>
      <c r="J65" s="36" t="str">
        <f t="shared" si="15"/>
        <v/>
      </c>
      <c r="K65" s="35" t="str">
        <f t="shared" si="16"/>
        <v/>
      </c>
      <c r="L65" s="90"/>
      <c r="M65" s="35">
        <f t="shared" ref="M65" si="50">M27-M46</f>
        <v>5034</v>
      </c>
      <c r="N65" s="35" t="str">
        <f t="shared" si="17"/>
        <v/>
      </c>
      <c r="O65" s="36" t="str">
        <f t="shared" si="18"/>
        <v/>
      </c>
      <c r="P65" s="35" t="str">
        <f t="shared" si="19"/>
        <v/>
      </c>
      <c r="Q65" s="23"/>
    </row>
    <row r="66" spans="1:17" s="2" customFormat="1" ht="15.75">
      <c r="A66" s="22"/>
      <c r="B66" s="34" t="s">
        <v>282</v>
      </c>
      <c r="C66" s="35">
        <f t="shared" ref="C66" si="51">C28-C47</f>
        <v>12846</v>
      </c>
      <c r="D66" s="35" t="str">
        <f t="shared" si="12"/>
        <v/>
      </c>
      <c r="E66" s="36" t="str">
        <f t="shared" si="13"/>
        <v/>
      </c>
      <c r="F66" s="35" t="str">
        <f t="shared" si="21"/>
        <v/>
      </c>
      <c r="G66" s="67"/>
      <c r="H66" s="35">
        <f t="shared" ref="H66" si="52">H28-H47</f>
        <v>8378</v>
      </c>
      <c r="I66" s="35" t="str">
        <f t="shared" si="14"/>
        <v/>
      </c>
      <c r="J66" s="36" t="str">
        <f t="shared" si="15"/>
        <v/>
      </c>
      <c r="K66" s="35" t="str">
        <f t="shared" si="16"/>
        <v/>
      </c>
      <c r="L66" s="90"/>
      <c r="M66" s="35">
        <f t="shared" ref="M66" si="53">M28-M47</f>
        <v>3759</v>
      </c>
      <c r="N66" s="35" t="str">
        <f t="shared" si="17"/>
        <v/>
      </c>
      <c r="O66" s="36" t="str">
        <f t="shared" si="18"/>
        <v/>
      </c>
      <c r="P66" s="35" t="str">
        <f t="shared" si="19"/>
        <v/>
      </c>
      <c r="Q66" s="23"/>
    </row>
    <row r="67" spans="1:17" s="2" customFormat="1" ht="15.75">
      <c r="A67" s="22"/>
      <c r="B67" s="40" t="s">
        <v>283</v>
      </c>
      <c r="C67" s="76">
        <f>SUM(C55:C66)</f>
        <v>223200</v>
      </c>
      <c r="D67" s="76">
        <f>SUM(D55:D66)</f>
        <v>205922</v>
      </c>
      <c r="E67" s="76"/>
      <c r="F67" s="76"/>
      <c r="G67" s="80"/>
      <c r="H67" s="76">
        <f>SUM(H55:H66)</f>
        <v>151837</v>
      </c>
      <c r="I67" s="76">
        <f>SUM(I55:I66)</f>
        <v>132409</v>
      </c>
      <c r="J67" s="76"/>
      <c r="K67" s="76"/>
      <c r="L67" s="80"/>
      <c r="M67" s="76">
        <f>SUM(M55:M66)</f>
        <v>60812</v>
      </c>
      <c r="N67" s="76">
        <f>SUM(N55:N66)</f>
        <v>54838</v>
      </c>
      <c r="O67" s="76"/>
      <c r="P67" s="76"/>
      <c r="Q67" s="23"/>
    </row>
    <row r="68" spans="1:17" s="2" customFormat="1">
      <c r="A68" s="22"/>
      <c r="B68" s="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3"/>
    </row>
    <row r="69" spans="1:17" s="2" customFormat="1" ht="15.75">
      <c r="A69" s="22"/>
      <c r="B69" s="34" t="s">
        <v>256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3"/>
    </row>
    <row r="70" spans="1:17" s="2" customFormat="1">
      <c r="A70" s="22"/>
      <c r="B70" s="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3"/>
    </row>
    <row r="71" spans="1:17" s="2" customFormat="1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9"/>
    </row>
    <row r="72" spans="1:17" s="2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" customFormat="1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/>
    </row>
    <row r="74" spans="1:17" s="2" customFormat="1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/>
    </row>
    <row r="75" spans="1:17" s="2" customFormat="1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/>
    </row>
    <row r="76" spans="1:17" s="2" customFormat="1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/>
    </row>
    <row r="77" spans="1:17" s="2" customFormat="1">
      <c r="A77" s="1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/>
    </row>
    <row r="78" spans="1:17" s="2" customFormat="1">
      <c r="A78" s="1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/>
    </row>
    <row r="79" spans="1:17" s="2" customFormat="1">
      <c r="A79" s="1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/>
    </row>
    <row r="80" spans="1:17" s="2" customFormat="1">
      <c r="A80" s="1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/>
    </row>
    <row r="81" spans="1:20" s="2" customFormat="1">
      <c r="A81" s="1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/>
    </row>
    <row r="82" spans="1:20" s="2" customFormat="1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/>
    </row>
    <row r="83" spans="1:20" s="2" customFormat="1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/>
    </row>
    <row r="84" spans="1:20" s="2" customFormat="1">
      <c r="A84" s="1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/>
    </row>
    <row r="85" spans="1:20" s="2" customFormat="1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/>
    </row>
    <row r="86" spans="1:20" s="2" customFormat="1">
      <c r="A86" s="1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/>
    </row>
    <row r="87" spans="1:20" s="2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20">
      <c r="R88" s="2"/>
      <c r="S88" s="2"/>
      <c r="T88" s="2"/>
    </row>
    <row r="89" spans="1:20">
      <c r="R89" s="2"/>
      <c r="S89" s="2"/>
      <c r="T89" s="2"/>
    </row>
    <row r="90" spans="1:20">
      <c r="R90" s="2"/>
      <c r="S90" s="2"/>
      <c r="T90" s="2"/>
    </row>
    <row r="91" spans="1:20">
      <c r="R91" s="2"/>
      <c r="S91" s="2"/>
      <c r="T91" s="2"/>
    </row>
  </sheetData>
  <mergeCells count="38">
    <mergeCell ref="C51:F51"/>
    <mergeCell ref="H51:K51"/>
    <mergeCell ref="M51:P51"/>
    <mergeCell ref="C52:D52"/>
    <mergeCell ref="E52:E53"/>
    <mergeCell ref="F52:F53"/>
    <mergeCell ref="H52:I52"/>
    <mergeCell ref="J52:J53"/>
    <mergeCell ref="K52:K53"/>
    <mergeCell ref="M52:N52"/>
    <mergeCell ref="O52:O53"/>
    <mergeCell ref="P52:P53"/>
    <mergeCell ref="C32:F32"/>
    <mergeCell ref="H32:K32"/>
    <mergeCell ref="M32:P32"/>
    <mergeCell ref="C33:D33"/>
    <mergeCell ref="E33:E34"/>
    <mergeCell ref="F33:F34"/>
    <mergeCell ref="H33:I33"/>
    <mergeCell ref="J33:J34"/>
    <mergeCell ref="K33:K34"/>
    <mergeCell ref="M33:N33"/>
    <mergeCell ref="O33:O34"/>
    <mergeCell ref="P33:P34"/>
    <mergeCell ref="C10:P10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P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</cols>
  <sheetData>
    <row r="1" spans="1:16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</row>
    <row r="2" spans="1:16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</row>
    <row r="3" spans="1:16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6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6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6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6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6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6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6" ht="15.75">
      <c r="A10" s="12"/>
      <c r="B10" s="8"/>
      <c r="C10" s="103" t="s">
        <v>104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5"/>
    </row>
    <row r="11" spans="1:16" ht="15.75">
      <c r="A11" s="12"/>
      <c r="B11" s="8"/>
      <c r="C11" s="103" t="s">
        <v>314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6" ht="18.75">
      <c r="A12" s="12"/>
      <c r="B12" s="92" t="s">
        <v>310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6" ht="29.25" customHeight="1">
      <c r="A13" s="12"/>
      <c r="B13" s="30" t="s">
        <v>255</v>
      </c>
      <c r="C13" s="104" t="s">
        <v>319</v>
      </c>
      <c r="D13" s="104"/>
      <c r="E13" s="101" t="s">
        <v>254</v>
      </c>
      <c r="F13" s="101" t="s">
        <v>306</v>
      </c>
      <c r="G13" s="105" t="s">
        <v>321</v>
      </c>
      <c r="H13" s="106"/>
      <c r="I13" s="101" t="s">
        <v>254</v>
      </c>
      <c r="J13" s="101" t="s">
        <v>307</v>
      </c>
      <c r="K13" s="32"/>
      <c r="L13" s="86" t="s">
        <v>323</v>
      </c>
      <c r="M13" s="101" t="s">
        <v>101</v>
      </c>
      <c r="N13" s="15"/>
    </row>
    <row r="14" spans="1:16" ht="15.75">
      <c r="A14" s="12"/>
      <c r="B14" s="30"/>
      <c r="C14" s="31">
        <v>2016</v>
      </c>
      <c r="D14" s="31">
        <v>2017</v>
      </c>
      <c r="E14" s="101"/>
      <c r="F14" s="101"/>
      <c r="G14" s="31">
        <v>2016</v>
      </c>
      <c r="H14" s="31">
        <v>2017</v>
      </c>
      <c r="I14" s="101"/>
      <c r="J14" s="101"/>
      <c r="K14" s="32"/>
      <c r="L14" s="39" t="s">
        <v>309</v>
      </c>
      <c r="M14" s="101"/>
      <c r="N14" s="15"/>
    </row>
    <row r="15" spans="1:16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6" ht="15.75">
      <c r="A16" s="12"/>
      <c r="B16" s="34" t="s">
        <v>25</v>
      </c>
      <c r="C16" s="35">
        <v>42</v>
      </c>
      <c r="D16" s="35">
        <v>68</v>
      </c>
      <c r="E16" s="36">
        <f t="shared" ref="E16:E50" si="0">IF(ISBLANK(D16),"",(IFERROR(((D16/C16-1)*100),"")))</f>
        <v>61.904761904761905</v>
      </c>
      <c r="F16" s="36">
        <f>+(D16*100)/$D$50</f>
        <v>7.4269861726992722E-2</v>
      </c>
      <c r="G16" s="35">
        <v>613</v>
      </c>
      <c r="H16" s="35">
        <v>690</v>
      </c>
      <c r="I16" s="36">
        <f t="shared" ref="I16:I50" si="1">IF(ISBLANK(H16),"",(IFERROR(((H16/G16-1)*100),"")))</f>
        <v>12.561174551386634</v>
      </c>
      <c r="J16" s="36">
        <f>+(H16*100)/$H$50</f>
        <v>8.0484399440575102E-2</v>
      </c>
      <c r="K16" s="79"/>
      <c r="L16" s="35">
        <v>2247</v>
      </c>
      <c r="M16" s="36">
        <f>+(L16*100)/$L$50</f>
        <v>6.4371651606985145E-2</v>
      </c>
      <c r="N16" s="15"/>
    </row>
    <row r="17" spans="1:14" ht="15.75">
      <c r="A17" s="12"/>
      <c r="B17" s="34" t="s">
        <v>0</v>
      </c>
      <c r="C17" s="35">
        <v>12265</v>
      </c>
      <c r="D17" s="35">
        <v>19590</v>
      </c>
      <c r="E17" s="36">
        <f t="shared" si="0"/>
        <v>59.722788422340003</v>
      </c>
      <c r="F17" s="36">
        <f t="shared" ref="F17:F48" si="2">+(D17*100)/$D$50</f>
        <v>21.396273400467464</v>
      </c>
      <c r="G17" s="35">
        <v>100779</v>
      </c>
      <c r="H17" s="35">
        <v>145991</v>
      </c>
      <c r="I17" s="36">
        <f t="shared" si="1"/>
        <v>44.862520961708285</v>
      </c>
      <c r="J17" s="36">
        <f t="shared" ref="J17:J48" si="3">+(H17*100)/$H$50</f>
        <v>17.02898254888261</v>
      </c>
      <c r="K17" s="79"/>
      <c r="L17" s="35">
        <v>479278</v>
      </c>
      <c r="M17" s="36">
        <f t="shared" ref="M17:M47" si="4">+(L17*100)/$L$50</f>
        <v>13.730269888247719</v>
      </c>
      <c r="N17" s="15"/>
    </row>
    <row r="18" spans="1:14" ht="15.75">
      <c r="A18" s="12"/>
      <c r="B18" s="34" t="s">
        <v>23</v>
      </c>
      <c r="C18" s="35">
        <v>449</v>
      </c>
      <c r="D18" s="35">
        <v>516</v>
      </c>
      <c r="E18" s="36">
        <f t="shared" si="0"/>
        <v>14.92204899777283</v>
      </c>
      <c r="F18" s="36">
        <f t="shared" si="2"/>
        <v>0.5635771860460036</v>
      </c>
      <c r="G18" s="35">
        <v>4005</v>
      </c>
      <c r="H18" s="35">
        <v>5278</v>
      </c>
      <c r="I18" s="36">
        <f t="shared" si="1"/>
        <v>31.785268414481905</v>
      </c>
      <c r="J18" s="36">
        <f t="shared" si="3"/>
        <v>0.61564733369181945</v>
      </c>
      <c r="K18" s="79"/>
      <c r="L18" s="35">
        <v>15933</v>
      </c>
      <c r="M18" s="36">
        <f t="shared" si="4"/>
        <v>0.4564457165349774</v>
      </c>
      <c r="N18" s="15"/>
    </row>
    <row r="19" spans="1:14" ht="15.75">
      <c r="A19" s="12"/>
      <c r="B19" s="34" t="s">
        <v>2</v>
      </c>
      <c r="C19" s="35">
        <v>5092</v>
      </c>
      <c r="D19" s="35">
        <v>4859</v>
      </c>
      <c r="E19" s="36">
        <f t="shared" si="0"/>
        <v>-4.5758051846032988</v>
      </c>
      <c r="F19" s="36">
        <f t="shared" si="2"/>
        <v>5.307018501933201</v>
      </c>
      <c r="G19" s="35">
        <v>53856</v>
      </c>
      <c r="H19" s="35">
        <v>46536</v>
      </c>
      <c r="I19" s="36">
        <f t="shared" si="1"/>
        <v>-13.591800356506234</v>
      </c>
      <c r="J19" s="36">
        <f t="shared" si="3"/>
        <v>5.4281478440095698</v>
      </c>
      <c r="K19" s="79"/>
      <c r="L19" s="35">
        <v>200832</v>
      </c>
      <c r="M19" s="36">
        <f t="shared" si="4"/>
        <v>5.7533989922269866</v>
      </c>
      <c r="N19" s="15"/>
    </row>
    <row r="20" spans="1:14" ht="15.75">
      <c r="A20" s="12"/>
      <c r="B20" s="34" t="s">
        <v>231</v>
      </c>
      <c r="C20" s="35">
        <v>21728</v>
      </c>
      <c r="D20" s="35">
        <v>16746</v>
      </c>
      <c r="E20" s="36">
        <f t="shared" si="0"/>
        <v>-22.928939617083945</v>
      </c>
      <c r="F20" s="36">
        <f t="shared" si="2"/>
        <v>18.290045654120885</v>
      </c>
      <c r="G20" s="35">
        <v>179179</v>
      </c>
      <c r="H20" s="35">
        <v>180147</v>
      </c>
      <c r="I20" s="36">
        <f t="shared" si="1"/>
        <v>0.54024188102399506</v>
      </c>
      <c r="J20" s="36">
        <f t="shared" si="3"/>
        <v>21.013076965248235</v>
      </c>
      <c r="K20" s="79"/>
      <c r="L20" s="35">
        <v>790526</v>
      </c>
      <c r="M20" s="36">
        <f t="shared" si="4"/>
        <v>22.646846576886308</v>
      </c>
      <c r="N20" s="15"/>
    </row>
    <row r="21" spans="1:14" ht="15.75">
      <c r="A21" s="12"/>
      <c r="B21" s="34" t="s">
        <v>5</v>
      </c>
      <c r="C21" s="35">
        <v>728</v>
      </c>
      <c r="D21" s="35">
        <v>1375</v>
      </c>
      <c r="E21" s="36">
        <f t="shared" si="0"/>
        <v>88.873626373626365</v>
      </c>
      <c r="F21" s="36">
        <f t="shared" si="2"/>
        <v>1.50178029227375</v>
      </c>
      <c r="G21" s="35">
        <v>6802</v>
      </c>
      <c r="H21" s="35">
        <v>10258</v>
      </c>
      <c r="I21" s="36">
        <f t="shared" si="1"/>
        <v>50.808585710085261</v>
      </c>
      <c r="J21" s="36">
        <f t="shared" si="3"/>
        <v>1.1965347383498832</v>
      </c>
      <c r="K21" s="79"/>
      <c r="L21" s="35">
        <v>42010</v>
      </c>
      <c r="M21" s="36">
        <f t="shared" si="4"/>
        <v>1.2034949194523568</v>
      </c>
      <c r="N21" s="15"/>
    </row>
    <row r="22" spans="1:14" ht="15.75">
      <c r="A22" s="12"/>
      <c r="B22" s="34" t="s">
        <v>9</v>
      </c>
      <c r="C22" s="35">
        <v>2100</v>
      </c>
      <c r="D22" s="35">
        <v>2050</v>
      </c>
      <c r="E22" s="36">
        <f t="shared" si="0"/>
        <v>-2.3809523809523836</v>
      </c>
      <c r="F22" s="36">
        <f t="shared" si="2"/>
        <v>2.2390178902990456</v>
      </c>
      <c r="G22" s="35">
        <v>17390</v>
      </c>
      <c r="H22" s="35">
        <v>19668</v>
      </c>
      <c r="I22" s="36">
        <f t="shared" si="1"/>
        <v>13.099482461184596</v>
      </c>
      <c r="J22" s="36">
        <f t="shared" si="3"/>
        <v>2.2941553162278709</v>
      </c>
      <c r="K22" s="79"/>
      <c r="L22" s="35">
        <v>68504</v>
      </c>
      <c r="M22" s="36">
        <f t="shared" si="4"/>
        <v>1.9624902633221675</v>
      </c>
      <c r="N22" s="15"/>
    </row>
    <row r="23" spans="1:14" ht="15.75">
      <c r="A23" s="12"/>
      <c r="B23" s="34" t="s">
        <v>10</v>
      </c>
      <c r="C23" s="35">
        <v>1551</v>
      </c>
      <c r="D23" s="35">
        <v>1031</v>
      </c>
      <c r="E23" s="36">
        <f t="shared" si="0"/>
        <v>-33.526756931012244</v>
      </c>
      <c r="F23" s="36">
        <f t="shared" si="2"/>
        <v>1.1260621682430809</v>
      </c>
      <c r="G23" s="35">
        <v>14029</v>
      </c>
      <c r="H23" s="35">
        <v>12629</v>
      </c>
      <c r="I23" s="36">
        <f t="shared" si="1"/>
        <v>-9.9793285337515201</v>
      </c>
      <c r="J23" s="36">
        <f t="shared" si="3"/>
        <v>1.4730977978768449</v>
      </c>
      <c r="K23" s="79"/>
      <c r="L23" s="35">
        <v>61612</v>
      </c>
      <c r="M23" s="36">
        <f t="shared" si="4"/>
        <v>1.7650494876767104</v>
      </c>
      <c r="N23" s="15"/>
    </row>
    <row r="24" spans="1:14" ht="15.75">
      <c r="A24" s="12"/>
      <c r="B24" s="34" t="s">
        <v>21</v>
      </c>
      <c r="C24" s="35">
        <v>406</v>
      </c>
      <c r="D24" s="35">
        <v>296</v>
      </c>
      <c r="E24" s="36">
        <f t="shared" si="0"/>
        <v>-27.093596059113302</v>
      </c>
      <c r="F24" s="36">
        <f t="shared" si="2"/>
        <v>0.32329233928220363</v>
      </c>
      <c r="G24" s="35">
        <v>3941</v>
      </c>
      <c r="H24" s="35">
        <v>3511</v>
      </c>
      <c r="I24" s="36">
        <f t="shared" si="1"/>
        <v>-10.910936310581064</v>
      </c>
      <c r="J24" s="36">
        <f t="shared" si="3"/>
        <v>0.409537284689651</v>
      </c>
      <c r="K24" s="79"/>
      <c r="L24" s="35">
        <v>15416</v>
      </c>
      <c r="M24" s="36">
        <f t="shared" si="4"/>
        <v>0.44163479357956514</v>
      </c>
      <c r="N24" s="15"/>
    </row>
    <row r="25" spans="1:14" ht="15.75">
      <c r="A25" s="12"/>
      <c r="B25" s="34" t="s">
        <v>12</v>
      </c>
      <c r="C25" s="35">
        <v>2090</v>
      </c>
      <c r="D25" s="35">
        <v>1088</v>
      </c>
      <c r="E25" s="36">
        <f t="shared" si="0"/>
        <v>-47.942583732057422</v>
      </c>
      <c r="F25" s="36">
        <f t="shared" si="2"/>
        <v>1.1883177876318836</v>
      </c>
      <c r="G25" s="35">
        <v>20994</v>
      </c>
      <c r="H25" s="35">
        <v>15433</v>
      </c>
      <c r="I25" s="36">
        <f t="shared" si="1"/>
        <v>-26.488520529675142</v>
      </c>
      <c r="J25" s="36">
        <f t="shared" si="3"/>
        <v>1.8001677341541964</v>
      </c>
      <c r="K25" s="79"/>
      <c r="L25" s="35">
        <v>61694</v>
      </c>
      <c r="M25" s="36">
        <f t="shared" si="4"/>
        <v>1.7673986089191549</v>
      </c>
      <c r="N25" s="15"/>
    </row>
    <row r="26" spans="1:14" ht="15.75">
      <c r="A26" s="12"/>
      <c r="B26" s="34" t="s">
        <v>16</v>
      </c>
      <c r="C26" s="35">
        <v>1253</v>
      </c>
      <c r="D26" s="35">
        <v>1411</v>
      </c>
      <c r="E26" s="36">
        <f t="shared" si="0"/>
        <v>12.609736632083003</v>
      </c>
      <c r="F26" s="36">
        <f t="shared" si="2"/>
        <v>1.541099630835099</v>
      </c>
      <c r="G26" s="35">
        <v>12912</v>
      </c>
      <c r="H26" s="35">
        <v>14986</v>
      </c>
      <c r="I26" s="36">
        <f t="shared" si="1"/>
        <v>16.062577447335812</v>
      </c>
      <c r="J26" s="36">
        <f t="shared" si="3"/>
        <v>1.748027840603563</v>
      </c>
      <c r="K26" s="79"/>
      <c r="L26" s="35">
        <v>59396</v>
      </c>
      <c r="M26" s="36">
        <f t="shared" si="4"/>
        <v>1.7015659184906495</v>
      </c>
      <c r="N26" s="15"/>
    </row>
    <row r="27" spans="1:14" ht="15.75">
      <c r="A27" s="12"/>
      <c r="B27" s="34" t="s">
        <v>14</v>
      </c>
      <c r="C27" s="35">
        <v>1936</v>
      </c>
      <c r="D27" s="35">
        <v>2417</v>
      </c>
      <c r="E27" s="36">
        <f t="shared" si="0"/>
        <v>24.845041322314042</v>
      </c>
      <c r="F27" s="36">
        <f t="shared" si="2"/>
        <v>2.6398567028550208</v>
      </c>
      <c r="G27" s="35">
        <v>14343</v>
      </c>
      <c r="H27" s="35">
        <v>18905</v>
      </c>
      <c r="I27" s="36">
        <f t="shared" si="1"/>
        <v>31.806456110994908</v>
      </c>
      <c r="J27" s="36">
        <f t="shared" si="3"/>
        <v>2.2051559006145975</v>
      </c>
      <c r="K27" s="79"/>
      <c r="L27" s="35">
        <v>57492</v>
      </c>
      <c r="M27" s="36">
        <f t="shared" si="4"/>
        <v>1.6470204691538894</v>
      </c>
      <c r="N27" s="15"/>
    </row>
    <row r="28" spans="1:14" ht="15.75">
      <c r="A28" s="12"/>
      <c r="B28" s="34" t="s">
        <v>24</v>
      </c>
      <c r="C28" s="35">
        <v>209</v>
      </c>
      <c r="D28" s="35">
        <v>249</v>
      </c>
      <c r="E28" s="36">
        <f t="shared" si="0"/>
        <v>19.138755980861255</v>
      </c>
      <c r="F28" s="36">
        <f t="shared" si="2"/>
        <v>0.27195875838266453</v>
      </c>
      <c r="G28" s="35">
        <v>2916</v>
      </c>
      <c r="H28" s="35">
        <v>3225</v>
      </c>
      <c r="I28" s="36">
        <f t="shared" si="1"/>
        <v>10.596707818930051</v>
      </c>
      <c r="J28" s="36">
        <f t="shared" si="3"/>
        <v>0.3761770843418184</v>
      </c>
      <c r="K28" s="79"/>
      <c r="L28" s="35">
        <v>12562</v>
      </c>
      <c r="M28" s="36">
        <f t="shared" si="4"/>
        <v>0.35987391521448481</v>
      </c>
      <c r="N28" s="15"/>
    </row>
    <row r="29" spans="1:14" ht="15.75">
      <c r="A29" s="12"/>
      <c r="B29" s="34" t="s">
        <v>18</v>
      </c>
      <c r="C29" s="35">
        <v>1137</v>
      </c>
      <c r="D29" s="35">
        <v>2248</v>
      </c>
      <c r="E29" s="36">
        <f t="shared" si="0"/>
        <v>97.713280562884776</v>
      </c>
      <c r="F29" s="36">
        <f t="shared" si="2"/>
        <v>2.4552742523864652</v>
      </c>
      <c r="G29" s="35">
        <v>10287</v>
      </c>
      <c r="H29" s="35">
        <v>20806</v>
      </c>
      <c r="I29" s="36">
        <f t="shared" si="1"/>
        <v>102.25527364634974</v>
      </c>
      <c r="J29" s="36">
        <f t="shared" si="3"/>
        <v>2.4268962532762401</v>
      </c>
      <c r="K29" s="79"/>
      <c r="L29" s="35">
        <v>51504</v>
      </c>
      <c r="M29" s="36">
        <f t="shared" si="4"/>
        <v>1.4754773228153817</v>
      </c>
      <c r="N29" s="15"/>
    </row>
    <row r="30" spans="1:14" ht="15.75">
      <c r="A30" s="12"/>
      <c r="B30" s="34" t="s">
        <v>1</v>
      </c>
      <c r="C30" s="35">
        <v>6758</v>
      </c>
      <c r="D30" s="35">
        <v>7143</v>
      </c>
      <c r="E30" s="36">
        <f t="shared" si="0"/>
        <v>5.6969517608759901</v>
      </c>
      <c r="F30" s="36">
        <f t="shared" si="2"/>
        <v>7.8016120928810153</v>
      </c>
      <c r="G30" s="35">
        <v>68986</v>
      </c>
      <c r="H30" s="35">
        <v>75526</v>
      </c>
      <c r="I30" s="36">
        <f t="shared" si="1"/>
        <v>9.4801843852375889</v>
      </c>
      <c r="J30" s="36">
        <f t="shared" si="3"/>
        <v>8.8096590610853269</v>
      </c>
      <c r="K30" s="79"/>
      <c r="L30" s="35">
        <v>279393</v>
      </c>
      <c r="M30" s="36">
        <f t="shared" si="4"/>
        <v>8.0040003815889627</v>
      </c>
      <c r="N30" s="15"/>
    </row>
    <row r="31" spans="1:14" ht="15.75">
      <c r="A31" s="12"/>
      <c r="B31" s="34" t="s">
        <v>27</v>
      </c>
      <c r="C31" s="35">
        <v>2</v>
      </c>
      <c r="D31" s="35">
        <v>1</v>
      </c>
      <c r="E31" s="36">
        <f t="shared" si="0"/>
        <v>-50</v>
      </c>
      <c r="F31" s="36">
        <f t="shared" si="2"/>
        <v>1.0922038489263636E-3</v>
      </c>
      <c r="G31" s="35">
        <v>10</v>
      </c>
      <c r="H31" s="35">
        <v>5</v>
      </c>
      <c r="I31" s="36">
        <f t="shared" si="1"/>
        <v>-50</v>
      </c>
      <c r="J31" s="36">
        <f t="shared" si="3"/>
        <v>5.832202858012689E-4</v>
      </c>
      <c r="K31" s="79"/>
      <c r="L31" s="35">
        <v>59</v>
      </c>
      <c r="M31" s="36">
        <f t="shared" si="4"/>
        <v>1.6902213817588444E-3</v>
      </c>
      <c r="N31" s="15"/>
    </row>
    <row r="32" spans="1:14" ht="15.75">
      <c r="A32" s="12"/>
      <c r="B32" s="34" t="s">
        <v>26</v>
      </c>
      <c r="C32" s="35">
        <v>4</v>
      </c>
      <c r="D32" s="35">
        <v>6</v>
      </c>
      <c r="E32" s="36">
        <f t="shared" si="0"/>
        <v>50</v>
      </c>
      <c r="F32" s="36">
        <f t="shared" si="2"/>
        <v>6.5532230935581815E-3</v>
      </c>
      <c r="G32" s="35">
        <v>46</v>
      </c>
      <c r="H32" s="35">
        <v>57</v>
      </c>
      <c r="I32" s="36">
        <f t="shared" si="1"/>
        <v>23.913043478260864</v>
      </c>
      <c r="J32" s="36">
        <f t="shared" si="3"/>
        <v>6.648711258134465E-3</v>
      </c>
      <c r="K32" s="79"/>
      <c r="L32" s="35">
        <v>227</v>
      </c>
      <c r="M32" s="36">
        <f t="shared" si="4"/>
        <v>6.5030551467670792E-3</v>
      </c>
      <c r="N32" s="15"/>
    </row>
    <row r="33" spans="1:14" ht="15.75">
      <c r="A33" s="12"/>
      <c r="B33" s="34" t="s">
        <v>8</v>
      </c>
      <c r="C33" s="35">
        <v>1522</v>
      </c>
      <c r="D33" s="35">
        <v>1512</v>
      </c>
      <c r="E33" s="36">
        <f t="shared" si="0"/>
        <v>-0.65703022339027584</v>
      </c>
      <c r="F33" s="36">
        <f t="shared" si="2"/>
        <v>1.6514122195766618</v>
      </c>
      <c r="G33" s="35">
        <v>14479</v>
      </c>
      <c r="H33" s="35">
        <v>13587</v>
      </c>
      <c r="I33" s="36">
        <f t="shared" si="1"/>
        <v>-6.160646453484353</v>
      </c>
      <c r="J33" s="36">
        <f t="shared" si="3"/>
        <v>1.5848428046363681</v>
      </c>
      <c r="K33" s="79"/>
      <c r="L33" s="35">
        <v>63940</v>
      </c>
      <c r="M33" s="36">
        <f t="shared" si="4"/>
        <v>1.8317416127061104</v>
      </c>
      <c r="N33" s="15"/>
    </row>
    <row r="34" spans="1:14" ht="15.75">
      <c r="A34" s="12"/>
      <c r="B34" s="34" t="s">
        <v>19</v>
      </c>
      <c r="C34" s="35">
        <v>721</v>
      </c>
      <c r="D34" s="35">
        <v>1112</v>
      </c>
      <c r="E34" s="36">
        <f t="shared" si="0"/>
        <v>54.230235783633837</v>
      </c>
      <c r="F34" s="36">
        <f t="shared" si="2"/>
        <v>1.2145306800061164</v>
      </c>
      <c r="G34" s="35">
        <v>7816</v>
      </c>
      <c r="H34" s="35">
        <v>9667</v>
      </c>
      <c r="I34" s="36">
        <f t="shared" si="1"/>
        <v>23.682190378710331</v>
      </c>
      <c r="J34" s="36">
        <f t="shared" si="3"/>
        <v>1.1275981005681732</v>
      </c>
      <c r="K34" s="79"/>
      <c r="L34" s="35">
        <v>32101</v>
      </c>
      <c r="M34" s="36">
        <f t="shared" si="4"/>
        <v>0.91962367077696039</v>
      </c>
      <c r="N34" s="15"/>
    </row>
    <row r="35" spans="1:14" ht="15.75">
      <c r="A35" s="12"/>
      <c r="B35" s="34" t="s">
        <v>17</v>
      </c>
      <c r="C35" s="35">
        <v>1541</v>
      </c>
      <c r="D35" s="35">
        <v>1093</v>
      </c>
      <c r="E35" s="36">
        <f t="shared" si="0"/>
        <v>-29.072031148604804</v>
      </c>
      <c r="F35" s="36">
        <f t="shared" si="2"/>
        <v>1.1937788068765154</v>
      </c>
      <c r="G35" s="35">
        <v>10375</v>
      </c>
      <c r="H35" s="35">
        <v>11528</v>
      </c>
      <c r="I35" s="36">
        <f t="shared" si="1"/>
        <v>11.113253012048197</v>
      </c>
      <c r="J35" s="36">
        <f t="shared" si="3"/>
        <v>1.3446726909434055</v>
      </c>
      <c r="K35" s="79"/>
      <c r="L35" s="35">
        <v>40997</v>
      </c>
      <c r="M35" s="36">
        <f t="shared" si="4"/>
        <v>1.1744746777621584</v>
      </c>
      <c r="N35" s="15"/>
    </row>
    <row r="36" spans="1:14" ht="15.75">
      <c r="A36" s="12"/>
      <c r="B36" s="34" t="s">
        <v>4</v>
      </c>
      <c r="C36" s="35">
        <v>3034</v>
      </c>
      <c r="D36" s="35">
        <v>2293</v>
      </c>
      <c r="E36" s="36">
        <f t="shared" si="0"/>
        <v>-24.423203691496376</v>
      </c>
      <c r="F36" s="36">
        <f t="shared" si="2"/>
        <v>2.5044234255881519</v>
      </c>
      <c r="G36" s="35">
        <v>26929</v>
      </c>
      <c r="H36" s="35">
        <v>25224</v>
      </c>
      <c r="I36" s="36">
        <f t="shared" si="1"/>
        <v>-6.3314642207285772</v>
      </c>
      <c r="J36" s="36">
        <f t="shared" si="3"/>
        <v>2.9422296978102409</v>
      </c>
      <c r="K36" s="79"/>
      <c r="L36" s="35">
        <v>146903</v>
      </c>
      <c r="M36" s="36">
        <f t="shared" si="4"/>
        <v>4.2084507058393141</v>
      </c>
      <c r="N36" s="15"/>
    </row>
    <row r="37" spans="1:14" ht="15.75">
      <c r="A37" s="12"/>
      <c r="B37" s="34" t="s">
        <v>13</v>
      </c>
      <c r="C37" s="35">
        <v>1524</v>
      </c>
      <c r="D37" s="35">
        <v>1397</v>
      </c>
      <c r="E37" s="36">
        <f t="shared" si="0"/>
        <v>-8.3333333333333375</v>
      </c>
      <c r="F37" s="36">
        <f t="shared" si="2"/>
        <v>1.5258087769501301</v>
      </c>
      <c r="G37" s="35">
        <v>15765</v>
      </c>
      <c r="H37" s="35">
        <v>14459</v>
      </c>
      <c r="I37" s="36">
        <f t="shared" si="1"/>
        <v>-8.2841738027275564</v>
      </c>
      <c r="J37" s="36">
        <f t="shared" si="3"/>
        <v>1.6865564224801093</v>
      </c>
      <c r="K37" s="79"/>
      <c r="L37" s="35">
        <v>60375</v>
      </c>
      <c r="M37" s="36">
        <f t="shared" si="4"/>
        <v>1.7296121342998343</v>
      </c>
      <c r="N37" s="15"/>
    </row>
    <row r="38" spans="1:14" ht="15.75">
      <c r="A38" s="12"/>
      <c r="B38" s="34" t="s">
        <v>11</v>
      </c>
      <c r="C38" s="35">
        <v>2264</v>
      </c>
      <c r="D38" s="35">
        <v>2512</v>
      </c>
      <c r="E38" s="36">
        <f t="shared" si="0"/>
        <v>10.954063604240272</v>
      </c>
      <c r="F38" s="36">
        <f t="shared" si="2"/>
        <v>2.7436160685030253</v>
      </c>
      <c r="G38" s="35">
        <v>21337</v>
      </c>
      <c r="H38" s="35">
        <v>23341</v>
      </c>
      <c r="I38" s="36">
        <f t="shared" si="1"/>
        <v>9.3921357266719685</v>
      </c>
      <c r="J38" s="36">
        <f t="shared" si="3"/>
        <v>2.7225889381774833</v>
      </c>
      <c r="K38" s="79"/>
      <c r="L38" s="35">
        <v>89069</v>
      </c>
      <c r="M38" s="36">
        <f t="shared" si="4"/>
        <v>2.5516326822352289</v>
      </c>
      <c r="N38" s="15"/>
    </row>
    <row r="39" spans="1:14" ht="15.75">
      <c r="A39" s="12"/>
      <c r="B39" s="34" t="s">
        <v>22</v>
      </c>
      <c r="C39" s="35">
        <v>391</v>
      </c>
      <c r="D39" s="35">
        <v>503</v>
      </c>
      <c r="E39" s="36">
        <f t="shared" si="0"/>
        <v>28.644501278772381</v>
      </c>
      <c r="F39" s="36">
        <f t="shared" si="2"/>
        <v>0.54937853600996089</v>
      </c>
      <c r="G39" s="35">
        <v>4074</v>
      </c>
      <c r="H39" s="35">
        <v>7870</v>
      </c>
      <c r="I39" s="36">
        <f t="shared" si="1"/>
        <v>93.176239567992141</v>
      </c>
      <c r="J39" s="36">
        <f t="shared" si="3"/>
        <v>0.91798872985119717</v>
      </c>
      <c r="K39" s="79"/>
      <c r="L39" s="35">
        <v>19175</v>
      </c>
      <c r="M39" s="36">
        <f t="shared" si="4"/>
        <v>0.54932194907162446</v>
      </c>
      <c r="N39" s="15"/>
    </row>
    <row r="40" spans="1:14" ht="15.75">
      <c r="A40" s="12"/>
      <c r="B40" s="34" t="s">
        <v>15</v>
      </c>
      <c r="C40" s="35">
        <v>821</v>
      </c>
      <c r="D40" s="35">
        <v>742</v>
      </c>
      <c r="E40" s="36">
        <f t="shared" si="0"/>
        <v>-9.6224116930572414</v>
      </c>
      <c r="F40" s="36">
        <f t="shared" si="2"/>
        <v>0.81041525590336183</v>
      </c>
      <c r="G40" s="35">
        <v>8804</v>
      </c>
      <c r="H40" s="35">
        <v>7647</v>
      </c>
      <c r="I40" s="36">
        <f t="shared" si="1"/>
        <v>-13.141753748296225</v>
      </c>
      <c r="J40" s="36">
        <f t="shared" si="3"/>
        <v>0.8919771051044606</v>
      </c>
      <c r="K40" s="79"/>
      <c r="L40" s="35">
        <v>36373</v>
      </c>
      <c r="M40" s="36">
        <f t="shared" si="4"/>
        <v>1.0420071579443126</v>
      </c>
      <c r="N40" s="15"/>
    </row>
    <row r="41" spans="1:14" ht="15.75">
      <c r="A41" s="12"/>
      <c r="B41" s="34" t="s">
        <v>6</v>
      </c>
      <c r="C41" s="35">
        <v>1425</v>
      </c>
      <c r="D41" s="35">
        <v>1642</v>
      </c>
      <c r="E41" s="36">
        <f t="shared" si="0"/>
        <v>15.228070175438591</v>
      </c>
      <c r="F41" s="36">
        <f t="shared" si="2"/>
        <v>1.7933987199370891</v>
      </c>
      <c r="G41" s="35">
        <v>14311</v>
      </c>
      <c r="H41" s="35">
        <v>14607</v>
      </c>
      <c r="I41" s="36">
        <f t="shared" si="1"/>
        <v>2.0683390398993806</v>
      </c>
      <c r="J41" s="36">
        <f t="shared" si="3"/>
        <v>1.7038197429398267</v>
      </c>
      <c r="K41" s="79"/>
      <c r="L41" s="35">
        <v>64632</v>
      </c>
      <c r="M41" s="36">
        <f t="shared" si="4"/>
        <v>1.8515659041667394</v>
      </c>
      <c r="N41" s="15"/>
    </row>
    <row r="42" spans="1:14" ht="15.75">
      <c r="A42" s="12"/>
      <c r="B42" s="34" t="s">
        <v>74</v>
      </c>
      <c r="C42" s="35">
        <v>159</v>
      </c>
      <c r="D42" s="35">
        <v>154</v>
      </c>
      <c r="E42" s="36">
        <f t="shared" si="0"/>
        <v>-3.1446540880503138</v>
      </c>
      <c r="F42" s="36">
        <f t="shared" si="2"/>
        <v>0.16819939273466</v>
      </c>
      <c r="G42" s="35">
        <v>1507</v>
      </c>
      <c r="H42" s="35">
        <v>1356</v>
      </c>
      <c r="I42" s="36">
        <f t="shared" si="1"/>
        <v>-10.019907100199067</v>
      </c>
      <c r="J42" s="36">
        <f t="shared" si="3"/>
        <v>0.15816934150930412</v>
      </c>
      <c r="K42" s="79"/>
      <c r="L42" s="35">
        <v>3570</v>
      </c>
      <c r="M42" s="36">
        <f t="shared" si="4"/>
        <v>0.10227271750642498</v>
      </c>
      <c r="N42" s="15"/>
    </row>
    <row r="43" spans="1:14" ht="15.75">
      <c r="A43" s="12"/>
      <c r="B43" s="34" t="s">
        <v>3</v>
      </c>
      <c r="C43" s="35">
        <v>6270</v>
      </c>
      <c r="D43" s="35">
        <v>4764</v>
      </c>
      <c r="E43" s="36">
        <f t="shared" si="0"/>
        <v>-24.019138755980862</v>
      </c>
      <c r="F43" s="36">
        <f t="shared" si="2"/>
        <v>5.2032591362851965</v>
      </c>
      <c r="G43" s="35">
        <v>48337</v>
      </c>
      <c r="H43" s="35">
        <v>50165</v>
      </c>
      <c r="I43" s="36">
        <f t="shared" si="1"/>
        <v>3.7817820717048978</v>
      </c>
      <c r="J43" s="36">
        <f t="shared" si="3"/>
        <v>5.8514491274441305</v>
      </c>
      <c r="K43" s="79"/>
      <c r="L43" s="35">
        <v>192744</v>
      </c>
      <c r="M43" s="36">
        <f t="shared" si="4"/>
        <v>5.521695423825876</v>
      </c>
      <c r="N43" s="15"/>
    </row>
    <row r="44" spans="1:14" ht="15.75">
      <c r="A44" s="12"/>
      <c r="B44" s="34" t="s">
        <v>20</v>
      </c>
      <c r="C44" s="35">
        <v>1102</v>
      </c>
      <c r="D44" s="35">
        <v>549</v>
      </c>
      <c r="E44" s="36">
        <f t="shared" si="0"/>
        <v>-50.181488203266788</v>
      </c>
      <c r="F44" s="36">
        <f t="shared" si="2"/>
        <v>0.59961991306057361</v>
      </c>
      <c r="G44" s="35">
        <v>12596</v>
      </c>
      <c r="H44" s="35">
        <v>6135</v>
      </c>
      <c r="I44" s="36">
        <f t="shared" si="1"/>
        <v>-51.294061606859323</v>
      </c>
      <c r="J44" s="36">
        <f t="shared" si="3"/>
        <v>0.71561129067815687</v>
      </c>
      <c r="K44" s="79"/>
      <c r="L44" s="35">
        <v>39564</v>
      </c>
      <c r="M44" s="36">
        <f t="shared" si="4"/>
        <v>1.1334223516594393</v>
      </c>
      <c r="N44" s="15"/>
    </row>
    <row r="45" spans="1:14" ht="15.75">
      <c r="A45" s="12"/>
      <c r="B45" s="34" t="s">
        <v>7</v>
      </c>
      <c r="C45" s="35">
        <v>2072</v>
      </c>
      <c r="D45" s="35">
        <v>2086</v>
      </c>
      <c r="E45" s="36">
        <f t="shared" si="0"/>
        <v>0.67567567567567988</v>
      </c>
      <c r="F45" s="36">
        <f t="shared" si="2"/>
        <v>2.2783372288603947</v>
      </c>
      <c r="G45" s="35">
        <v>16175</v>
      </c>
      <c r="H45" s="35">
        <v>19678</v>
      </c>
      <c r="I45" s="36">
        <f t="shared" si="1"/>
        <v>21.656877897990732</v>
      </c>
      <c r="J45" s="36">
        <f t="shared" si="3"/>
        <v>2.2953217567994737</v>
      </c>
      <c r="K45" s="79"/>
      <c r="L45" s="35">
        <v>76405</v>
      </c>
      <c r="M45" s="36">
        <f t="shared" si="4"/>
        <v>2.1888366893777036</v>
      </c>
      <c r="N45" s="15"/>
    </row>
    <row r="46" spans="1:14" ht="15.75">
      <c r="A46" s="12"/>
      <c r="B46" s="34" t="s">
        <v>232</v>
      </c>
      <c r="C46" s="35">
        <v>8799</v>
      </c>
      <c r="D46" s="35">
        <v>10103</v>
      </c>
      <c r="E46" s="36">
        <f t="shared" si="0"/>
        <v>14.819865893851581</v>
      </c>
      <c r="F46" s="36">
        <f t="shared" si="2"/>
        <v>11.034535485703051</v>
      </c>
      <c r="G46" s="35">
        <v>79992</v>
      </c>
      <c r="H46" s="35">
        <v>78370</v>
      </c>
      <c r="I46" s="36">
        <f t="shared" si="1"/>
        <v>-2.0277027702770289</v>
      </c>
      <c r="J46" s="36">
        <f t="shared" si="3"/>
        <v>9.1413947596490885</v>
      </c>
      <c r="K46" s="79"/>
      <c r="L46" s="35">
        <v>425898</v>
      </c>
      <c r="M46" s="36">
        <f t="shared" si="4"/>
        <v>12.201049255056413</v>
      </c>
      <c r="N46" s="15"/>
    </row>
    <row r="47" spans="1:14" ht="15.75">
      <c r="A47" s="12"/>
      <c r="B47" s="34" t="s">
        <v>29</v>
      </c>
      <c r="C47" s="35">
        <v>0</v>
      </c>
      <c r="D47" s="35">
        <v>1</v>
      </c>
      <c r="E47" s="36" t="str">
        <f t="shared" si="0"/>
        <v/>
      </c>
      <c r="F47" s="36">
        <f t="shared" si="2"/>
        <v>1.0922038489263636E-3</v>
      </c>
      <c r="G47" s="35">
        <v>4</v>
      </c>
      <c r="H47" s="35">
        <v>4</v>
      </c>
      <c r="I47" s="36">
        <f t="shared" si="1"/>
        <v>0</v>
      </c>
      <c r="J47" s="36">
        <f t="shared" si="3"/>
        <v>4.665762286410151E-4</v>
      </c>
      <c r="K47" s="79"/>
      <c r="L47" s="35">
        <v>37</v>
      </c>
      <c r="M47" s="36">
        <f t="shared" si="4"/>
        <v>1.0599693411030041E-3</v>
      </c>
      <c r="N47" s="15"/>
    </row>
    <row r="48" spans="1:14" ht="15.75">
      <c r="A48" s="12"/>
      <c r="B48" s="34" t="s">
        <v>28</v>
      </c>
      <c r="C48" s="35">
        <v>3</v>
      </c>
      <c r="D48" s="35">
        <v>1</v>
      </c>
      <c r="E48" s="36">
        <f t="shared" si="0"/>
        <v>-66.666666666666671</v>
      </c>
      <c r="F48" s="36">
        <f t="shared" si="2"/>
        <v>1.0922038489263636E-3</v>
      </c>
      <c r="G48" s="35">
        <v>25</v>
      </c>
      <c r="H48" s="35">
        <v>20</v>
      </c>
      <c r="I48" s="36">
        <f t="shared" si="1"/>
        <v>-19.999999999999996</v>
      </c>
      <c r="J48" s="36">
        <f t="shared" si="3"/>
        <v>2.3328811432050756E-3</v>
      </c>
      <c r="K48" s="79"/>
      <c r="L48" s="35">
        <v>85</v>
      </c>
      <c r="M48" s="36">
        <f>+(L48*100)/$L$50</f>
        <v>2.4350647025339284E-3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5</v>
      </c>
      <c r="H49" s="35">
        <v>0</v>
      </c>
      <c r="I49" s="36">
        <f t="shared" si="1"/>
        <v>-100</v>
      </c>
      <c r="J49" s="36">
        <f>+(H49*100)/$H$50</f>
        <v>0</v>
      </c>
      <c r="K49" s="79"/>
      <c r="L49" s="35">
        <v>114</v>
      </c>
      <c r="M49" s="36">
        <f>+(L49*100)/$L$50</f>
        <v>3.2658514833984451E-3</v>
      </c>
      <c r="N49" s="15"/>
    </row>
    <row r="50" spans="1:14" ht="15.75">
      <c r="A50" s="12"/>
      <c r="B50" s="40" t="s">
        <v>70</v>
      </c>
      <c r="C50" s="37">
        <f>SUM(C16:C49)</f>
        <v>89398</v>
      </c>
      <c r="D50" s="37">
        <f>SUM(D16:D49)</f>
        <v>91558</v>
      </c>
      <c r="E50" s="38">
        <f t="shared" si="0"/>
        <v>2.4161614353788607</v>
      </c>
      <c r="F50" s="38">
        <f>SUM(F16:F49)</f>
        <v>100.00000000000001</v>
      </c>
      <c r="G50" s="37">
        <f>SUM(G16:G49)</f>
        <v>793619</v>
      </c>
      <c r="H50" s="37">
        <f>SUM(H16:H49)</f>
        <v>857309</v>
      </c>
      <c r="I50" s="38">
        <f t="shared" si="1"/>
        <v>8.0252614919753782</v>
      </c>
      <c r="J50" s="38">
        <f>SUM(J16:J49)</f>
        <v>100</v>
      </c>
      <c r="K50" s="79"/>
      <c r="L50" s="37">
        <f>SUM(L16:L49)</f>
        <v>3490667</v>
      </c>
      <c r="M50" s="38">
        <f>SUM(M16:M49)</f>
        <v>99.999999999999972</v>
      </c>
      <c r="N50" s="15"/>
    </row>
    <row r="51" spans="1:14">
      <c r="A51" s="12"/>
      <c r="B51" s="4"/>
      <c r="C51" s="84"/>
      <c r="D51" s="84"/>
      <c r="E51" s="84"/>
      <c r="F51" s="84"/>
      <c r="G51" s="111"/>
      <c r="H51" s="84"/>
      <c r="I51" s="84"/>
      <c r="J51" s="84"/>
      <c r="K51" s="84"/>
      <c r="L51" s="111"/>
      <c r="M51" s="84"/>
      <c r="N51" s="85"/>
    </row>
    <row r="52" spans="1:14" ht="18.75">
      <c r="A52" s="12"/>
      <c r="B52" s="92" t="s">
        <v>311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5"/>
    </row>
    <row r="53" spans="1:14" ht="31.5" customHeight="1">
      <c r="A53" s="12"/>
      <c r="B53" s="30" t="s">
        <v>255</v>
      </c>
      <c r="C53" s="104" t="s">
        <v>319</v>
      </c>
      <c r="D53" s="104"/>
      <c r="E53" s="101" t="s">
        <v>254</v>
      </c>
      <c r="F53" s="101" t="s">
        <v>306</v>
      </c>
      <c r="G53" s="105" t="s">
        <v>320</v>
      </c>
      <c r="H53" s="106"/>
      <c r="I53" s="101" t="s">
        <v>254</v>
      </c>
      <c r="J53" s="101" t="s">
        <v>307</v>
      </c>
      <c r="K53" s="94"/>
      <c r="L53" s="86" t="s">
        <v>322</v>
      </c>
      <c r="M53" s="101" t="s">
        <v>101</v>
      </c>
      <c r="N53" s="85"/>
    </row>
    <row r="54" spans="1:14" ht="15.75">
      <c r="A54" s="12"/>
      <c r="B54" s="30"/>
      <c r="C54" s="31">
        <v>2016</v>
      </c>
      <c r="D54" s="31">
        <v>2017</v>
      </c>
      <c r="E54" s="101"/>
      <c r="F54" s="101"/>
      <c r="G54" s="31">
        <v>2016</v>
      </c>
      <c r="H54" s="31">
        <v>2017</v>
      </c>
      <c r="I54" s="101"/>
      <c r="J54" s="101"/>
      <c r="K54" s="94"/>
      <c r="L54" s="39" t="s">
        <v>309</v>
      </c>
      <c r="M54" s="101"/>
      <c r="N54" s="85"/>
    </row>
    <row r="55" spans="1:14" ht="15.75">
      <c r="A55" s="12"/>
      <c r="B55" s="30"/>
      <c r="C55" s="31"/>
      <c r="D55" s="31"/>
      <c r="E55" s="94"/>
      <c r="F55" s="33"/>
      <c r="G55" s="33"/>
      <c r="H55" s="33"/>
      <c r="I55" s="33"/>
      <c r="J55" s="33"/>
      <c r="K55" s="33"/>
      <c r="L55" s="33"/>
      <c r="N55" s="85"/>
    </row>
    <row r="56" spans="1:14" ht="15.75">
      <c r="A56" s="12"/>
      <c r="B56" s="34" t="s">
        <v>25</v>
      </c>
      <c r="C56" s="35">
        <v>21</v>
      </c>
      <c r="D56" s="35">
        <v>34</v>
      </c>
      <c r="E56" s="36">
        <f t="shared" ref="E56:E90" si="5">IF(ISBLANK(D56),"",(IFERROR(((D56/C56-1)*100),"")))</f>
        <v>61.904761904761905</v>
      </c>
      <c r="F56" s="36">
        <f>+(D56*100)/$D$90</f>
        <v>7.07669892808825E-2</v>
      </c>
      <c r="G56" s="35">
        <v>379</v>
      </c>
      <c r="H56" s="35">
        <v>385</v>
      </c>
      <c r="I56" s="36">
        <f t="shared" ref="I56:I90" si="6">IF(ISBLANK(H56),"",(IFERROR(((H56/G56-1)*100),"")))</f>
        <v>1.5831134564643801</v>
      </c>
      <c r="J56" s="36">
        <f>+(H56*100)/$H$90</f>
        <v>8.3819559348602288E-2</v>
      </c>
      <c r="K56" s="79"/>
      <c r="L56" s="35">
        <v>1329</v>
      </c>
      <c r="M56" s="36">
        <f>+(L56*100)/$L$90</f>
        <v>6.8648573540494653E-2</v>
      </c>
      <c r="N56" s="85"/>
    </row>
    <row r="57" spans="1:14" ht="15.75">
      <c r="A57" s="12"/>
      <c r="B57" s="34" t="s">
        <v>0</v>
      </c>
      <c r="C57" s="35">
        <v>7092</v>
      </c>
      <c r="D57" s="35">
        <v>10676</v>
      </c>
      <c r="E57" s="36">
        <f t="shared" si="5"/>
        <v>50.535815002820073</v>
      </c>
      <c r="F57" s="36">
        <f t="shared" ref="F57:F89" si="7">+(D57*100)/$D$90</f>
        <v>22.220834634197107</v>
      </c>
      <c r="G57" s="35">
        <v>60654</v>
      </c>
      <c r="H57" s="35">
        <v>81564</v>
      </c>
      <c r="I57" s="36">
        <f t="shared" si="6"/>
        <v>34.474230883371249</v>
      </c>
      <c r="J57" s="36">
        <f t="shared" ref="J57:J89" si="8">+(H57*100)/$H$90</f>
        <v>17.757554645998432</v>
      </c>
      <c r="K57" s="79"/>
      <c r="L57" s="35">
        <v>281352</v>
      </c>
      <c r="M57" s="36">
        <f t="shared" ref="M57:M89" si="9">+(L57*100)/$L$90</f>
        <v>14.533042485150679</v>
      </c>
      <c r="N57" s="85"/>
    </row>
    <row r="58" spans="1:14" ht="15.75">
      <c r="A58" s="12"/>
      <c r="B58" s="34" t="s">
        <v>23</v>
      </c>
      <c r="C58" s="35">
        <v>179</v>
      </c>
      <c r="D58" s="35">
        <v>149</v>
      </c>
      <c r="E58" s="36">
        <f t="shared" si="5"/>
        <v>-16.759776536312852</v>
      </c>
      <c r="F58" s="36">
        <f t="shared" si="7"/>
        <v>0.31012592361327923</v>
      </c>
      <c r="G58" s="35">
        <v>1816</v>
      </c>
      <c r="H58" s="35">
        <v>2092</v>
      </c>
      <c r="I58" s="36">
        <f t="shared" si="6"/>
        <v>15.19823788546255</v>
      </c>
      <c r="J58" s="36">
        <f t="shared" si="8"/>
        <v>0.45545589131759995</v>
      </c>
      <c r="K58" s="79"/>
      <c r="L58" s="35">
        <v>7313</v>
      </c>
      <c r="M58" s="36">
        <f t="shared" si="9"/>
        <v>0.37774794454600252</v>
      </c>
      <c r="N58" s="85"/>
    </row>
    <row r="59" spans="1:14" ht="15.75">
      <c r="A59" s="12"/>
      <c r="B59" s="34" t="s">
        <v>2</v>
      </c>
      <c r="C59" s="35">
        <v>2622</v>
      </c>
      <c r="D59" s="35">
        <v>2506</v>
      </c>
      <c r="E59" s="36">
        <f t="shared" si="5"/>
        <v>-4.4241037376048791</v>
      </c>
      <c r="F59" s="36">
        <f t="shared" si="7"/>
        <v>5.2159433864085756</v>
      </c>
      <c r="G59" s="35">
        <v>29817</v>
      </c>
      <c r="H59" s="35">
        <v>24965</v>
      </c>
      <c r="I59" s="36">
        <f t="shared" si="6"/>
        <v>-16.272596169970154</v>
      </c>
      <c r="J59" s="36">
        <f t="shared" si="8"/>
        <v>5.4352085691892364</v>
      </c>
      <c r="K59" s="79"/>
      <c r="L59" s="35">
        <v>107968</v>
      </c>
      <c r="M59" s="36">
        <f t="shared" si="9"/>
        <v>5.5770121806020514</v>
      </c>
      <c r="N59" s="85"/>
    </row>
    <row r="60" spans="1:14" ht="15.75">
      <c r="A60" s="12"/>
      <c r="B60" s="34" t="s">
        <v>231</v>
      </c>
      <c r="C60" s="35">
        <v>12730</v>
      </c>
      <c r="D60" s="35">
        <v>9413</v>
      </c>
      <c r="E60" s="36">
        <f t="shared" si="5"/>
        <v>-26.056559308719564</v>
      </c>
      <c r="F60" s="36">
        <f t="shared" si="7"/>
        <v>19.592049120616089</v>
      </c>
      <c r="G60" s="35">
        <v>108551</v>
      </c>
      <c r="H60" s="35">
        <v>104775</v>
      </c>
      <c r="I60" s="36">
        <f t="shared" si="6"/>
        <v>-3.4785492533463525</v>
      </c>
      <c r="J60" s="36">
        <f t="shared" si="8"/>
        <v>22.810894365583906</v>
      </c>
      <c r="K60" s="79"/>
      <c r="L60" s="35">
        <v>471535</v>
      </c>
      <c r="M60" s="36">
        <f t="shared" si="9"/>
        <v>24.356813487146084</v>
      </c>
      <c r="N60" s="85"/>
    </row>
    <row r="61" spans="1:14" ht="15.75">
      <c r="A61" s="12"/>
      <c r="B61" s="34" t="s">
        <v>5</v>
      </c>
      <c r="C61" s="35">
        <v>358</v>
      </c>
      <c r="D61" s="35">
        <v>751</v>
      </c>
      <c r="E61" s="36">
        <f t="shared" si="5"/>
        <v>109.77653631284916</v>
      </c>
      <c r="F61" s="36">
        <f t="shared" si="7"/>
        <v>1.5631179102924342</v>
      </c>
      <c r="G61" s="35">
        <v>3297</v>
      </c>
      <c r="H61" s="35">
        <v>4677</v>
      </c>
      <c r="I61" s="36">
        <f t="shared" si="6"/>
        <v>41.856232939035486</v>
      </c>
      <c r="J61" s="36">
        <f t="shared" si="8"/>
        <v>1.0182443612296439</v>
      </c>
      <c r="K61" s="79"/>
      <c r="L61" s="35">
        <v>19018</v>
      </c>
      <c r="M61" s="36">
        <f t="shared" si="9"/>
        <v>0.98236160390754501</v>
      </c>
      <c r="N61" s="85"/>
    </row>
    <row r="62" spans="1:14" ht="15.75">
      <c r="A62" s="12"/>
      <c r="B62" s="34" t="s">
        <v>9</v>
      </c>
      <c r="C62" s="35">
        <v>1096</v>
      </c>
      <c r="D62" s="35">
        <v>916</v>
      </c>
      <c r="E62" s="36">
        <f t="shared" si="5"/>
        <v>-16.423357664233574</v>
      </c>
      <c r="F62" s="36">
        <f t="shared" si="7"/>
        <v>1.9065459465084815</v>
      </c>
      <c r="G62" s="35">
        <v>9541</v>
      </c>
      <c r="H62" s="35">
        <v>10058</v>
      </c>
      <c r="I62" s="36">
        <f t="shared" si="6"/>
        <v>5.4187192118226646</v>
      </c>
      <c r="J62" s="36">
        <f t="shared" si="8"/>
        <v>2.1897587738395892</v>
      </c>
      <c r="K62" s="79"/>
      <c r="L62" s="35">
        <v>36286</v>
      </c>
      <c r="M62" s="36">
        <f t="shared" si="9"/>
        <v>1.8743281711741075</v>
      </c>
      <c r="N62" s="85"/>
    </row>
    <row r="63" spans="1:14" ht="15.75">
      <c r="A63" s="12"/>
      <c r="B63" s="34" t="s">
        <v>10</v>
      </c>
      <c r="C63" s="35">
        <v>844</v>
      </c>
      <c r="D63" s="35">
        <v>567</v>
      </c>
      <c r="E63" s="36">
        <f t="shared" si="5"/>
        <v>-32.81990521327014</v>
      </c>
      <c r="F63" s="36">
        <f t="shared" si="7"/>
        <v>1.1801436153605995</v>
      </c>
      <c r="G63" s="35">
        <v>7919</v>
      </c>
      <c r="H63" s="35">
        <v>7043</v>
      </c>
      <c r="I63" s="36">
        <f t="shared" si="6"/>
        <v>-11.062002778128555</v>
      </c>
      <c r="J63" s="36">
        <f t="shared" si="8"/>
        <v>1.5333536532265089</v>
      </c>
      <c r="K63" s="79"/>
      <c r="L63" s="35">
        <v>35002</v>
      </c>
      <c r="M63" s="36">
        <f t="shared" si="9"/>
        <v>1.8080040414329523</v>
      </c>
      <c r="N63" s="85"/>
    </row>
    <row r="64" spans="1:14" ht="15.75">
      <c r="A64" s="12"/>
      <c r="B64" s="34" t="s">
        <v>21</v>
      </c>
      <c r="C64" s="35">
        <v>219</v>
      </c>
      <c r="D64" s="35">
        <v>161</v>
      </c>
      <c r="E64" s="36">
        <f t="shared" si="5"/>
        <v>-26.484018264840181</v>
      </c>
      <c r="F64" s="36">
        <f t="shared" si="7"/>
        <v>0.33510250806535541</v>
      </c>
      <c r="G64" s="35">
        <v>2079</v>
      </c>
      <c r="H64" s="35">
        <v>1886</v>
      </c>
      <c r="I64" s="36">
        <f t="shared" si="6"/>
        <v>-9.2833092833092827</v>
      </c>
      <c r="J64" s="36">
        <f t="shared" si="8"/>
        <v>0.41060698423756858</v>
      </c>
      <c r="K64" s="79"/>
      <c r="L64" s="35">
        <v>8352</v>
      </c>
      <c r="M64" s="36">
        <f t="shared" si="9"/>
        <v>0.43141676915742011</v>
      </c>
      <c r="N64" s="85"/>
    </row>
    <row r="65" spans="1:14" ht="15.75">
      <c r="A65" s="12"/>
      <c r="B65" s="34" t="s">
        <v>12</v>
      </c>
      <c r="C65" s="35">
        <v>790</v>
      </c>
      <c r="D65" s="35">
        <v>444</v>
      </c>
      <c r="E65" s="36">
        <f t="shared" si="5"/>
        <v>-43.797468354430379</v>
      </c>
      <c r="F65" s="36">
        <f t="shared" si="7"/>
        <v>0.92413362472681859</v>
      </c>
      <c r="G65" s="35">
        <v>8576</v>
      </c>
      <c r="H65" s="35">
        <v>6560</v>
      </c>
      <c r="I65" s="36">
        <f t="shared" si="6"/>
        <v>-23.507462686567159</v>
      </c>
      <c r="J65" s="36">
        <f t="shared" si="8"/>
        <v>1.4281982060437168</v>
      </c>
      <c r="K65" s="79"/>
      <c r="L65" s="35">
        <v>26239</v>
      </c>
      <c r="M65" s="36">
        <f t="shared" si="9"/>
        <v>1.3553573522415645</v>
      </c>
      <c r="N65" s="85"/>
    </row>
    <row r="66" spans="1:14" ht="15.75">
      <c r="A66" s="12"/>
      <c r="B66" s="34" t="s">
        <v>16</v>
      </c>
      <c r="C66" s="35">
        <v>716</v>
      </c>
      <c r="D66" s="35">
        <v>701</v>
      </c>
      <c r="E66" s="36">
        <f t="shared" si="5"/>
        <v>-2.0949720670391025</v>
      </c>
      <c r="F66" s="36">
        <f t="shared" si="7"/>
        <v>1.4590488084087834</v>
      </c>
      <c r="G66" s="35">
        <v>7275</v>
      </c>
      <c r="H66" s="35">
        <v>8438</v>
      </c>
      <c r="I66" s="36">
        <f t="shared" si="6"/>
        <v>15.986254295532643</v>
      </c>
      <c r="J66" s="36">
        <f t="shared" si="8"/>
        <v>1.8370634851519638</v>
      </c>
      <c r="K66" s="79"/>
      <c r="L66" s="35">
        <v>33955</v>
      </c>
      <c r="M66" s="36">
        <f t="shared" si="9"/>
        <v>1.753921982368319</v>
      </c>
      <c r="N66" s="85"/>
    </row>
    <row r="67" spans="1:14" ht="15.75">
      <c r="A67" s="12"/>
      <c r="B67" s="34" t="s">
        <v>14</v>
      </c>
      <c r="C67" s="35">
        <v>1008</v>
      </c>
      <c r="D67" s="35">
        <v>959</v>
      </c>
      <c r="E67" s="36">
        <f t="shared" si="5"/>
        <v>-4.861111111111116</v>
      </c>
      <c r="F67" s="36">
        <f t="shared" si="7"/>
        <v>1.9960453741284212</v>
      </c>
      <c r="G67" s="35">
        <v>7652</v>
      </c>
      <c r="H67" s="35">
        <v>8098</v>
      </c>
      <c r="I67" s="36">
        <f t="shared" si="6"/>
        <v>5.8285415577626676</v>
      </c>
      <c r="J67" s="36">
        <f t="shared" si="8"/>
        <v>1.7630410171557955</v>
      </c>
      <c r="K67" s="79"/>
      <c r="L67" s="35">
        <v>28459</v>
      </c>
      <c r="M67" s="36">
        <f t="shared" si="9"/>
        <v>1.4700299130089822</v>
      </c>
      <c r="N67" s="85"/>
    </row>
    <row r="68" spans="1:14" ht="15.75">
      <c r="A68" s="12"/>
      <c r="B68" s="34" t="s">
        <v>24</v>
      </c>
      <c r="C68" s="35">
        <v>117</v>
      </c>
      <c r="D68" s="35">
        <v>167</v>
      </c>
      <c r="E68" s="36">
        <f t="shared" si="5"/>
        <v>42.73504273504274</v>
      </c>
      <c r="F68" s="36">
        <f t="shared" si="7"/>
        <v>0.3475908002913935</v>
      </c>
      <c r="G68" s="35">
        <v>1919</v>
      </c>
      <c r="H68" s="35">
        <v>2014</v>
      </c>
      <c r="I68" s="36">
        <f t="shared" si="6"/>
        <v>4.9504950495049549</v>
      </c>
      <c r="J68" s="36">
        <f t="shared" si="8"/>
        <v>0.43847426630671427</v>
      </c>
      <c r="K68" s="79"/>
      <c r="L68" s="35">
        <v>8295</v>
      </c>
      <c r="M68" s="36">
        <f t="shared" si="9"/>
        <v>0.42847247367825669</v>
      </c>
      <c r="N68" s="85"/>
    </row>
    <row r="69" spans="1:14" ht="15.75">
      <c r="A69" s="12"/>
      <c r="B69" s="34" t="s">
        <v>18</v>
      </c>
      <c r="C69" s="35">
        <v>527</v>
      </c>
      <c r="D69" s="35">
        <v>1262</v>
      </c>
      <c r="E69" s="36">
        <f t="shared" si="5"/>
        <v>139.46869070208726</v>
      </c>
      <c r="F69" s="36">
        <f t="shared" si="7"/>
        <v>2.6267041315433448</v>
      </c>
      <c r="G69" s="35">
        <v>4788</v>
      </c>
      <c r="H69" s="35">
        <v>9868</v>
      </c>
      <c r="I69" s="36">
        <f t="shared" si="6"/>
        <v>106.0985797827903</v>
      </c>
      <c r="J69" s="36">
        <f t="shared" si="8"/>
        <v>2.1483932770182008</v>
      </c>
      <c r="K69" s="79"/>
      <c r="L69" s="35">
        <v>24847</v>
      </c>
      <c r="M69" s="36">
        <f t="shared" si="9"/>
        <v>1.2834545573819944</v>
      </c>
      <c r="N69" s="85"/>
    </row>
    <row r="70" spans="1:14" ht="15.75">
      <c r="A70" s="12"/>
      <c r="B70" s="34" t="s">
        <v>1</v>
      </c>
      <c r="C70" s="35">
        <v>3847</v>
      </c>
      <c r="D70" s="35">
        <v>3869</v>
      </c>
      <c r="E70" s="36">
        <f t="shared" si="5"/>
        <v>0.57187418767870035</v>
      </c>
      <c r="F70" s="36">
        <f t="shared" si="7"/>
        <v>8.0528671037568937</v>
      </c>
      <c r="G70" s="35">
        <v>41368</v>
      </c>
      <c r="H70" s="35">
        <v>42725</v>
      </c>
      <c r="I70" s="36">
        <f t="shared" si="6"/>
        <v>3.2803132856314088</v>
      </c>
      <c r="J70" s="36">
        <f t="shared" si="8"/>
        <v>9.3017939562832019</v>
      </c>
      <c r="K70" s="79"/>
      <c r="L70" s="35">
        <v>165153</v>
      </c>
      <c r="M70" s="36">
        <f t="shared" si="9"/>
        <v>8.5308637064960973</v>
      </c>
      <c r="N70" s="85"/>
    </row>
    <row r="71" spans="1:14" ht="15.75">
      <c r="A71" s="12"/>
      <c r="B71" s="34" t="s">
        <v>27</v>
      </c>
      <c r="C71" s="35">
        <v>0</v>
      </c>
      <c r="D71" s="35">
        <v>1</v>
      </c>
      <c r="E71" s="36" t="str">
        <f t="shared" si="5"/>
        <v/>
      </c>
      <c r="F71" s="36">
        <f t="shared" si="7"/>
        <v>2.081382037673015E-3</v>
      </c>
      <c r="G71" s="35">
        <v>3</v>
      </c>
      <c r="H71" s="35">
        <v>4</v>
      </c>
      <c r="I71" s="36">
        <f t="shared" si="6"/>
        <v>33.333333333333329</v>
      </c>
      <c r="J71" s="36">
        <f t="shared" si="8"/>
        <v>8.708525646608029E-4</v>
      </c>
      <c r="K71" s="79"/>
      <c r="L71" s="35">
        <v>22</v>
      </c>
      <c r="M71" s="36">
        <f t="shared" si="9"/>
        <v>1.1363947463437791E-3</v>
      </c>
      <c r="N71" s="85"/>
    </row>
    <row r="72" spans="1:14" ht="15.75">
      <c r="A72" s="12"/>
      <c r="B72" s="34" t="s">
        <v>26</v>
      </c>
      <c r="C72" s="35">
        <v>2</v>
      </c>
      <c r="D72" s="35">
        <v>1</v>
      </c>
      <c r="E72" s="36">
        <f t="shared" si="5"/>
        <v>-50</v>
      </c>
      <c r="F72" s="36">
        <f t="shared" si="7"/>
        <v>2.081382037673015E-3</v>
      </c>
      <c r="G72" s="35">
        <v>27</v>
      </c>
      <c r="H72" s="35">
        <v>28</v>
      </c>
      <c r="I72" s="36">
        <f t="shared" si="6"/>
        <v>3.7037037037036979</v>
      </c>
      <c r="J72" s="36">
        <f t="shared" si="8"/>
        <v>6.0959679526256206E-3</v>
      </c>
      <c r="K72" s="79"/>
      <c r="L72" s="35">
        <v>117</v>
      </c>
      <c r="M72" s="36">
        <f t="shared" si="9"/>
        <v>6.0435538782828251E-3</v>
      </c>
      <c r="N72" s="85"/>
    </row>
    <row r="73" spans="1:14" ht="15.75">
      <c r="A73" s="12"/>
      <c r="B73" s="34" t="s">
        <v>8</v>
      </c>
      <c r="C73" s="35">
        <v>691</v>
      </c>
      <c r="D73" s="35">
        <v>746</v>
      </c>
      <c r="E73" s="36">
        <f t="shared" si="5"/>
        <v>7.9594790159189577</v>
      </c>
      <c r="F73" s="36">
        <f t="shared" si="7"/>
        <v>1.5527110001040692</v>
      </c>
      <c r="G73" s="35">
        <v>7196</v>
      </c>
      <c r="H73" s="35">
        <v>6661</v>
      </c>
      <c r="I73" s="36">
        <f t="shared" si="6"/>
        <v>-7.4346859366314577</v>
      </c>
      <c r="J73" s="36">
        <f t="shared" si="8"/>
        <v>1.4501872333014021</v>
      </c>
      <c r="K73" s="79"/>
      <c r="L73" s="35">
        <v>32397</v>
      </c>
      <c r="M73" s="36">
        <f t="shared" si="9"/>
        <v>1.6734445726045186</v>
      </c>
      <c r="N73" s="85"/>
    </row>
    <row r="74" spans="1:14" ht="15.75">
      <c r="A74" s="12"/>
      <c r="B74" s="34" t="s">
        <v>19</v>
      </c>
      <c r="C74" s="35">
        <v>358</v>
      </c>
      <c r="D74" s="35">
        <v>580</v>
      </c>
      <c r="E74" s="36">
        <f t="shared" si="5"/>
        <v>62.011173184357538</v>
      </c>
      <c r="F74" s="36">
        <f t="shared" si="7"/>
        <v>1.2072015818503485</v>
      </c>
      <c r="G74" s="35">
        <v>4376</v>
      </c>
      <c r="H74" s="35">
        <v>5293</v>
      </c>
      <c r="I74" s="36">
        <f t="shared" si="6"/>
        <v>20.955210237659962</v>
      </c>
      <c r="J74" s="36">
        <f t="shared" si="8"/>
        <v>1.1523556561874075</v>
      </c>
      <c r="K74" s="79"/>
      <c r="L74" s="35">
        <v>17856</v>
      </c>
      <c r="M74" s="36">
        <f t="shared" si="9"/>
        <v>0.9223392995779327</v>
      </c>
      <c r="N74" s="85"/>
    </row>
    <row r="75" spans="1:14" ht="15.75">
      <c r="A75" s="12"/>
      <c r="B75" s="34" t="s">
        <v>17</v>
      </c>
      <c r="C75" s="35">
        <v>803</v>
      </c>
      <c r="D75" s="35">
        <v>483</v>
      </c>
      <c r="E75" s="36">
        <f t="shared" si="5"/>
        <v>-39.850560398505607</v>
      </c>
      <c r="F75" s="36">
        <f t="shared" si="7"/>
        <v>1.0053075241960663</v>
      </c>
      <c r="G75" s="35">
        <v>5654</v>
      </c>
      <c r="H75" s="35">
        <v>5616</v>
      </c>
      <c r="I75" s="36">
        <f t="shared" si="6"/>
        <v>-0.6720905553590395</v>
      </c>
      <c r="J75" s="36">
        <f t="shared" si="8"/>
        <v>1.2226770007837673</v>
      </c>
      <c r="K75" s="79"/>
      <c r="L75" s="35">
        <v>21065</v>
      </c>
      <c r="M75" s="36">
        <f t="shared" si="9"/>
        <v>1.0880979696241684</v>
      </c>
      <c r="N75" s="85"/>
    </row>
    <row r="76" spans="1:14" ht="15.75">
      <c r="A76" s="12"/>
      <c r="B76" s="34" t="s">
        <v>4</v>
      </c>
      <c r="C76" s="35">
        <v>1351</v>
      </c>
      <c r="D76" s="35">
        <v>1047</v>
      </c>
      <c r="E76" s="36">
        <f t="shared" si="5"/>
        <v>-22.501850481125096</v>
      </c>
      <c r="F76" s="36">
        <f t="shared" si="7"/>
        <v>2.1792069934436467</v>
      </c>
      <c r="G76" s="35">
        <v>13047</v>
      </c>
      <c r="H76" s="35">
        <v>11942</v>
      </c>
      <c r="I76" s="36">
        <f t="shared" si="6"/>
        <v>-8.4693799340844649</v>
      </c>
      <c r="J76" s="36">
        <f t="shared" si="8"/>
        <v>2.5999303317948272</v>
      </c>
      <c r="K76" s="79"/>
      <c r="L76" s="35">
        <v>64862</v>
      </c>
      <c r="M76" s="36">
        <f t="shared" si="9"/>
        <v>3.3504016380613724</v>
      </c>
      <c r="N76" s="85"/>
    </row>
    <row r="77" spans="1:14" ht="15.75">
      <c r="A77" s="12"/>
      <c r="B77" s="34" t="s">
        <v>13</v>
      </c>
      <c r="C77" s="35">
        <v>812</v>
      </c>
      <c r="D77" s="35">
        <v>860</v>
      </c>
      <c r="E77" s="36">
        <f t="shared" si="5"/>
        <v>5.9113300492610765</v>
      </c>
      <c r="F77" s="36">
        <f t="shared" si="7"/>
        <v>1.7899885523987928</v>
      </c>
      <c r="G77" s="35">
        <v>9109</v>
      </c>
      <c r="H77" s="35">
        <v>8318</v>
      </c>
      <c r="I77" s="36">
        <f t="shared" si="6"/>
        <v>-8.6837193983971943</v>
      </c>
      <c r="J77" s="36">
        <f t="shared" si="8"/>
        <v>1.8109379082121397</v>
      </c>
      <c r="K77" s="79"/>
      <c r="L77" s="35">
        <v>35726</v>
      </c>
      <c r="M77" s="36">
        <f t="shared" si="9"/>
        <v>1.8454017594489931</v>
      </c>
      <c r="N77" s="85"/>
    </row>
    <row r="78" spans="1:14" ht="15.75">
      <c r="A78" s="12"/>
      <c r="B78" s="34" t="s">
        <v>11</v>
      </c>
      <c r="C78" s="35">
        <v>1155</v>
      </c>
      <c r="D78" s="35">
        <v>1205</v>
      </c>
      <c r="E78" s="36">
        <f t="shared" si="5"/>
        <v>4.3290043290043378</v>
      </c>
      <c r="F78" s="36">
        <f t="shared" si="7"/>
        <v>2.5080653553959831</v>
      </c>
      <c r="G78" s="35">
        <v>12447</v>
      </c>
      <c r="H78" s="35">
        <v>11380</v>
      </c>
      <c r="I78" s="36">
        <f t="shared" si="6"/>
        <v>-8.5723467502209374</v>
      </c>
      <c r="J78" s="36">
        <f t="shared" si="8"/>
        <v>2.4775755464599842</v>
      </c>
      <c r="K78" s="79"/>
      <c r="L78" s="35">
        <v>49380</v>
      </c>
      <c r="M78" s="36">
        <f t="shared" si="9"/>
        <v>2.5506896624752642</v>
      </c>
      <c r="N78" s="85"/>
    </row>
    <row r="79" spans="1:14" ht="15.75">
      <c r="A79" s="12"/>
      <c r="B79" s="34" t="s">
        <v>22</v>
      </c>
      <c r="C79" s="35">
        <v>158</v>
      </c>
      <c r="D79" s="35">
        <v>194</v>
      </c>
      <c r="E79" s="36">
        <f t="shared" si="5"/>
        <v>22.78481012658229</v>
      </c>
      <c r="F79" s="36">
        <f t="shared" si="7"/>
        <v>0.4037881153085649</v>
      </c>
      <c r="G79" s="35">
        <v>1612</v>
      </c>
      <c r="H79" s="35">
        <v>3003</v>
      </c>
      <c r="I79" s="36">
        <f t="shared" si="6"/>
        <v>86.290322580645153</v>
      </c>
      <c r="J79" s="36">
        <f t="shared" si="8"/>
        <v>0.65379256291909782</v>
      </c>
      <c r="K79" s="79"/>
      <c r="L79" s="35">
        <v>7693</v>
      </c>
      <c r="M79" s="36">
        <f t="shared" si="9"/>
        <v>0.39737658107375873</v>
      </c>
      <c r="N79" s="85"/>
    </row>
    <row r="80" spans="1:14" ht="15.75">
      <c r="A80" s="12"/>
      <c r="B80" s="34" t="s">
        <v>15</v>
      </c>
      <c r="C80" s="35">
        <v>497</v>
      </c>
      <c r="D80" s="35">
        <v>433</v>
      </c>
      <c r="E80" s="36">
        <f t="shared" si="5"/>
        <v>-12.877263581488929</v>
      </c>
      <c r="F80" s="36">
        <f t="shared" si="7"/>
        <v>0.90123842231241547</v>
      </c>
      <c r="G80" s="35">
        <v>5349</v>
      </c>
      <c r="H80" s="35">
        <v>4492</v>
      </c>
      <c r="I80" s="36">
        <f t="shared" si="6"/>
        <v>-16.021686296504022</v>
      </c>
      <c r="J80" s="36">
        <f t="shared" si="8"/>
        <v>0.97796743011408171</v>
      </c>
      <c r="K80" s="79"/>
      <c r="L80" s="35">
        <v>21590</v>
      </c>
      <c r="M80" s="36">
        <f t="shared" si="9"/>
        <v>1.1152164806164631</v>
      </c>
      <c r="N80" s="85"/>
    </row>
    <row r="81" spans="1:14" ht="15.75">
      <c r="A81" s="12"/>
      <c r="B81" s="34" t="s">
        <v>6</v>
      </c>
      <c r="C81" s="35">
        <v>797</v>
      </c>
      <c r="D81" s="35">
        <v>876</v>
      </c>
      <c r="E81" s="36">
        <f t="shared" si="5"/>
        <v>9.912170639899621</v>
      </c>
      <c r="F81" s="36">
        <f t="shared" si="7"/>
        <v>1.823290665001561</v>
      </c>
      <c r="G81" s="35">
        <v>8385</v>
      </c>
      <c r="H81" s="35">
        <v>8360</v>
      </c>
      <c r="I81" s="36">
        <f t="shared" si="6"/>
        <v>-0.29815146094215317</v>
      </c>
      <c r="J81" s="36">
        <f t="shared" si="8"/>
        <v>1.8200818601410782</v>
      </c>
      <c r="K81" s="79"/>
      <c r="L81" s="35">
        <v>37785</v>
      </c>
      <c r="M81" s="36">
        <f t="shared" si="9"/>
        <v>1.9517579768454405</v>
      </c>
      <c r="N81" s="85"/>
    </row>
    <row r="82" spans="1:14" ht="15.75">
      <c r="A82" s="12"/>
      <c r="B82" s="34" t="s">
        <v>74</v>
      </c>
      <c r="C82" s="35">
        <v>112</v>
      </c>
      <c r="D82" s="35">
        <v>87</v>
      </c>
      <c r="E82" s="36">
        <f t="shared" si="5"/>
        <v>-22.321428571428569</v>
      </c>
      <c r="F82" s="36">
        <f t="shared" si="7"/>
        <v>0.18108023727755229</v>
      </c>
      <c r="G82" s="35">
        <v>1200</v>
      </c>
      <c r="H82" s="35">
        <v>960</v>
      </c>
      <c r="I82" s="36">
        <f t="shared" si="6"/>
        <v>-19.999999999999996</v>
      </c>
      <c r="J82" s="36">
        <f t="shared" si="8"/>
        <v>0.2090046155185927</v>
      </c>
      <c r="K82" s="79"/>
      <c r="L82" s="35">
        <v>2651</v>
      </c>
      <c r="M82" s="36">
        <f t="shared" si="9"/>
        <v>0.13693556693442538</v>
      </c>
      <c r="N82" s="85"/>
    </row>
    <row r="83" spans="1:14" ht="15.75">
      <c r="A83" s="12"/>
      <c r="B83" s="34" t="s">
        <v>3</v>
      </c>
      <c r="C83" s="35">
        <v>2761</v>
      </c>
      <c r="D83" s="35">
        <v>2215</v>
      </c>
      <c r="E83" s="36">
        <f t="shared" si="5"/>
        <v>-19.775443679826154</v>
      </c>
      <c r="F83" s="36">
        <f t="shared" si="7"/>
        <v>4.6102612134457281</v>
      </c>
      <c r="G83" s="35">
        <v>25219</v>
      </c>
      <c r="H83" s="35">
        <v>24444</v>
      </c>
      <c r="I83" s="36">
        <f t="shared" si="6"/>
        <v>-3.0730798207700527</v>
      </c>
      <c r="J83" s="36">
        <f t="shared" si="8"/>
        <v>5.3217800226421668</v>
      </c>
      <c r="K83" s="79"/>
      <c r="L83" s="35">
        <v>96114</v>
      </c>
      <c r="M83" s="36">
        <f t="shared" si="9"/>
        <v>4.9647020295493629</v>
      </c>
      <c r="N83" s="85"/>
    </row>
    <row r="84" spans="1:14" ht="15.75">
      <c r="A84" s="12"/>
      <c r="B84" s="34" t="s">
        <v>20</v>
      </c>
      <c r="C84" s="35">
        <v>456</v>
      </c>
      <c r="D84" s="35">
        <v>193</v>
      </c>
      <c r="E84" s="36">
        <f t="shared" si="5"/>
        <v>-57.675438596491226</v>
      </c>
      <c r="F84" s="36">
        <f t="shared" si="7"/>
        <v>0.40170673327089185</v>
      </c>
      <c r="G84" s="35">
        <v>6686</v>
      </c>
      <c r="H84" s="35">
        <v>2747</v>
      </c>
      <c r="I84" s="36">
        <f t="shared" si="6"/>
        <v>-58.914148967992816</v>
      </c>
      <c r="J84" s="36">
        <f t="shared" si="8"/>
        <v>0.59805799878080645</v>
      </c>
      <c r="K84" s="79"/>
      <c r="L84" s="35">
        <v>21721</v>
      </c>
      <c r="M84" s="36">
        <f t="shared" si="9"/>
        <v>1.1219831947878738</v>
      </c>
      <c r="N84" s="85"/>
    </row>
    <row r="85" spans="1:14" ht="15.75">
      <c r="A85" s="12"/>
      <c r="B85" s="34" t="s">
        <v>7</v>
      </c>
      <c r="C85" s="35">
        <v>1049</v>
      </c>
      <c r="D85" s="35">
        <v>1089</v>
      </c>
      <c r="E85" s="36">
        <f t="shared" si="5"/>
        <v>3.8131553860819789</v>
      </c>
      <c r="F85" s="36">
        <f t="shared" si="7"/>
        <v>2.2666250390259131</v>
      </c>
      <c r="G85" s="35">
        <v>8626</v>
      </c>
      <c r="H85" s="35">
        <v>10136</v>
      </c>
      <c r="I85" s="36">
        <f t="shared" si="6"/>
        <v>17.505216786459531</v>
      </c>
      <c r="J85" s="36">
        <f t="shared" si="8"/>
        <v>2.2067403988504748</v>
      </c>
      <c r="K85" s="79"/>
      <c r="L85" s="35">
        <v>41068</v>
      </c>
      <c r="M85" s="36">
        <f t="shared" si="9"/>
        <v>2.1213390655839235</v>
      </c>
      <c r="N85" s="85"/>
    </row>
    <row r="86" spans="1:14" ht="15.75">
      <c r="A86" s="12"/>
      <c r="B86" s="34" t="s">
        <v>232</v>
      </c>
      <c r="C86" s="35">
        <v>4688</v>
      </c>
      <c r="D86" s="35">
        <v>5459</v>
      </c>
      <c r="E86" s="36">
        <f t="shared" si="5"/>
        <v>16.446245733788388</v>
      </c>
      <c r="F86" s="36">
        <f t="shared" si="7"/>
        <v>11.362264543656988</v>
      </c>
      <c r="G86" s="35">
        <v>45143</v>
      </c>
      <c r="H86" s="35">
        <v>40779</v>
      </c>
      <c r="I86" s="36">
        <f t="shared" si="6"/>
        <v>-9.6670580156391956</v>
      </c>
      <c r="J86" s="36">
        <f t="shared" si="8"/>
        <v>8.8781241835757214</v>
      </c>
      <c r="K86" s="79"/>
      <c r="L86" s="35">
        <v>230688</v>
      </c>
      <c r="M86" s="36">
        <f t="shared" si="9"/>
        <v>11.916028692934258</v>
      </c>
      <c r="N86" s="85"/>
    </row>
    <row r="87" spans="1:14" ht="15.75">
      <c r="A87" s="12"/>
      <c r="B87" s="34" t="s">
        <v>29</v>
      </c>
      <c r="C87" s="35">
        <v>0</v>
      </c>
      <c r="D87" s="35">
        <v>1</v>
      </c>
      <c r="E87" s="36" t="str">
        <f t="shared" si="5"/>
        <v/>
      </c>
      <c r="F87" s="36">
        <f t="shared" si="7"/>
        <v>2.081382037673015E-3</v>
      </c>
      <c r="G87" s="35">
        <v>1</v>
      </c>
      <c r="H87" s="35">
        <v>3</v>
      </c>
      <c r="I87" s="36">
        <f t="shared" si="6"/>
        <v>200</v>
      </c>
      <c r="J87" s="36">
        <f t="shared" si="8"/>
        <v>6.5313942349560215E-4</v>
      </c>
      <c r="K87" s="79"/>
      <c r="L87" s="35">
        <v>11</v>
      </c>
      <c r="M87" s="36">
        <f t="shared" si="9"/>
        <v>5.6819737317188954E-4</v>
      </c>
      <c r="N87" s="85"/>
    </row>
    <row r="88" spans="1:14" ht="15.75">
      <c r="A88" s="12"/>
      <c r="B88" s="34" t="s">
        <v>28</v>
      </c>
      <c r="C88" s="35">
        <v>2</v>
      </c>
      <c r="D88" s="35">
        <v>0</v>
      </c>
      <c r="E88" s="36">
        <f t="shared" si="5"/>
        <v>-100</v>
      </c>
      <c r="F88" s="36">
        <f t="shared" si="7"/>
        <v>0</v>
      </c>
      <c r="G88" s="35">
        <v>13</v>
      </c>
      <c r="H88" s="35">
        <v>6</v>
      </c>
      <c r="I88" s="36">
        <f t="shared" si="6"/>
        <v>-53.846153846153847</v>
      </c>
      <c r="J88" s="36">
        <f t="shared" si="8"/>
        <v>1.3062788469912043E-3</v>
      </c>
      <c r="K88" s="79"/>
      <c r="L88" s="35">
        <v>37</v>
      </c>
      <c r="M88" s="36">
        <f t="shared" si="9"/>
        <v>1.9112093461236283E-3</v>
      </c>
      <c r="N88" s="85"/>
    </row>
    <row r="89" spans="1:14" ht="15.75">
      <c r="A89" s="12"/>
      <c r="B89" s="34" t="s">
        <v>71</v>
      </c>
      <c r="C89" s="35">
        <v>0</v>
      </c>
      <c r="D89" s="35">
        <v>0</v>
      </c>
      <c r="E89" s="36" t="str">
        <f t="shared" si="5"/>
        <v/>
      </c>
      <c r="F89" s="36">
        <f t="shared" si="7"/>
        <v>0</v>
      </c>
      <c r="G89" s="35">
        <v>3</v>
      </c>
      <c r="H89" s="35">
        <v>0</v>
      </c>
      <c r="I89" s="36">
        <f t="shared" si="6"/>
        <v>-100</v>
      </c>
      <c r="J89" s="36">
        <f t="shared" si="8"/>
        <v>0</v>
      </c>
      <c r="K89" s="79"/>
      <c r="L89" s="35">
        <v>61</v>
      </c>
      <c r="M89" s="36">
        <f t="shared" si="9"/>
        <v>3.1509127057713871E-3</v>
      </c>
      <c r="N89" s="85"/>
    </row>
    <row r="90" spans="1:14" ht="15.75">
      <c r="A90" s="12"/>
      <c r="B90" s="40" t="s">
        <v>70</v>
      </c>
      <c r="C90" s="37">
        <f>SUM(C56:C89)</f>
        <v>47858</v>
      </c>
      <c r="D90" s="37">
        <f>SUM(D56:D89)</f>
        <v>48045</v>
      </c>
      <c r="E90" s="38">
        <f t="shared" si="5"/>
        <v>0.39073927034143363</v>
      </c>
      <c r="F90" s="38">
        <f>SUM(F56:F89)</f>
        <v>99.999999999999986</v>
      </c>
      <c r="G90" s="37">
        <f>SUM(G56:G89)</f>
        <v>449727</v>
      </c>
      <c r="H90" s="37">
        <f>SUM(H56:H89)</f>
        <v>459320</v>
      </c>
      <c r="I90" s="38">
        <f t="shared" si="6"/>
        <v>2.1330718413615335</v>
      </c>
      <c r="J90" s="38">
        <f>SUM(J56:J89)</f>
        <v>99.999999999999986</v>
      </c>
      <c r="K90" s="79"/>
      <c r="L90" s="37">
        <f>SUM(L56:L89)</f>
        <v>1935947</v>
      </c>
      <c r="M90" s="38">
        <f>SUM(M56:M89)</f>
        <v>99.999999999999986</v>
      </c>
      <c r="N90" s="85"/>
    </row>
    <row r="91" spans="1:14">
      <c r="A91" s="12"/>
      <c r="B91" s="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5"/>
    </row>
    <row r="92" spans="1:14" ht="18.75">
      <c r="A92" s="12"/>
      <c r="B92" s="92" t="s">
        <v>312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85"/>
    </row>
    <row r="93" spans="1:14" ht="31.5" customHeight="1">
      <c r="A93" s="12"/>
      <c r="B93" s="30" t="s">
        <v>255</v>
      </c>
      <c r="C93" s="104" t="s">
        <v>319</v>
      </c>
      <c r="D93" s="104"/>
      <c r="E93" s="101" t="s">
        <v>254</v>
      </c>
      <c r="F93" s="101" t="s">
        <v>306</v>
      </c>
      <c r="G93" s="105" t="s">
        <v>320</v>
      </c>
      <c r="H93" s="106"/>
      <c r="I93" s="101" t="s">
        <v>254</v>
      </c>
      <c r="J93" s="101" t="s">
        <v>307</v>
      </c>
      <c r="K93" s="94"/>
      <c r="L93" s="86" t="s">
        <v>322</v>
      </c>
      <c r="M93" s="101" t="s">
        <v>101</v>
      </c>
      <c r="N93" s="85"/>
    </row>
    <row r="94" spans="1:14" ht="15.75">
      <c r="A94" s="12"/>
      <c r="B94" s="30"/>
      <c r="C94" s="31">
        <v>2016</v>
      </c>
      <c r="D94" s="31">
        <v>2017</v>
      </c>
      <c r="E94" s="101"/>
      <c r="F94" s="101"/>
      <c r="G94" s="31">
        <v>2016</v>
      </c>
      <c r="H94" s="31">
        <v>2017</v>
      </c>
      <c r="I94" s="101"/>
      <c r="J94" s="101"/>
      <c r="K94" s="94"/>
      <c r="L94" s="39" t="s">
        <v>309</v>
      </c>
      <c r="M94" s="101"/>
      <c r="N94" s="85"/>
    </row>
    <row r="95" spans="1:14" ht="15.75">
      <c r="A95" s="12"/>
      <c r="B95" s="30"/>
      <c r="C95" s="31"/>
      <c r="D95" s="31"/>
      <c r="E95" s="90"/>
      <c r="F95" s="33"/>
      <c r="G95" s="33"/>
      <c r="H95" s="33"/>
      <c r="I95" s="33"/>
      <c r="J95" s="33"/>
      <c r="K95" s="33"/>
      <c r="L95" s="33"/>
      <c r="N95" s="85"/>
    </row>
    <row r="96" spans="1:14" ht="15.75">
      <c r="A96" s="12"/>
      <c r="B96" s="34" t="s">
        <v>25</v>
      </c>
      <c r="C96" s="35">
        <f>C16-C56</f>
        <v>21</v>
      </c>
      <c r="D96" s="35">
        <f>D16-D56</f>
        <v>34</v>
      </c>
      <c r="E96" s="36">
        <f t="shared" ref="E96:E124" si="10">IF(ISBLANK(D96),"",(IFERROR(((D96/C96-1)*100),"")))</f>
        <v>61.904761904761905</v>
      </c>
      <c r="F96" s="36">
        <f>+(D96*100)/$D$130</f>
        <v>7.81375680831016E-2</v>
      </c>
      <c r="G96" s="35">
        <f>G16-G56</f>
        <v>234</v>
      </c>
      <c r="H96" s="35">
        <f>H16-H56</f>
        <v>305</v>
      </c>
      <c r="I96" s="36">
        <f t="shared" ref="I96:I124" si="11">IF(ISBLANK(H96),"",(IFERROR(((H96/G96-1)*100),"")))</f>
        <v>30.341880341880344</v>
      </c>
      <c r="J96" s="36">
        <f>+(H96*100)/$H$130</f>
        <v>7.6635283889755754E-2</v>
      </c>
      <c r="K96" s="79"/>
      <c r="L96" s="35">
        <f>L16-L56</f>
        <v>918</v>
      </c>
      <c r="M96" s="36">
        <f>+(L96*100)/$L$130</f>
        <v>5.9046001852423591E-2</v>
      </c>
      <c r="N96" s="85"/>
    </row>
    <row r="97" spans="1:14" ht="15.75">
      <c r="A97" s="12"/>
      <c r="B97" s="34" t="s">
        <v>0</v>
      </c>
      <c r="C97" s="35">
        <f t="shared" ref="C97:D124" si="12">C17-C57</f>
        <v>5173</v>
      </c>
      <c r="D97" s="35">
        <f t="shared" si="12"/>
        <v>8914</v>
      </c>
      <c r="E97" s="36">
        <f t="shared" si="10"/>
        <v>72.317803982215338</v>
      </c>
      <c r="F97" s="36">
        <f t="shared" ref="F97:F129" si="13">+(D97*100)/$D$130</f>
        <v>20.48583182037552</v>
      </c>
      <c r="G97" s="35">
        <f t="shared" ref="G97:H97" si="14">G17-G57</f>
        <v>40125</v>
      </c>
      <c r="H97" s="35">
        <f t="shared" si="14"/>
        <v>64427</v>
      </c>
      <c r="I97" s="36">
        <f t="shared" si="11"/>
        <v>60.565732087227417</v>
      </c>
      <c r="J97" s="36">
        <f t="shared" ref="J97:J129" si="15">+(H97*100)/$H$130</f>
        <v>16.188135853000961</v>
      </c>
      <c r="K97" s="79"/>
      <c r="L97" s="35">
        <f t="shared" ref="L97" si="16">L17-L57</f>
        <v>197926</v>
      </c>
      <c r="M97" s="36">
        <f t="shared" ref="M97:M129" si="17">+(L97*100)/$L$130</f>
        <v>12.730652464752495</v>
      </c>
      <c r="N97" s="85"/>
    </row>
    <row r="98" spans="1:14" ht="15.75">
      <c r="A98" s="12"/>
      <c r="B98" s="34" t="s">
        <v>23</v>
      </c>
      <c r="C98" s="35">
        <f t="shared" si="12"/>
        <v>270</v>
      </c>
      <c r="D98" s="35">
        <f t="shared" si="12"/>
        <v>367</v>
      </c>
      <c r="E98" s="36">
        <f t="shared" si="10"/>
        <v>35.925925925925917</v>
      </c>
      <c r="F98" s="36">
        <f t="shared" si="13"/>
        <v>0.84342610254406725</v>
      </c>
      <c r="G98" s="35">
        <f t="shared" ref="G98:H98" si="18">G18-G58</f>
        <v>2189</v>
      </c>
      <c r="H98" s="35">
        <f t="shared" si="18"/>
        <v>3186</v>
      </c>
      <c r="I98" s="36">
        <f t="shared" si="11"/>
        <v>45.545911375057102</v>
      </c>
      <c r="J98" s="36">
        <f t="shared" si="15"/>
        <v>0.80052463761561254</v>
      </c>
      <c r="K98" s="79"/>
      <c r="L98" s="35">
        <f t="shared" ref="L98" si="19">L18-L58</f>
        <v>8620</v>
      </c>
      <c r="M98" s="36">
        <f t="shared" si="17"/>
        <v>0.55444067098898842</v>
      </c>
      <c r="N98" s="85"/>
    </row>
    <row r="99" spans="1:14" ht="15.75">
      <c r="A99" s="12"/>
      <c r="B99" s="34" t="s">
        <v>2</v>
      </c>
      <c r="C99" s="35">
        <f t="shared" si="12"/>
        <v>2470</v>
      </c>
      <c r="D99" s="35">
        <f t="shared" si="12"/>
        <v>2353</v>
      </c>
      <c r="E99" s="36">
        <f t="shared" si="10"/>
        <v>-4.7368421052631611</v>
      </c>
      <c r="F99" s="36">
        <f t="shared" si="13"/>
        <v>5.4075793441040609</v>
      </c>
      <c r="G99" s="35">
        <f t="shared" ref="G99:H99" si="20">G19-G59</f>
        <v>24039</v>
      </c>
      <c r="H99" s="35">
        <f t="shared" si="20"/>
        <v>21571</v>
      </c>
      <c r="I99" s="36">
        <f t="shared" si="11"/>
        <v>-10.266650027039393</v>
      </c>
      <c r="J99" s="36">
        <f t="shared" si="15"/>
        <v>5.4199990451997415</v>
      </c>
      <c r="K99" s="79"/>
      <c r="L99" s="35">
        <f t="shared" ref="L99" si="21">L19-L59</f>
        <v>92864</v>
      </c>
      <c r="M99" s="36">
        <f t="shared" si="17"/>
        <v>5.9730369455593291</v>
      </c>
      <c r="N99" s="85"/>
    </row>
    <row r="100" spans="1:14" ht="15.75">
      <c r="A100" s="12"/>
      <c r="B100" s="34" t="s">
        <v>231</v>
      </c>
      <c r="C100" s="35">
        <f t="shared" si="12"/>
        <v>8998</v>
      </c>
      <c r="D100" s="35">
        <f t="shared" si="12"/>
        <v>7333</v>
      </c>
      <c r="E100" s="36">
        <f t="shared" si="10"/>
        <v>-18.504112024894425</v>
      </c>
      <c r="F100" s="36">
        <f t="shared" si="13"/>
        <v>16.852434904511295</v>
      </c>
      <c r="G100" s="35">
        <f t="shared" ref="G100:H100" si="22">G20-G60</f>
        <v>70628</v>
      </c>
      <c r="H100" s="35">
        <f t="shared" si="22"/>
        <v>75372</v>
      </c>
      <c r="I100" s="36">
        <f t="shared" si="11"/>
        <v>6.7168828226765509</v>
      </c>
      <c r="J100" s="36">
        <f t="shared" si="15"/>
        <v>18.938211860126788</v>
      </c>
      <c r="K100" s="79"/>
      <c r="L100" s="35">
        <f t="shared" ref="L100" si="23">L20-L60</f>
        <v>318991</v>
      </c>
      <c r="M100" s="36">
        <f t="shared" si="17"/>
        <v>20.517585160028815</v>
      </c>
      <c r="N100" s="85"/>
    </row>
    <row r="101" spans="1:14" ht="15.75">
      <c r="A101" s="12"/>
      <c r="B101" s="34" t="s">
        <v>5</v>
      </c>
      <c r="C101" s="35">
        <f t="shared" si="12"/>
        <v>370</v>
      </c>
      <c r="D101" s="35">
        <f t="shared" si="12"/>
        <v>624</v>
      </c>
      <c r="E101" s="36">
        <f t="shared" si="10"/>
        <v>68.64864864864866</v>
      </c>
      <c r="F101" s="36">
        <f t="shared" si="13"/>
        <v>1.4340541907016293</v>
      </c>
      <c r="G101" s="35">
        <f t="shared" ref="G101:H101" si="24">G21-G61</f>
        <v>3505</v>
      </c>
      <c r="H101" s="35">
        <f t="shared" si="24"/>
        <v>5581</v>
      </c>
      <c r="I101" s="36">
        <f t="shared" si="11"/>
        <v>59.229671897289585</v>
      </c>
      <c r="J101" s="36">
        <f t="shared" si="15"/>
        <v>1.4023000635695961</v>
      </c>
      <c r="K101" s="79"/>
      <c r="L101" s="35">
        <f t="shared" ref="L101" si="25">L21-L61</f>
        <v>22992</v>
      </c>
      <c r="M101" s="36">
        <f t="shared" si="17"/>
        <v>1.4788514973757332</v>
      </c>
      <c r="N101" s="85"/>
    </row>
    <row r="102" spans="1:14" ht="15.75">
      <c r="A102" s="12"/>
      <c r="B102" s="34" t="s">
        <v>9</v>
      </c>
      <c r="C102" s="35">
        <f t="shared" si="12"/>
        <v>1004</v>
      </c>
      <c r="D102" s="35">
        <f t="shared" si="12"/>
        <v>1134</v>
      </c>
      <c r="E102" s="36">
        <f t="shared" si="10"/>
        <v>12.948207171314753</v>
      </c>
      <c r="F102" s="36">
        <f t="shared" si="13"/>
        <v>2.6061177119481536</v>
      </c>
      <c r="G102" s="35">
        <f t="shared" ref="G102:H102" si="26">G22-G62</f>
        <v>7849</v>
      </c>
      <c r="H102" s="35">
        <f t="shared" si="26"/>
        <v>9610</v>
      </c>
      <c r="I102" s="36">
        <f t="shared" si="11"/>
        <v>22.435979105618543</v>
      </c>
      <c r="J102" s="36">
        <f t="shared" si="15"/>
        <v>2.4146396005919764</v>
      </c>
      <c r="K102" s="79"/>
      <c r="L102" s="35">
        <f t="shared" ref="L102" si="27">L22-L62</f>
        <v>32218</v>
      </c>
      <c r="M102" s="36">
        <f t="shared" si="17"/>
        <v>2.0722702480189357</v>
      </c>
      <c r="N102" s="85"/>
    </row>
    <row r="103" spans="1:14" ht="15.75">
      <c r="A103" s="12"/>
      <c r="B103" s="34" t="s">
        <v>10</v>
      </c>
      <c r="C103" s="35">
        <f t="shared" si="12"/>
        <v>707</v>
      </c>
      <c r="D103" s="35">
        <f t="shared" si="12"/>
        <v>464</v>
      </c>
      <c r="E103" s="36">
        <f t="shared" si="10"/>
        <v>-34.370579915134371</v>
      </c>
      <c r="F103" s="36">
        <f t="shared" si="13"/>
        <v>1.0663479879576219</v>
      </c>
      <c r="G103" s="35">
        <f t="shared" ref="G103:H103" si="28">G23-G63</f>
        <v>6110</v>
      </c>
      <c r="H103" s="35">
        <f t="shared" si="28"/>
        <v>5586</v>
      </c>
      <c r="I103" s="36">
        <f t="shared" si="11"/>
        <v>-8.5761047463175153</v>
      </c>
      <c r="J103" s="36">
        <f t="shared" si="15"/>
        <v>1.4035563796989363</v>
      </c>
      <c r="K103" s="79"/>
      <c r="L103" s="35">
        <f t="shared" ref="L103" si="29">L23-L63</f>
        <v>26610</v>
      </c>
      <c r="M103" s="36">
        <f t="shared" si="17"/>
        <v>1.7115622105588144</v>
      </c>
      <c r="N103" s="85"/>
    </row>
    <row r="104" spans="1:14" ht="15.75">
      <c r="A104" s="12"/>
      <c r="B104" s="34" t="s">
        <v>21</v>
      </c>
      <c r="C104" s="35">
        <f t="shared" si="12"/>
        <v>187</v>
      </c>
      <c r="D104" s="35">
        <f t="shared" si="12"/>
        <v>135</v>
      </c>
      <c r="E104" s="36">
        <f t="shared" si="10"/>
        <v>-27.807486631016044</v>
      </c>
      <c r="F104" s="36">
        <f t="shared" si="13"/>
        <v>0.31025210856525637</v>
      </c>
      <c r="G104" s="35">
        <f t="shared" ref="G104:H104" si="30">G24-G64</f>
        <v>1862</v>
      </c>
      <c r="H104" s="35">
        <f t="shared" si="30"/>
        <v>1625</v>
      </c>
      <c r="I104" s="36">
        <f t="shared" si="11"/>
        <v>-12.728249194414609</v>
      </c>
      <c r="J104" s="36">
        <f t="shared" si="15"/>
        <v>0.40830274203558392</v>
      </c>
      <c r="K104" s="79"/>
      <c r="L104" s="35">
        <f t="shared" ref="L104" si="31">L24-L64</f>
        <v>7064</v>
      </c>
      <c r="M104" s="36">
        <f t="shared" si="17"/>
        <v>0.45435834105176492</v>
      </c>
      <c r="N104" s="85"/>
    </row>
    <row r="105" spans="1:14" ht="15.75">
      <c r="A105" s="12"/>
      <c r="B105" s="34" t="s">
        <v>12</v>
      </c>
      <c r="C105" s="35">
        <f t="shared" si="12"/>
        <v>1300</v>
      </c>
      <c r="D105" s="35">
        <f t="shared" si="12"/>
        <v>644</v>
      </c>
      <c r="E105" s="36">
        <f t="shared" si="10"/>
        <v>-50.461538461538467</v>
      </c>
      <c r="F105" s="36">
        <f t="shared" si="13"/>
        <v>1.4800174660446304</v>
      </c>
      <c r="G105" s="35">
        <f t="shared" ref="G105:H105" si="32">G25-G65</f>
        <v>12418</v>
      </c>
      <c r="H105" s="35">
        <f t="shared" si="32"/>
        <v>8873</v>
      </c>
      <c r="I105" s="36">
        <f t="shared" si="11"/>
        <v>-28.547270091802226</v>
      </c>
      <c r="J105" s="36">
        <f t="shared" si="15"/>
        <v>2.2294586031272221</v>
      </c>
      <c r="K105" s="79"/>
      <c r="L105" s="35">
        <f t="shared" ref="L105" si="33">L25-L65</f>
        <v>35455</v>
      </c>
      <c r="M105" s="36">
        <f t="shared" si="17"/>
        <v>2.2804749408253575</v>
      </c>
      <c r="N105" s="85"/>
    </row>
    <row r="106" spans="1:14" ht="15.75">
      <c r="A106" s="12"/>
      <c r="B106" s="34" t="s">
        <v>16</v>
      </c>
      <c r="C106" s="35">
        <f t="shared" si="12"/>
        <v>537</v>
      </c>
      <c r="D106" s="35">
        <f t="shared" si="12"/>
        <v>710</v>
      </c>
      <c r="E106" s="36">
        <f t="shared" si="10"/>
        <v>32.21601489757915</v>
      </c>
      <c r="F106" s="36">
        <f t="shared" si="13"/>
        <v>1.6316962746765336</v>
      </c>
      <c r="G106" s="35">
        <f t="shared" ref="G106:H106" si="34">G26-G66</f>
        <v>5637</v>
      </c>
      <c r="H106" s="35">
        <f t="shared" si="34"/>
        <v>6548</v>
      </c>
      <c r="I106" s="36">
        <f t="shared" si="11"/>
        <v>16.161078587901368</v>
      </c>
      <c r="J106" s="36">
        <f t="shared" si="15"/>
        <v>1.645271602984002</v>
      </c>
      <c r="K106" s="79"/>
      <c r="L106" s="35">
        <f t="shared" ref="L106" si="35">L26-L66</f>
        <v>25441</v>
      </c>
      <c r="M106" s="36">
        <f t="shared" si="17"/>
        <v>1.6363718225789854</v>
      </c>
      <c r="N106" s="85"/>
    </row>
    <row r="107" spans="1:14" ht="15.75">
      <c r="A107" s="12"/>
      <c r="B107" s="34" t="s">
        <v>14</v>
      </c>
      <c r="C107" s="35">
        <f t="shared" si="12"/>
        <v>928</v>
      </c>
      <c r="D107" s="35">
        <f t="shared" si="12"/>
        <v>1458</v>
      </c>
      <c r="E107" s="36">
        <f t="shared" si="10"/>
        <v>57.112068965517238</v>
      </c>
      <c r="F107" s="36">
        <f t="shared" si="13"/>
        <v>3.3507227725047688</v>
      </c>
      <c r="G107" s="35">
        <f t="shared" ref="G107:H107" si="36">G27-G67</f>
        <v>6691</v>
      </c>
      <c r="H107" s="35">
        <f t="shared" si="36"/>
        <v>10807</v>
      </c>
      <c r="I107" s="36">
        <f t="shared" si="11"/>
        <v>61.515468539829634</v>
      </c>
      <c r="J107" s="36">
        <f t="shared" si="15"/>
        <v>2.7154016819560338</v>
      </c>
      <c r="K107" s="79"/>
      <c r="L107" s="35">
        <f t="shared" ref="L107" si="37">L27-L67</f>
        <v>29033</v>
      </c>
      <c r="M107" s="36">
        <f t="shared" si="17"/>
        <v>1.8674102089122158</v>
      </c>
      <c r="N107" s="85"/>
    </row>
    <row r="108" spans="1:14" ht="15.75">
      <c r="A108" s="12"/>
      <c r="B108" s="34" t="s">
        <v>24</v>
      </c>
      <c r="C108" s="35">
        <f t="shared" si="12"/>
        <v>92</v>
      </c>
      <c r="D108" s="35">
        <f t="shared" si="12"/>
        <v>82</v>
      </c>
      <c r="E108" s="36">
        <f t="shared" si="10"/>
        <v>-10.869565217391308</v>
      </c>
      <c r="F108" s="36">
        <f t="shared" si="13"/>
        <v>0.18844942890630387</v>
      </c>
      <c r="G108" s="35">
        <f t="shared" ref="G108:H108" si="38">G28-G68</f>
        <v>997</v>
      </c>
      <c r="H108" s="35">
        <f t="shared" si="38"/>
        <v>1211</v>
      </c>
      <c r="I108" s="36">
        <f t="shared" si="11"/>
        <v>21.464393179538611</v>
      </c>
      <c r="J108" s="36">
        <f t="shared" si="15"/>
        <v>0.30427976652621053</v>
      </c>
      <c r="K108" s="79"/>
      <c r="L108" s="35">
        <f t="shared" ref="L108" si="39">L28-L68</f>
        <v>4267</v>
      </c>
      <c r="M108" s="36">
        <f t="shared" si="17"/>
        <v>0.27445456416589481</v>
      </c>
      <c r="N108" s="85"/>
    </row>
    <row r="109" spans="1:14" ht="15.75">
      <c r="A109" s="12"/>
      <c r="B109" s="34" t="s">
        <v>18</v>
      </c>
      <c r="C109" s="35">
        <f t="shared" si="12"/>
        <v>610</v>
      </c>
      <c r="D109" s="35">
        <f t="shared" si="12"/>
        <v>986</v>
      </c>
      <c r="E109" s="36">
        <f t="shared" si="10"/>
        <v>61.63934426229509</v>
      </c>
      <c r="F109" s="36">
        <f t="shared" si="13"/>
        <v>2.2659894744099462</v>
      </c>
      <c r="G109" s="35">
        <f t="shared" ref="G109:H109" si="40">G29-G69</f>
        <v>5499</v>
      </c>
      <c r="H109" s="35">
        <f t="shared" si="40"/>
        <v>10938</v>
      </c>
      <c r="I109" s="36">
        <f t="shared" si="11"/>
        <v>98.908892525913799</v>
      </c>
      <c r="J109" s="36">
        <f t="shared" si="15"/>
        <v>2.7483171645447486</v>
      </c>
      <c r="K109" s="79"/>
      <c r="L109" s="35">
        <f t="shared" ref="L109" si="41">L29-L69</f>
        <v>26657</v>
      </c>
      <c r="M109" s="36">
        <f t="shared" si="17"/>
        <v>1.714585262941237</v>
      </c>
      <c r="N109" s="85"/>
    </row>
    <row r="110" spans="1:14" ht="15.75">
      <c r="A110" s="12"/>
      <c r="B110" s="34" t="s">
        <v>1</v>
      </c>
      <c r="C110" s="35">
        <f t="shared" si="12"/>
        <v>2911</v>
      </c>
      <c r="D110" s="35">
        <f t="shared" si="12"/>
        <v>3274</v>
      </c>
      <c r="E110" s="36">
        <f t="shared" si="10"/>
        <v>12.469941600824463</v>
      </c>
      <c r="F110" s="36">
        <f t="shared" si="13"/>
        <v>7.5241881736492546</v>
      </c>
      <c r="G110" s="35">
        <f t="shared" ref="G110:H110" si="42">G30-G70</f>
        <v>27618</v>
      </c>
      <c r="H110" s="35">
        <f t="shared" si="42"/>
        <v>32801</v>
      </c>
      <c r="I110" s="36">
        <f t="shared" si="11"/>
        <v>18.766746324860595</v>
      </c>
      <c r="J110" s="36">
        <f t="shared" si="15"/>
        <v>8.2416850716979617</v>
      </c>
      <c r="K110" s="79"/>
      <c r="L110" s="35">
        <f t="shared" ref="L110" si="43">L30-L70</f>
        <v>114240</v>
      </c>
      <c r="M110" s="36">
        <f t="shared" si="17"/>
        <v>7.3479468971904911</v>
      </c>
      <c r="N110" s="85"/>
    </row>
    <row r="111" spans="1:14" ht="15.75">
      <c r="A111" s="12"/>
      <c r="B111" s="34" t="s">
        <v>27</v>
      </c>
      <c r="C111" s="35">
        <f t="shared" si="12"/>
        <v>2</v>
      </c>
      <c r="D111" s="35">
        <f t="shared" si="12"/>
        <v>0</v>
      </c>
      <c r="E111" s="36">
        <f t="shared" si="10"/>
        <v>-100</v>
      </c>
      <c r="F111" s="36">
        <f t="shared" si="13"/>
        <v>0</v>
      </c>
      <c r="G111" s="35">
        <f t="shared" ref="G111:H111" si="44">G31-G71</f>
        <v>7</v>
      </c>
      <c r="H111" s="35">
        <f t="shared" si="44"/>
        <v>1</v>
      </c>
      <c r="I111" s="36">
        <f t="shared" si="11"/>
        <v>-85.714285714285722</v>
      </c>
      <c r="J111" s="36">
        <f t="shared" si="15"/>
        <v>2.5126322586805163E-4</v>
      </c>
      <c r="K111" s="79"/>
      <c r="L111" s="35">
        <f t="shared" ref="L111" si="45">L31-L71</f>
        <v>37</v>
      </c>
      <c r="M111" s="36">
        <f t="shared" si="17"/>
        <v>2.3798497478645674E-3</v>
      </c>
      <c r="N111" s="85"/>
    </row>
    <row r="112" spans="1:14" ht="15.75">
      <c r="A112" s="12"/>
      <c r="B112" s="34" t="s">
        <v>26</v>
      </c>
      <c r="C112" s="35">
        <f t="shared" si="12"/>
        <v>2</v>
      </c>
      <c r="D112" s="35">
        <f t="shared" si="12"/>
        <v>5</v>
      </c>
      <c r="E112" s="36">
        <f t="shared" si="10"/>
        <v>150</v>
      </c>
      <c r="F112" s="36">
        <f t="shared" si="13"/>
        <v>1.1490818835750236E-2</v>
      </c>
      <c r="G112" s="35">
        <f t="shared" ref="G112:H112" si="46">G32-G72</f>
        <v>19</v>
      </c>
      <c r="H112" s="35">
        <f t="shared" si="46"/>
        <v>29</v>
      </c>
      <c r="I112" s="36">
        <f t="shared" si="11"/>
        <v>52.631578947368432</v>
      </c>
      <c r="J112" s="36">
        <f t="shared" si="15"/>
        <v>7.2866335501734969E-3</v>
      </c>
      <c r="K112" s="79"/>
      <c r="L112" s="35">
        <f t="shared" ref="L112" si="47">L32-L72</f>
        <v>110</v>
      </c>
      <c r="M112" s="36">
        <f t="shared" si="17"/>
        <v>7.0752289801379025E-3</v>
      </c>
      <c r="N112" s="85"/>
    </row>
    <row r="113" spans="1:14" ht="15.75">
      <c r="A113" s="12"/>
      <c r="B113" s="34" t="s">
        <v>8</v>
      </c>
      <c r="C113" s="35">
        <f t="shared" si="12"/>
        <v>831</v>
      </c>
      <c r="D113" s="35">
        <f t="shared" si="12"/>
        <v>766</v>
      </c>
      <c r="E113" s="36">
        <f t="shared" si="10"/>
        <v>-7.8219013237063812</v>
      </c>
      <c r="F113" s="36">
        <f t="shared" si="13"/>
        <v>1.7603934456369361</v>
      </c>
      <c r="G113" s="35">
        <f t="shared" ref="G113:H113" si="48">G33-G73</f>
        <v>7283</v>
      </c>
      <c r="H113" s="35">
        <f t="shared" si="48"/>
        <v>6926</v>
      </c>
      <c r="I113" s="36">
        <f t="shared" si="11"/>
        <v>-4.9018261705341182</v>
      </c>
      <c r="J113" s="36">
        <f t="shared" si="15"/>
        <v>1.7402491023621256</v>
      </c>
      <c r="K113" s="79"/>
      <c r="L113" s="35">
        <f t="shared" ref="L113" si="49">L33-L73</f>
        <v>31543</v>
      </c>
      <c r="M113" s="36">
        <f t="shared" si="17"/>
        <v>2.0288540701862714</v>
      </c>
      <c r="N113" s="85"/>
    </row>
    <row r="114" spans="1:14" ht="15.75">
      <c r="A114" s="12"/>
      <c r="B114" s="34" t="s">
        <v>19</v>
      </c>
      <c r="C114" s="35">
        <f t="shared" si="12"/>
        <v>363</v>
      </c>
      <c r="D114" s="35">
        <f t="shared" si="12"/>
        <v>532</v>
      </c>
      <c r="E114" s="36">
        <f t="shared" si="10"/>
        <v>46.556473829201096</v>
      </c>
      <c r="F114" s="36">
        <f t="shared" si="13"/>
        <v>1.222623124123825</v>
      </c>
      <c r="G114" s="35">
        <f t="shared" ref="G114:H114" si="50">G34-G74</f>
        <v>3440</v>
      </c>
      <c r="H114" s="35">
        <f t="shared" si="50"/>
        <v>4374</v>
      </c>
      <c r="I114" s="36">
        <f t="shared" si="11"/>
        <v>27.151162790697668</v>
      </c>
      <c r="J114" s="36">
        <f t="shared" si="15"/>
        <v>1.0990253499468579</v>
      </c>
      <c r="K114" s="79"/>
      <c r="L114" s="35">
        <f t="shared" ref="L114" si="51">L34-L74</f>
        <v>14245</v>
      </c>
      <c r="M114" s="36">
        <f t="shared" si="17"/>
        <v>0.91624215292785838</v>
      </c>
      <c r="N114" s="85"/>
    </row>
    <row r="115" spans="1:14" ht="15.75">
      <c r="A115" s="12"/>
      <c r="B115" s="34" t="s">
        <v>17</v>
      </c>
      <c r="C115" s="35">
        <f t="shared" si="12"/>
        <v>738</v>
      </c>
      <c r="D115" s="35">
        <f t="shared" si="12"/>
        <v>610</v>
      </c>
      <c r="E115" s="36">
        <f t="shared" si="10"/>
        <v>-17.344173441734423</v>
      </c>
      <c r="F115" s="36">
        <f t="shared" si="13"/>
        <v>1.4018798979615288</v>
      </c>
      <c r="G115" s="35">
        <f t="shared" ref="G115:H115" si="52">G35-G75</f>
        <v>4721</v>
      </c>
      <c r="H115" s="35">
        <f t="shared" si="52"/>
        <v>5912</v>
      </c>
      <c r="I115" s="36">
        <f t="shared" si="11"/>
        <v>25.227705994492688</v>
      </c>
      <c r="J115" s="36">
        <f t="shared" si="15"/>
        <v>1.4854681913319212</v>
      </c>
      <c r="K115" s="79"/>
      <c r="L115" s="35">
        <f t="shared" ref="L115" si="53">L35-L75</f>
        <v>19932</v>
      </c>
      <c r="M115" s="36">
        <f t="shared" si="17"/>
        <v>1.282031491200988</v>
      </c>
      <c r="N115" s="85"/>
    </row>
    <row r="116" spans="1:14" ht="15.75">
      <c r="A116" s="12"/>
      <c r="B116" s="34" t="s">
        <v>4</v>
      </c>
      <c r="C116" s="35">
        <f t="shared" si="12"/>
        <v>1683</v>
      </c>
      <c r="D116" s="35">
        <f t="shared" si="12"/>
        <v>1246</v>
      </c>
      <c r="E116" s="36">
        <f t="shared" si="10"/>
        <v>-25.965537730243614</v>
      </c>
      <c r="F116" s="36">
        <f t="shared" si="13"/>
        <v>2.8635120538689587</v>
      </c>
      <c r="G116" s="35">
        <f t="shared" ref="G116:H116" si="54">G36-G76</f>
        <v>13882</v>
      </c>
      <c r="H116" s="35">
        <f t="shared" si="54"/>
        <v>13282</v>
      </c>
      <c r="I116" s="36">
        <f t="shared" si="11"/>
        <v>-4.3221437833165233</v>
      </c>
      <c r="J116" s="36">
        <f t="shared" si="15"/>
        <v>3.3372781659794617</v>
      </c>
      <c r="K116" s="79"/>
      <c r="L116" s="35">
        <f t="shared" ref="L116" si="55">L36-L76</f>
        <v>82041</v>
      </c>
      <c r="M116" s="36">
        <f t="shared" si="17"/>
        <v>5.2768987341772151</v>
      </c>
      <c r="N116" s="85"/>
    </row>
    <row r="117" spans="1:14" ht="15.75">
      <c r="A117" s="12"/>
      <c r="B117" s="34" t="s">
        <v>13</v>
      </c>
      <c r="C117" s="35">
        <f t="shared" si="12"/>
        <v>712</v>
      </c>
      <c r="D117" s="35">
        <f t="shared" si="12"/>
        <v>537</v>
      </c>
      <c r="E117" s="36">
        <f t="shared" si="10"/>
        <v>-24.578651685393261</v>
      </c>
      <c r="F117" s="36">
        <f t="shared" si="13"/>
        <v>1.2341139429595753</v>
      </c>
      <c r="G117" s="35">
        <f t="shared" ref="G117:H117" si="56">G37-G77</f>
        <v>6656</v>
      </c>
      <c r="H117" s="35">
        <f t="shared" si="56"/>
        <v>6141</v>
      </c>
      <c r="I117" s="36">
        <f t="shared" si="11"/>
        <v>-7.7373798076923128</v>
      </c>
      <c r="J117" s="36">
        <f t="shared" si="15"/>
        <v>1.543007470055705</v>
      </c>
      <c r="K117" s="79"/>
      <c r="L117" s="35">
        <f t="shared" ref="L117" si="57">L37-L77</f>
        <v>24649</v>
      </c>
      <c r="M117" s="36">
        <f t="shared" si="17"/>
        <v>1.5854301739219925</v>
      </c>
      <c r="N117" s="85"/>
    </row>
    <row r="118" spans="1:14" ht="15.75">
      <c r="A118" s="12"/>
      <c r="B118" s="34" t="s">
        <v>11</v>
      </c>
      <c r="C118" s="35">
        <f t="shared" si="12"/>
        <v>1109</v>
      </c>
      <c r="D118" s="35">
        <f t="shared" si="12"/>
        <v>1307</v>
      </c>
      <c r="E118" s="36">
        <f t="shared" si="10"/>
        <v>17.853922452660065</v>
      </c>
      <c r="F118" s="36">
        <f t="shared" si="13"/>
        <v>3.0037000436651118</v>
      </c>
      <c r="G118" s="35">
        <f t="shared" ref="G118:H118" si="58">G38-G78</f>
        <v>8890</v>
      </c>
      <c r="H118" s="35">
        <f t="shared" si="58"/>
        <v>11961</v>
      </c>
      <c r="I118" s="36">
        <f t="shared" si="11"/>
        <v>34.54443194600676</v>
      </c>
      <c r="J118" s="36">
        <f t="shared" si="15"/>
        <v>3.0053594446077656</v>
      </c>
      <c r="K118" s="79"/>
      <c r="L118" s="35">
        <f t="shared" ref="L118" si="59">L38-L78</f>
        <v>39689</v>
      </c>
      <c r="M118" s="36">
        <f t="shared" si="17"/>
        <v>2.5528069362972112</v>
      </c>
      <c r="N118" s="85"/>
    </row>
    <row r="119" spans="1:14" ht="15.75">
      <c r="A119" s="12"/>
      <c r="B119" s="34" t="s">
        <v>22</v>
      </c>
      <c r="C119" s="35">
        <f t="shared" si="12"/>
        <v>233</v>
      </c>
      <c r="D119" s="35">
        <f t="shared" si="12"/>
        <v>309</v>
      </c>
      <c r="E119" s="36">
        <f t="shared" si="10"/>
        <v>32.618025751072956</v>
      </c>
      <c r="F119" s="36">
        <f t="shared" si="13"/>
        <v>0.71013260404936451</v>
      </c>
      <c r="G119" s="35">
        <f t="shared" ref="G119:H119" si="60">G39-G79</f>
        <v>2462</v>
      </c>
      <c r="H119" s="35">
        <f t="shared" si="60"/>
        <v>4867</v>
      </c>
      <c r="I119" s="36">
        <f t="shared" si="11"/>
        <v>97.684809098294068</v>
      </c>
      <c r="J119" s="36">
        <f t="shared" si="15"/>
        <v>1.2228981202998073</v>
      </c>
      <c r="K119" s="79"/>
      <c r="L119" s="35">
        <f t="shared" ref="L119" si="61">L39-L79</f>
        <v>11482</v>
      </c>
      <c r="M119" s="36">
        <f t="shared" si="17"/>
        <v>0.73852526499948545</v>
      </c>
      <c r="N119" s="85"/>
    </row>
    <row r="120" spans="1:14" ht="15.75">
      <c r="A120" s="12"/>
      <c r="B120" s="34" t="s">
        <v>15</v>
      </c>
      <c r="C120" s="35">
        <f t="shared" si="12"/>
        <v>324</v>
      </c>
      <c r="D120" s="35">
        <f t="shared" si="12"/>
        <v>309</v>
      </c>
      <c r="E120" s="36">
        <f t="shared" si="10"/>
        <v>-4.629629629629628</v>
      </c>
      <c r="F120" s="36">
        <f t="shared" si="13"/>
        <v>0.71013260404936451</v>
      </c>
      <c r="G120" s="35">
        <f t="shared" ref="G120:H120" si="62">G40-G80</f>
        <v>3455</v>
      </c>
      <c r="H120" s="35">
        <f t="shared" si="62"/>
        <v>3155</v>
      </c>
      <c r="I120" s="36">
        <f t="shared" si="11"/>
        <v>-8.6830680173661356</v>
      </c>
      <c r="J120" s="36">
        <f t="shared" si="15"/>
        <v>0.79273547761370289</v>
      </c>
      <c r="K120" s="79"/>
      <c r="L120" s="35">
        <f t="shared" ref="L120" si="63">L40-L80</f>
        <v>14783</v>
      </c>
      <c r="M120" s="36">
        <f t="shared" si="17"/>
        <v>0.95084645466707829</v>
      </c>
      <c r="N120" s="85"/>
    </row>
    <row r="121" spans="1:14" ht="15.75">
      <c r="A121" s="12"/>
      <c r="B121" s="34" t="s">
        <v>6</v>
      </c>
      <c r="C121" s="35">
        <f t="shared" si="12"/>
        <v>628</v>
      </c>
      <c r="D121" s="35">
        <f t="shared" si="12"/>
        <v>766</v>
      </c>
      <c r="E121" s="36">
        <f t="shared" si="10"/>
        <v>21.974522292993637</v>
      </c>
      <c r="F121" s="36">
        <f t="shared" si="13"/>
        <v>1.7603934456369361</v>
      </c>
      <c r="G121" s="35">
        <f t="shared" ref="G121:H121" si="64">G41-G81</f>
        <v>5926</v>
      </c>
      <c r="H121" s="35">
        <f t="shared" si="64"/>
        <v>6247</v>
      </c>
      <c r="I121" s="36">
        <f t="shared" si="11"/>
        <v>5.4168072899088759</v>
      </c>
      <c r="J121" s="36">
        <f t="shared" si="15"/>
        <v>1.5696413719977185</v>
      </c>
      <c r="K121" s="79"/>
      <c r="L121" s="35">
        <f t="shared" ref="L121" si="65">L41-L81</f>
        <v>26847</v>
      </c>
      <c r="M121" s="36">
        <f t="shared" si="17"/>
        <v>1.7268061129978389</v>
      </c>
      <c r="N121" s="85"/>
    </row>
    <row r="122" spans="1:14" ht="15.75">
      <c r="A122" s="12"/>
      <c r="B122" s="34" t="s">
        <v>74</v>
      </c>
      <c r="C122" s="35">
        <f t="shared" si="12"/>
        <v>47</v>
      </c>
      <c r="D122" s="35">
        <f t="shared" si="12"/>
        <v>67</v>
      </c>
      <c r="E122" s="36">
        <f t="shared" si="10"/>
        <v>42.553191489361694</v>
      </c>
      <c r="F122" s="36">
        <f t="shared" si="13"/>
        <v>0.15397697239905317</v>
      </c>
      <c r="G122" s="35">
        <f t="shared" ref="G122:H122" si="66">G42-G82</f>
        <v>307</v>
      </c>
      <c r="H122" s="35">
        <f t="shared" si="66"/>
        <v>396</v>
      </c>
      <c r="I122" s="36">
        <f t="shared" si="11"/>
        <v>28.990228013029306</v>
      </c>
      <c r="J122" s="36">
        <f t="shared" si="15"/>
        <v>9.9500237443748446E-2</v>
      </c>
      <c r="K122" s="79"/>
      <c r="L122" s="35">
        <f t="shared" ref="L122" si="67">L42-L82</f>
        <v>919</v>
      </c>
      <c r="M122" s="36">
        <f t="shared" si="17"/>
        <v>5.9110322115879389E-2</v>
      </c>
      <c r="N122" s="85"/>
    </row>
    <row r="123" spans="1:14" ht="15.75">
      <c r="A123" s="12"/>
      <c r="B123" s="34" t="s">
        <v>3</v>
      </c>
      <c r="C123" s="35">
        <f t="shared" si="12"/>
        <v>3509</v>
      </c>
      <c r="D123" s="35">
        <f t="shared" si="12"/>
        <v>2549</v>
      </c>
      <c r="E123" s="36">
        <f t="shared" si="10"/>
        <v>-27.358221715588481</v>
      </c>
      <c r="F123" s="36">
        <f t="shared" si="13"/>
        <v>5.8580194424654701</v>
      </c>
      <c r="G123" s="35">
        <f t="shared" ref="G123:H123" si="68">G43-G83</f>
        <v>23118</v>
      </c>
      <c r="H123" s="35">
        <f t="shared" si="68"/>
        <v>25721</v>
      </c>
      <c r="I123" s="36">
        <f t="shared" si="11"/>
        <v>11.259624534994384</v>
      </c>
      <c r="J123" s="36">
        <f t="shared" si="15"/>
        <v>6.4627414325521562</v>
      </c>
      <c r="K123" s="79"/>
      <c r="L123" s="35">
        <f t="shared" ref="L123" si="69">L43-L83</f>
        <v>96630</v>
      </c>
      <c r="M123" s="36">
        <f t="shared" si="17"/>
        <v>6.2152670577338682</v>
      </c>
      <c r="N123" s="85"/>
    </row>
    <row r="124" spans="1:14" ht="15.75">
      <c r="A124" s="12"/>
      <c r="B124" s="34" t="s">
        <v>20</v>
      </c>
      <c r="C124" s="35">
        <f t="shared" si="12"/>
        <v>646</v>
      </c>
      <c r="D124" s="35">
        <f t="shared" si="12"/>
        <v>356</v>
      </c>
      <c r="E124" s="36">
        <f t="shared" si="10"/>
        <v>-44.891640866873061</v>
      </c>
      <c r="F124" s="36">
        <f t="shared" si="13"/>
        <v>0.81814630110541675</v>
      </c>
      <c r="G124" s="35">
        <f t="shared" ref="G124:H124" si="70">G44-G84</f>
        <v>5910</v>
      </c>
      <c r="H124" s="35">
        <f t="shared" si="70"/>
        <v>3388</v>
      </c>
      <c r="I124" s="36">
        <f t="shared" si="11"/>
        <v>-42.673434856175973</v>
      </c>
      <c r="J124" s="36">
        <f t="shared" si="15"/>
        <v>0.85127980924095892</v>
      </c>
      <c r="K124" s="79"/>
      <c r="L124" s="35">
        <f t="shared" ref="L124" si="71">L44-L84</f>
        <v>17843</v>
      </c>
      <c r="M124" s="36">
        <f t="shared" si="17"/>
        <v>1.1476664608418237</v>
      </c>
      <c r="N124" s="85"/>
    </row>
    <row r="125" spans="1:14" ht="15.75">
      <c r="A125" s="12"/>
      <c r="B125" s="34" t="s">
        <v>7</v>
      </c>
      <c r="C125" s="35">
        <f t="shared" ref="C125:D129" si="72">C45-C85</f>
        <v>1023</v>
      </c>
      <c r="D125" s="35">
        <f t="shared" si="72"/>
        <v>997</v>
      </c>
      <c r="E125" s="36">
        <f t="shared" ref="E125:E130" si="73">IF(ISBLANK(D125),"",(IFERROR(((D125/C125-1)*100),"")))</f>
        <v>-2.5415444770283457</v>
      </c>
      <c r="F125" s="36">
        <f t="shared" si="13"/>
        <v>2.2912692758485971</v>
      </c>
      <c r="G125" s="35">
        <f t="shared" ref="G125:H129" si="74">G45-G85</f>
        <v>7549</v>
      </c>
      <c r="H125" s="35">
        <f t="shared" si="74"/>
        <v>9542</v>
      </c>
      <c r="I125" s="36">
        <f t="shared" ref="I125:I130" si="75">IF(ISBLANK(H125),"",(IFERROR(((H125/G125-1)*100),"")))</f>
        <v>26.400847794409856</v>
      </c>
      <c r="J125" s="36">
        <f t="shared" si="15"/>
        <v>2.3975537012329489</v>
      </c>
      <c r="K125" s="79"/>
      <c r="L125" s="35">
        <f>L45-L85</f>
        <v>35337</v>
      </c>
      <c r="M125" s="36">
        <f t="shared" si="17"/>
        <v>2.2728851497375735</v>
      </c>
      <c r="N125" s="85"/>
    </row>
    <row r="126" spans="1:14" ht="15.75">
      <c r="A126" s="12"/>
      <c r="B126" s="34" t="s">
        <v>232</v>
      </c>
      <c r="C126" s="35">
        <f t="shared" si="72"/>
        <v>4111</v>
      </c>
      <c r="D126" s="35">
        <f t="shared" si="72"/>
        <v>4644</v>
      </c>
      <c r="E126" s="36">
        <f t="shared" si="73"/>
        <v>12.965215276088538</v>
      </c>
      <c r="F126" s="36">
        <f t="shared" si="13"/>
        <v>10.672672534644819</v>
      </c>
      <c r="G126" s="35">
        <f t="shared" si="74"/>
        <v>34849</v>
      </c>
      <c r="H126" s="35">
        <f t="shared" si="74"/>
        <v>37591</v>
      </c>
      <c r="I126" s="36">
        <f t="shared" si="75"/>
        <v>7.8682315130993663</v>
      </c>
      <c r="J126" s="36">
        <f t="shared" si="15"/>
        <v>9.445235923605928</v>
      </c>
      <c r="K126" s="79"/>
      <c r="L126" s="35">
        <f>L46-L86</f>
        <v>195210</v>
      </c>
      <c r="M126" s="36">
        <f t="shared" si="17"/>
        <v>12.555958629206545</v>
      </c>
      <c r="N126" s="85"/>
    </row>
    <row r="127" spans="1:14" ht="15.75">
      <c r="A127" s="12"/>
      <c r="B127" s="34" t="s">
        <v>29</v>
      </c>
      <c r="C127" s="35">
        <f t="shared" si="72"/>
        <v>0</v>
      </c>
      <c r="D127" s="35">
        <f t="shared" si="72"/>
        <v>0</v>
      </c>
      <c r="E127" s="36" t="str">
        <f t="shared" si="73"/>
        <v/>
      </c>
      <c r="F127" s="36">
        <f t="shared" si="13"/>
        <v>0</v>
      </c>
      <c r="G127" s="35">
        <f t="shared" si="74"/>
        <v>3</v>
      </c>
      <c r="H127" s="35">
        <f t="shared" si="74"/>
        <v>1</v>
      </c>
      <c r="I127" s="36">
        <f t="shared" si="75"/>
        <v>-66.666666666666671</v>
      </c>
      <c r="J127" s="36">
        <f t="shared" si="15"/>
        <v>2.5126322586805163E-4</v>
      </c>
      <c r="K127" s="79"/>
      <c r="L127" s="35">
        <f>L47-L87</f>
        <v>26</v>
      </c>
      <c r="M127" s="36">
        <f t="shared" si="17"/>
        <v>1.672326849850777E-3</v>
      </c>
      <c r="N127" s="85"/>
    </row>
    <row r="128" spans="1:14" ht="15.75">
      <c r="A128" s="12"/>
      <c r="B128" s="34" t="s">
        <v>28</v>
      </c>
      <c r="C128" s="35">
        <f t="shared" si="72"/>
        <v>1</v>
      </c>
      <c r="D128" s="35">
        <f t="shared" si="72"/>
        <v>1</v>
      </c>
      <c r="E128" s="36">
        <f t="shared" si="73"/>
        <v>0</v>
      </c>
      <c r="F128" s="36">
        <f t="shared" si="13"/>
        <v>2.2981637671500472E-3</v>
      </c>
      <c r="G128" s="35">
        <f t="shared" si="74"/>
        <v>12</v>
      </c>
      <c r="H128" s="35">
        <f t="shared" si="74"/>
        <v>14</v>
      </c>
      <c r="I128" s="36">
        <f t="shared" si="75"/>
        <v>16.666666666666675</v>
      </c>
      <c r="J128" s="36">
        <f t="shared" si="15"/>
        <v>3.5176851621527227E-3</v>
      </c>
      <c r="K128" s="79"/>
      <c r="L128" s="35">
        <f>L48-L88</f>
        <v>48</v>
      </c>
      <c r="M128" s="36">
        <f t="shared" si="17"/>
        <v>3.0873726458783574E-3</v>
      </c>
      <c r="N128" s="85"/>
    </row>
    <row r="129" spans="1:14" ht="15.75">
      <c r="A129" s="12"/>
      <c r="B129" s="34" t="s">
        <v>71</v>
      </c>
      <c r="C129" s="35">
        <f t="shared" si="72"/>
        <v>0</v>
      </c>
      <c r="D129" s="35">
        <f t="shared" si="72"/>
        <v>0</v>
      </c>
      <c r="E129" s="36" t="str">
        <f t="shared" si="73"/>
        <v/>
      </c>
      <c r="F129" s="36">
        <f t="shared" si="13"/>
        <v>0</v>
      </c>
      <c r="G129" s="35">
        <f t="shared" si="74"/>
        <v>2</v>
      </c>
      <c r="H129" s="35">
        <f t="shared" si="74"/>
        <v>0</v>
      </c>
      <c r="I129" s="36">
        <f t="shared" si="75"/>
        <v>-100</v>
      </c>
      <c r="J129" s="36">
        <f t="shared" si="15"/>
        <v>0</v>
      </c>
      <c r="K129" s="79"/>
      <c r="L129" s="35">
        <f>L49-L89</f>
        <v>53</v>
      </c>
      <c r="M129" s="36">
        <f t="shared" si="17"/>
        <v>3.408973963157353E-3</v>
      </c>
      <c r="N129" s="85"/>
    </row>
    <row r="130" spans="1:14" ht="15.75">
      <c r="A130" s="12"/>
      <c r="B130" s="40" t="s">
        <v>70</v>
      </c>
      <c r="C130" s="37">
        <f>SUM(C96:C129)</f>
        <v>41540</v>
      </c>
      <c r="D130" s="37">
        <f>SUM(D96:D129)</f>
        <v>43513</v>
      </c>
      <c r="E130" s="38">
        <f t="shared" si="73"/>
        <v>4.749638902262876</v>
      </c>
      <c r="F130" s="38">
        <f>SUM(F96:F129)</f>
        <v>100</v>
      </c>
      <c r="G130" s="37">
        <f>SUM(G96:G129)</f>
        <v>343892</v>
      </c>
      <c r="H130" s="37">
        <f>SUM(H96:H129)</f>
        <v>397989</v>
      </c>
      <c r="I130" s="38">
        <f t="shared" si="75"/>
        <v>15.73081083596013</v>
      </c>
      <c r="J130" s="38">
        <f>SUM(J96:J129)</f>
        <v>99.999999999999957</v>
      </c>
      <c r="K130" s="79"/>
      <c r="L130" s="37">
        <f>SUM(L96:L129)</f>
        <v>1554720</v>
      </c>
      <c r="M130" s="38">
        <f>SUM(M96:M129)</f>
        <v>100</v>
      </c>
      <c r="N130" s="85"/>
    </row>
    <row r="131" spans="1:14">
      <c r="A131" s="12"/>
      <c r="N131" s="85"/>
    </row>
    <row r="132" spans="1:14" s="2" customFormat="1" ht="15.75">
      <c r="A132" s="22"/>
      <c r="B132" s="34" t="s">
        <v>256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85"/>
    </row>
    <row r="133" spans="1:14" s="2" customFormat="1">
      <c r="A133" s="22"/>
      <c r="B133" s="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85"/>
    </row>
    <row r="134" spans="1:14" s="2" customFormat="1">
      <c r="A134" s="1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93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>
      <c r="A136" s="12"/>
    </row>
    <row r="137" spans="1:14">
      <c r="A137" s="12"/>
    </row>
  </sheetData>
  <mergeCells count="23">
    <mergeCell ref="G93:H93"/>
    <mergeCell ref="F93:F94"/>
    <mergeCell ref="E93:E94"/>
    <mergeCell ref="C93:D93"/>
    <mergeCell ref="M93:M94"/>
    <mergeCell ref="J93:J94"/>
    <mergeCell ref="I93:I94"/>
    <mergeCell ref="J53:J54"/>
    <mergeCell ref="M53:M54"/>
    <mergeCell ref="C53:D53"/>
    <mergeCell ref="E53:E54"/>
    <mergeCell ref="F53:F54"/>
    <mergeCell ref="G53:H53"/>
    <mergeCell ref="I53:I54"/>
    <mergeCell ref="J13:J14"/>
    <mergeCell ref="M13:M14"/>
    <mergeCell ref="C10:M10"/>
    <mergeCell ref="C13:D13"/>
    <mergeCell ref="E13:E14"/>
    <mergeCell ref="F13:F14"/>
    <mergeCell ref="G13:H13"/>
    <mergeCell ref="I13:I14"/>
    <mergeCell ref="C11:M1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132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105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>
      <c r="A12" s="12"/>
      <c r="B12" s="8"/>
      <c r="C12" s="107" t="s">
        <v>314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5"/>
    </row>
    <row r="13" spans="1:22" ht="18.75">
      <c r="A13" s="12"/>
      <c r="B13" s="92" t="s">
        <v>310</v>
      </c>
      <c r="N13" s="15"/>
    </row>
    <row r="14" spans="1:22" ht="63">
      <c r="A14" s="12"/>
      <c r="B14" s="30" t="s">
        <v>257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32"/>
      <c r="L14" s="86" t="s">
        <v>322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32"/>
      <c r="L15" s="39" t="s">
        <v>309</v>
      </c>
      <c r="M15" s="101"/>
      <c r="N15" s="15"/>
    </row>
    <row r="16" spans="1:22">
      <c r="A16" s="12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23</v>
      </c>
      <c r="C17" s="35">
        <v>374</v>
      </c>
      <c r="D17" s="35">
        <v>285</v>
      </c>
      <c r="E17" s="36">
        <f t="shared" ref="E17:E49" si="0">IF(ISBLANK(D17),"",(IFERROR(((D17/C17-1)*100),"")))</f>
        <v>-23.796791443850264</v>
      </c>
      <c r="F17" s="36">
        <f>+(D17*100)/$D$49</f>
        <v>0.54942936458975944</v>
      </c>
      <c r="G17" s="35">
        <v>3463</v>
      </c>
      <c r="H17" s="35">
        <v>3547</v>
      </c>
      <c r="I17" s="36">
        <f t="shared" ref="I17:I49" si="1">IF(ISBLANK(H17),"",(IFERROR(((H17/G17-1)*100),"")))</f>
        <v>2.4256425064972609</v>
      </c>
      <c r="J17" s="36">
        <f>+(H17*100)/$H$49</f>
        <v>0.71667569162133982</v>
      </c>
      <c r="K17" s="79"/>
      <c r="L17" s="35">
        <v>12131</v>
      </c>
      <c r="M17" s="36">
        <f>+(L17*100)/$L$49</f>
        <v>0.56286936707239721</v>
      </c>
      <c r="N17" s="15"/>
    </row>
    <row r="18" spans="1:14" ht="15.75">
      <c r="A18" s="12"/>
      <c r="B18" s="34" t="s">
        <v>43</v>
      </c>
      <c r="C18" s="35">
        <v>592</v>
      </c>
      <c r="D18" s="35">
        <v>468</v>
      </c>
      <c r="E18" s="36">
        <f t="shared" si="0"/>
        <v>-20.945945945945944</v>
      </c>
      <c r="F18" s="36">
        <f t="shared" ref="F18:F48" si="2">+(D18*100)/$D$49</f>
        <v>0.90222085132634178</v>
      </c>
      <c r="G18" s="35">
        <v>6474</v>
      </c>
      <c r="H18" s="35">
        <v>5425</v>
      </c>
      <c r="I18" s="36">
        <f t="shared" si="1"/>
        <v>-16.203274637009578</v>
      </c>
      <c r="J18" s="36">
        <f t="shared" ref="J18:J48" si="3">+(H18*100)/$H$49</f>
        <v>1.0961278903427596</v>
      </c>
      <c r="K18" s="79"/>
      <c r="L18" s="35">
        <v>26805</v>
      </c>
      <c r="M18" s="36">
        <f t="shared" ref="M18:M48" si="4">+(L18*100)/$L$49</f>
        <v>1.2437320405882126</v>
      </c>
      <c r="N18" s="15"/>
    </row>
    <row r="19" spans="1:14" ht="15.75">
      <c r="A19" s="12"/>
      <c r="B19" s="34" t="s">
        <v>33</v>
      </c>
      <c r="C19" s="35">
        <v>3184</v>
      </c>
      <c r="D19" s="35">
        <v>3000</v>
      </c>
      <c r="E19" s="36">
        <f t="shared" si="0"/>
        <v>-5.7788944723618059</v>
      </c>
      <c r="F19" s="36">
        <f t="shared" si="2"/>
        <v>5.7834669956816782</v>
      </c>
      <c r="G19" s="35">
        <v>34682</v>
      </c>
      <c r="H19" s="35">
        <v>29280</v>
      </c>
      <c r="I19" s="36">
        <f t="shared" si="1"/>
        <v>-15.575803010207023</v>
      </c>
      <c r="J19" s="36">
        <f t="shared" si="3"/>
        <v>5.916059839490508</v>
      </c>
      <c r="K19" s="79"/>
      <c r="L19" s="35">
        <v>129656</v>
      </c>
      <c r="M19" s="36">
        <f t="shared" si="4"/>
        <v>6.0159418561650924</v>
      </c>
      <c r="N19" s="15"/>
    </row>
    <row r="20" spans="1:14" ht="15.75">
      <c r="A20" s="12"/>
      <c r="B20" s="34" t="s">
        <v>30</v>
      </c>
      <c r="C20" s="35">
        <v>21728</v>
      </c>
      <c r="D20" s="35">
        <v>16746</v>
      </c>
      <c r="E20" s="36">
        <f t="shared" si="0"/>
        <v>-22.928939617083945</v>
      </c>
      <c r="F20" s="36">
        <f t="shared" si="2"/>
        <v>32.283312769895126</v>
      </c>
      <c r="G20" s="35">
        <v>179179</v>
      </c>
      <c r="H20" s="35">
        <v>180147</v>
      </c>
      <c r="I20" s="36">
        <f t="shared" si="1"/>
        <v>0.54024188102399506</v>
      </c>
      <c r="J20" s="36">
        <f t="shared" si="3"/>
        <v>36.398921854668593</v>
      </c>
      <c r="K20" s="79"/>
      <c r="L20" s="35">
        <v>790526</v>
      </c>
      <c r="M20" s="36">
        <f t="shared" si="4"/>
        <v>36.67981776228455</v>
      </c>
      <c r="N20" s="15"/>
    </row>
    <row r="21" spans="1:14" ht="15.75">
      <c r="A21" s="12"/>
      <c r="B21" s="34" t="s">
        <v>34</v>
      </c>
      <c r="C21" s="35">
        <v>1874</v>
      </c>
      <c r="D21" s="35">
        <v>1674</v>
      </c>
      <c r="E21" s="36">
        <f t="shared" si="0"/>
        <v>-10.672358591248665</v>
      </c>
      <c r="F21" s="36">
        <f t="shared" si="2"/>
        <v>3.2271745835903762</v>
      </c>
      <c r="G21" s="35">
        <v>18097</v>
      </c>
      <c r="H21" s="35">
        <v>18738</v>
      </c>
      <c r="I21" s="36">
        <f t="shared" si="1"/>
        <v>3.5420235398132327</v>
      </c>
      <c r="J21" s="36">
        <f t="shared" si="3"/>
        <v>3.7860358358050932</v>
      </c>
      <c r="K21" s="79"/>
      <c r="L21" s="35">
        <v>69950</v>
      </c>
      <c r="M21" s="36">
        <f t="shared" si="4"/>
        <v>3.2456279141632334</v>
      </c>
      <c r="N21" s="15"/>
    </row>
    <row r="22" spans="1:14" ht="15.75">
      <c r="A22" s="12"/>
      <c r="B22" s="34" t="s">
        <v>32</v>
      </c>
      <c r="C22" s="35">
        <v>4074</v>
      </c>
      <c r="D22" s="35">
        <v>4288</v>
      </c>
      <c r="E22" s="36">
        <f t="shared" si="0"/>
        <v>5.252822778595978</v>
      </c>
      <c r="F22" s="36">
        <f t="shared" si="2"/>
        <v>8.2665021591610124</v>
      </c>
      <c r="G22" s="35">
        <v>36910</v>
      </c>
      <c r="H22" s="35">
        <v>33853</v>
      </c>
      <c r="I22" s="36">
        <f t="shared" si="1"/>
        <v>-8.2823083175291305</v>
      </c>
      <c r="J22" s="36">
        <f t="shared" si="3"/>
        <v>6.8400400869628468</v>
      </c>
      <c r="K22" s="79"/>
      <c r="L22" s="35">
        <v>207065</v>
      </c>
      <c r="M22" s="36">
        <f t="shared" si="4"/>
        <v>9.6076618162431728</v>
      </c>
      <c r="N22" s="15"/>
    </row>
    <row r="23" spans="1:14" ht="15.75">
      <c r="A23" s="12"/>
      <c r="B23" s="34" t="s">
        <v>35</v>
      </c>
      <c r="C23" s="35">
        <v>610</v>
      </c>
      <c r="D23" s="35">
        <v>864</v>
      </c>
      <c r="E23" s="36">
        <f t="shared" si="0"/>
        <v>41.639344262295076</v>
      </c>
      <c r="F23" s="36">
        <f t="shared" si="2"/>
        <v>1.6656384947563232</v>
      </c>
      <c r="G23" s="35">
        <v>5566</v>
      </c>
      <c r="H23" s="35">
        <v>8612</v>
      </c>
      <c r="I23" s="36">
        <f t="shared" si="1"/>
        <v>54.725116780452751</v>
      </c>
      <c r="J23" s="36">
        <f t="shared" si="3"/>
        <v>1.740065141314626</v>
      </c>
      <c r="K23" s="79"/>
      <c r="L23" s="35">
        <v>36353</v>
      </c>
      <c r="M23" s="36">
        <f t="shared" si="4"/>
        <v>1.6867521310018017</v>
      </c>
      <c r="N23" s="15"/>
    </row>
    <row r="24" spans="1:14" ht="15.75">
      <c r="A24" s="12"/>
      <c r="B24" s="34" t="s">
        <v>41</v>
      </c>
      <c r="C24" s="35">
        <v>1772</v>
      </c>
      <c r="D24" s="35">
        <v>1683</v>
      </c>
      <c r="E24" s="36">
        <f t="shared" si="0"/>
        <v>-5.0225733634311487</v>
      </c>
      <c r="F24" s="36">
        <f t="shared" si="2"/>
        <v>3.2445249845774216</v>
      </c>
      <c r="G24" s="35">
        <v>16449</v>
      </c>
      <c r="H24" s="35">
        <v>18195</v>
      </c>
      <c r="I24" s="36">
        <f t="shared" si="1"/>
        <v>10.614627028998713</v>
      </c>
      <c r="J24" s="36">
        <f t="shared" si="3"/>
        <v>3.6763220211588044</v>
      </c>
      <c r="K24" s="79"/>
      <c r="L24" s="35">
        <v>69263</v>
      </c>
      <c r="M24" s="36">
        <f t="shared" si="4"/>
        <v>3.2137516257139107</v>
      </c>
      <c r="N24" s="15"/>
    </row>
    <row r="25" spans="1:14" ht="15.75">
      <c r="A25" s="12"/>
      <c r="B25" s="34" t="s">
        <v>52</v>
      </c>
      <c r="C25" s="35">
        <v>396</v>
      </c>
      <c r="D25" s="35">
        <v>288</v>
      </c>
      <c r="E25" s="36">
        <f t="shared" si="0"/>
        <v>-27.27272727272727</v>
      </c>
      <c r="F25" s="36">
        <f t="shared" si="2"/>
        <v>0.5552128315854411</v>
      </c>
      <c r="G25" s="35">
        <v>3759</v>
      </c>
      <c r="H25" s="35">
        <v>3288</v>
      </c>
      <c r="I25" s="36">
        <f t="shared" si="1"/>
        <v>-12.529928172386274</v>
      </c>
      <c r="J25" s="36">
        <f t="shared" si="3"/>
        <v>0.66434442459852416</v>
      </c>
      <c r="K25" s="79"/>
      <c r="L25" s="35">
        <v>14623</v>
      </c>
      <c r="M25" s="36">
        <f t="shared" si="4"/>
        <v>0.67849631149119316</v>
      </c>
      <c r="N25" s="15"/>
    </row>
    <row r="26" spans="1:14" ht="15.75">
      <c r="A26" s="12"/>
      <c r="B26" s="34" t="s">
        <v>38</v>
      </c>
      <c r="C26" s="35">
        <v>1444</v>
      </c>
      <c r="D26" s="35">
        <v>1389</v>
      </c>
      <c r="E26" s="36">
        <f t="shared" si="0"/>
        <v>-3.8088642659279803</v>
      </c>
      <c r="F26" s="36">
        <f t="shared" si="2"/>
        <v>2.677745219000617</v>
      </c>
      <c r="G26" s="35">
        <v>11712</v>
      </c>
      <c r="H26" s="35">
        <v>13530</v>
      </c>
      <c r="I26" s="36">
        <f t="shared" si="1"/>
        <v>15.522540983606547</v>
      </c>
      <c r="J26" s="36">
        <f t="shared" si="3"/>
        <v>2.7337530610760439</v>
      </c>
      <c r="K26" s="79"/>
      <c r="L26" s="35">
        <v>57686</v>
      </c>
      <c r="M26" s="36">
        <f t="shared" si="4"/>
        <v>2.6765874461246644</v>
      </c>
      <c r="N26" s="15"/>
    </row>
    <row r="27" spans="1:14" ht="15.75">
      <c r="A27" s="12"/>
      <c r="B27" s="34" t="s">
        <v>57</v>
      </c>
      <c r="C27" s="35">
        <v>2</v>
      </c>
      <c r="D27" s="35">
        <v>1</v>
      </c>
      <c r="E27" s="36">
        <f t="shared" si="0"/>
        <v>-50</v>
      </c>
      <c r="F27" s="36">
        <f t="shared" si="2"/>
        <v>1.9278223318938926E-3</v>
      </c>
      <c r="G27" s="35">
        <v>10</v>
      </c>
      <c r="H27" s="35">
        <v>5</v>
      </c>
      <c r="I27" s="36">
        <f t="shared" si="1"/>
        <v>-50</v>
      </c>
      <c r="J27" s="36">
        <f t="shared" si="3"/>
        <v>1.0102561201315757E-3</v>
      </c>
      <c r="K27" s="79"/>
      <c r="L27" s="35">
        <v>55</v>
      </c>
      <c r="M27" s="36">
        <f t="shared" si="4"/>
        <v>2.5519590461612271E-3</v>
      </c>
      <c r="N27" s="15"/>
    </row>
    <row r="28" spans="1:14" ht="15.75">
      <c r="A28" s="12"/>
      <c r="B28" s="34" t="s">
        <v>56</v>
      </c>
      <c r="C28" s="35">
        <v>42</v>
      </c>
      <c r="D28" s="35">
        <v>67</v>
      </c>
      <c r="E28" s="36">
        <f t="shared" si="0"/>
        <v>59.523809523809533</v>
      </c>
      <c r="F28" s="36">
        <f t="shared" si="2"/>
        <v>0.12916409623689082</v>
      </c>
      <c r="G28" s="35">
        <v>608</v>
      </c>
      <c r="H28" s="35">
        <v>678</v>
      </c>
      <c r="I28" s="36">
        <f t="shared" si="1"/>
        <v>11.513157894736835</v>
      </c>
      <c r="J28" s="36">
        <f t="shared" si="3"/>
        <v>0.13699072988984168</v>
      </c>
      <c r="K28" s="79"/>
      <c r="L28" s="35">
        <v>2208</v>
      </c>
      <c r="M28" s="36">
        <f t="shared" si="4"/>
        <v>0.10244955588952709</v>
      </c>
      <c r="N28" s="15"/>
    </row>
    <row r="29" spans="1:14" ht="15.75">
      <c r="A29" s="12"/>
      <c r="B29" s="34" t="s">
        <v>39</v>
      </c>
      <c r="C29" s="35">
        <v>992</v>
      </c>
      <c r="D29" s="35">
        <v>729</v>
      </c>
      <c r="E29" s="36">
        <f t="shared" si="0"/>
        <v>-26.512096774193552</v>
      </c>
      <c r="F29" s="36">
        <f t="shared" si="2"/>
        <v>1.4053824799506478</v>
      </c>
      <c r="G29" s="35">
        <v>9785</v>
      </c>
      <c r="H29" s="35">
        <v>8834</v>
      </c>
      <c r="I29" s="36">
        <f t="shared" si="1"/>
        <v>-9.7189575881451162</v>
      </c>
      <c r="J29" s="36">
        <f t="shared" si="3"/>
        <v>1.784920513048468</v>
      </c>
      <c r="K29" s="79"/>
      <c r="L29" s="35">
        <v>44693</v>
      </c>
      <c r="M29" s="36">
        <f t="shared" si="4"/>
        <v>2.073721920910613</v>
      </c>
      <c r="N29" s="15"/>
    </row>
    <row r="30" spans="1:14" ht="15.75">
      <c r="A30" s="12"/>
      <c r="B30" s="34" t="s">
        <v>31</v>
      </c>
      <c r="C30" s="35">
        <v>4927</v>
      </c>
      <c r="D30" s="35">
        <v>9521</v>
      </c>
      <c r="E30" s="36">
        <f t="shared" si="0"/>
        <v>93.241323320478983</v>
      </c>
      <c r="F30" s="36">
        <f t="shared" si="2"/>
        <v>18.354796421961751</v>
      </c>
      <c r="G30" s="35">
        <v>44409</v>
      </c>
      <c r="H30" s="35">
        <v>66578</v>
      </c>
      <c r="I30" s="36">
        <f t="shared" si="1"/>
        <v>49.920061248845961</v>
      </c>
      <c r="J30" s="36">
        <f t="shared" si="3"/>
        <v>13.45216639322401</v>
      </c>
      <c r="K30" s="79"/>
      <c r="L30" s="35">
        <v>240954</v>
      </c>
      <c r="M30" s="36">
        <f t="shared" si="4"/>
        <v>11.180086181976952</v>
      </c>
      <c r="N30" s="15"/>
    </row>
    <row r="31" spans="1:14" ht="15.75">
      <c r="A31" s="12"/>
      <c r="B31" s="34" t="s">
        <v>58</v>
      </c>
      <c r="C31" s="35">
        <v>0</v>
      </c>
      <c r="D31" s="35">
        <v>1</v>
      </c>
      <c r="E31" s="36" t="str">
        <f t="shared" si="0"/>
        <v/>
      </c>
      <c r="F31" s="36">
        <f t="shared" si="2"/>
        <v>1.9278223318938926E-3</v>
      </c>
      <c r="G31" s="35">
        <v>4</v>
      </c>
      <c r="H31" s="35">
        <v>4</v>
      </c>
      <c r="I31" s="36">
        <f t="shared" si="1"/>
        <v>0</v>
      </c>
      <c r="J31" s="36">
        <f t="shared" si="3"/>
        <v>8.0820489610526061E-4</v>
      </c>
      <c r="K31" s="79"/>
      <c r="L31" s="35">
        <v>37</v>
      </c>
      <c r="M31" s="36">
        <f t="shared" si="4"/>
        <v>1.7167724492357346E-3</v>
      </c>
      <c r="N31" s="15"/>
    </row>
    <row r="32" spans="1:14" ht="15.75">
      <c r="A32" s="12"/>
      <c r="B32" s="34" t="s">
        <v>55</v>
      </c>
      <c r="C32" s="35">
        <v>79</v>
      </c>
      <c r="D32" s="35">
        <v>69</v>
      </c>
      <c r="E32" s="36">
        <f t="shared" si="0"/>
        <v>-12.658227848101266</v>
      </c>
      <c r="F32" s="36">
        <f t="shared" si="2"/>
        <v>0.13301974090067858</v>
      </c>
      <c r="G32" s="35">
        <v>673</v>
      </c>
      <c r="H32" s="35">
        <v>793</v>
      </c>
      <c r="I32" s="36">
        <f t="shared" si="1"/>
        <v>17.830609212481431</v>
      </c>
      <c r="J32" s="36">
        <f t="shared" si="3"/>
        <v>0.16022662065286791</v>
      </c>
      <c r="K32" s="79"/>
      <c r="L32" s="35">
        <v>2616</v>
      </c>
      <c r="M32" s="36">
        <f t="shared" si="4"/>
        <v>0.12138045208650491</v>
      </c>
      <c r="N32" s="15"/>
    </row>
    <row r="33" spans="1:14" ht="15.75">
      <c r="A33" s="12"/>
      <c r="B33" s="34" t="s">
        <v>47</v>
      </c>
      <c r="C33" s="35">
        <v>707</v>
      </c>
      <c r="D33" s="35">
        <v>1453</v>
      </c>
      <c r="E33" s="36">
        <f t="shared" si="0"/>
        <v>105.5162659123055</v>
      </c>
      <c r="F33" s="36">
        <f t="shared" si="2"/>
        <v>2.801125848241826</v>
      </c>
      <c r="G33" s="35">
        <v>5275</v>
      </c>
      <c r="H33" s="35">
        <v>13247</v>
      </c>
      <c r="I33" s="36">
        <f t="shared" si="1"/>
        <v>151.12796208530804</v>
      </c>
      <c r="J33" s="36">
        <f t="shared" si="3"/>
        <v>2.6765725646765968</v>
      </c>
      <c r="K33" s="79"/>
      <c r="L33" s="35">
        <v>31332</v>
      </c>
      <c r="M33" s="36">
        <f t="shared" si="4"/>
        <v>1.453781469714974</v>
      </c>
      <c r="N33" s="15"/>
    </row>
    <row r="34" spans="1:14" ht="15.75">
      <c r="A34" s="12"/>
      <c r="B34" s="34" t="s">
        <v>40</v>
      </c>
      <c r="C34" s="35">
        <v>1119</v>
      </c>
      <c r="D34" s="35">
        <v>1012</v>
      </c>
      <c r="E34" s="36">
        <f t="shared" si="0"/>
        <v>-9.5621090259159995</v>
      </c>
      <c r="F34" s="36">
        <f t="shared" si="2"/>
        <v>1.9509561998766194</v>
      </c>
      <c r="G34" s="35">
        <v>10810</v>
      </c>
      <c r="H34" s="35">
        <v>9029</v>
      </c>
      <c r="I34" s="36">
        <f t="shared" si="1"/>
        <v>-16.475485661424607</v>
      </c>
      <c r="J34" s="36">
        <f t="shared" si="3"/>
        <v>1.8243205017335995</v>
      </c>
      <c r="K34" s="79"/>
      <c r="L34" s="35">
        <v>48252</v>
      </c>
      <c r="M34" s="36">
        <f t="shared" si="4"/>
        <v>2.2388568708249368</v>
      </c>
      <c r="N34" s="15"/>
    </row>
    <row r="35" spans="1:14" ht="15.75">
      <c r="A35" s="12"/>
      <c r="B35" s="34" t="s">
        <v>44</v>
      </c>
      <c r="C35" s="35">
        <v>1043</v>
      </c>
      <c r="D35" s="35">
        <v>909</v>
      </c>
      <c r="E35" s="36">
        <f t="shared" si="0"/>
        <v>-12.84755512943433</v>
      </c>
      <c r="F35" s="36">
        <f t="shared" si="2"/>
        <v>1.7523904996915485</v>
      </c>
      <c r="G35" s="35">
        <v>10859</v>
      </c>
      <c r="H35" s="35">
        <v>9075</v>
      </c>
      <c r="I35" s="36">
        <f t="shared" si="1"/>
        <v>-16.428768763237866</v>
      </c>
      <c r="J35" s="36">
        <f t="shared" si="3"/>
        <v>1.8336148580388101</v>
      </c>
      <c r="K35" s="79"/>
      <c r="L35" s="35">
        <v>43096</v>
      </c>
      <c r="M35" s="36">
        <f t="shared" si="4"/>
        <v>1.9996223100611681</v>
      </c>
      <c r="N35" s="15"/>
    </row>
    <row r="36" spans="1:14" ht="15.75">
      <c r="A36" s="12"/>
      <c r="B36" s="34" t="s">
        <v>36</v>
      </c>
      <c r="C36" s="35">
        <v>883</v>
      </c>
      <c r="D36" s="35">
        <v>988</v>
      </c>
      <c r="E36" s="36">
        <f t="shared" si="0"/>
        <v>11.891279728199322</v>
      </c>
      <c r="F36" s="36">
        <f t="shared" si="2"/>
        <v>1.9046884639111659</v>
      </c>
      <c r="G36" s="35">
        <v>9002</v>
      </c>
      <c r="H36" s="35">
        <v>8979</v>
      </c>
      <c r="I36" s="36">
        <f t="shared" si="1"/>
        <v>-0.25549877804932342</v>
      </c>
      <c r="J36" s="36">
        <f t="shared" si="3"/>
        <v>1.8142179405322838</v>
      </c>
      <c r="K36" s="79"/>
      <c r="L36" s="35">
        <v>41803</v>
      </c>
      <c r="M36" s="36">
        <f t="shared" si="4"/>
        <v>1.939628072848687</v>
      </c>
      <c r="N36" s="15"/>
    </row>
    <row r="37" spans="1:14" ht="15.75">
      <c r="A37" s="12"/>
      <c r="B37" s="34" t="s">
        <v>48</v>
      </c>
      <c r="C37" s="35">
        <v>680</v>
      </c>
      <c r="D37" s="35">
        <v>921</v>
      </c>
      <c r="E37" s="36">
        <f t="shared" si="0"/>
        <v>35.441176470588246</v>
      </c>
      <c r="F37" s="36">
        <f t="shared" si="2"/>
        <v>1.7755243676742751</v>
      </c>
      <c r="G37" s="35">
        <v>6528</v>
      </c>
      <c r="H37" s="35">
        <v>8906</v>
      </c>
      <c r="I37" s="36">
        <f t="shared" si="1"/>
        <v>36.427696078431367</v>
      </c>
      <c r="J37" s="36">
        <f t="shared" si="3"/>
        <v>1.7994682011783627</v>
      </c>
      <c r="K37" s="79"/>
      <c r="L37" s="35">
        <v>32800</v>
      </c>
      <c r="M37" s="36">
        <f t="shared" si="4"/>
        <v>1.5218955766197864</v>
      </c>
      <c r="N37" s="15"/>
    </row>
    <row r="38" spans="1:14" ht="15.75">
      <c r="A38" s="12"/>
      <c r="B38" s="34" t="s">
        <v>85</v>
      </c>
      <c r="C38" s="35">
        <v>2</v>
      </c>
      <c r="D38" s="35">
        <v>0</v>
      </c>
      <c r="E38" s="36">
        <f t="shared" si="0"/>
        <v>-100</v>
      </c>
      <c r="F38" s="36">
        <f t="shared" si="2"/>
        <v>0</v>
      </c>
      <c r="G38" s="35">
        <v>16</v>
      </c>
      <c r="H38" s="35">
        <v>14</v>
      </c>
      <c r="I38" s="36">
        <f t="shared" si="1"/>
        <v>-12.5</v>
      </c>
      <c r="J38" s="36">
        <f t="shared" si="3"/>
        <v>2.8287171363684119E-3</v>
      </c>
      <c r="K38" s="79"/>
      <c r="L38" s="35">
        <v>59</v>
      </c>
      <c r="M38" s="36">
        <f t="shared" si="4"/>
        <v>2.7375560677002256E-3</v>
      </c>
      <c r="N38" s="15"/>
    </row>
    <row r="39" spans="1:14" ht="15.75">
      <c r="A39" s="12"/>
      <c r="B39" s="34" t="s">
        <v>53</v>
      </c>
      <c r="C39" s="35">
        <v>186</v>
      </c>
      <c r="D39" s="35">
        <v>205</v>
      </c>
      <c r="E39" s="36">
        <f t="shared" si="0"/>
        <v>10.215053763440851</v>
      </c>
      <c r="F39" s="36">
        <f t="shared" si="2"/>
        <v>0.39520357803824802</v>
      </c>
      <c r="G39" s="35">
        <v>2423</v>
      </c>
      <c r="H39" s="35">
        <v>2532</v>
      </c>
      <c r="I39" s="36">
        <f t="shared" si="1"/>
        <v>4.4985555096987095</v>
      </c>
      <c r="J39" s="36">
        <f t="shared" si="3"/>
        <v>0.51159369923462994</v>
      </c>
      <c r="K39" s="79"/>
      <c r="L39" s="35">
        <v>10346</v>
      </c>
      <c r="M39" s="36">
        <f t="shared" si="4"/>
        <v>0.48004669621061924</v>
      </c>
      <c r="N39" s="15"/>
    </row>
    <row r="40" spans="1:14" ht="15.75">
      <c r="A40" s="12"/>
      <c r="B40" s="34" t="s">
        <v>50</v>
      </c>
      <c r="C40" s="35">
        <v>467</v>
      </c>
      <c r="D40" s="35">
        <v>598</v>
      </c>
      <c r="E40" s="36">
        <f t="shared" si="0"/>
        <v>28.051391862955022</v>
      </c>
      <c r="F40" s="36">
        <f t="shared" si="2"/>
        <v>1.1528377544725479</v>
      </c>
      <c r="G40" s="35">
        <v>3515</v>
      </c>
      <c r="H40" s="35">
        <v>5301</v>
      </c>
      <c r="I40" s="36">
        <f t="shared" si="1"/>
        <v>50.8108108108108</v>
      </c>
      <c r="J40" s="36">
        <f t="shared" si="3"/>
        <v>1.0710735385634966</v>
      </c>
      <c r="K40" s="79"/>
      <c r="L40" s="35">
        <v>18165</v>
      </c>
      <c r="M40" s="36">
        <f t="shared" si="4"/>
        <v>0.84284247406397617</v>
      </c>
      <c r="N40" s="15"/>
    </row>
    <row r="41" spans="1:14" ht="15.75">
      <c r="A41" s="12"/>
      <c r="B41" s="34" t="s">
        <v>54</v>
      </c>
      <c r="C41" s="35">
        <v>159</v>
      </c>
      <c r="D41" s="35">
        <v>153</v>
      </c>
      <c r="E41" s="36">
        <f t="shared" si="0"/>
        <v>-3.7735849056603765</v>
      </c>
      <c r="F41" s="36">
        <f t="shared" si="2"/>
        <v>0.2949568167797656</v>
      </c>
      <c r="G41" s="35">
        <v>1503</v>
      </c>
      <c r="H41" s="35">
        <v>1350</v>
      </c>
      <c r="I41" s="36">
        <f t="shared" si="1"/>
        <v>-10.179640718562876</v>
      </c>
      <c r="J41" s="36">
        <f t="shared" si="3"/>
        <v>0.27276915243552546</v>
      </c>
      <c r="K41" s="79"/>
      <c r="L41" s="35">
        <v>3553</v>
      </c>
      <c r="M41" s="36">
        <f t="shared" si="4"/>
        <v>0.16485655438201527</v>
      </c>
      <c r="N41" s="15"/>
    </row>
    <row r="42" spans="1:14" ht="15.75">
      <c r="A42" s="12"/>
      <c r="B42" s="34" t="s">
        <v>233</v>
      </c>
      <c r="C42" s="35">
        <v>4</v>
      </c>
      <c r="D42" s="35">
        <v>6</v>
      </c>
      <c r="E42" s="36">
        <f t="shared" si="0"/>
        <v>50</v>
      </c>
      <c r="F42" s="36">
        <f t="shared" si="2"/>
        <v>1.1566933991363356E-2</v>
      </c>
      <c r="G42" s="35">
        <v>40</v>
      </c>
      <c r="H42" s="35">
        <v>51</v>
      </c>
      <c r="I42" s="36">
        <f t="shared" si="1"/>
        <v>27.499999999999993</v>
      </c>
      <c r="J42" s="36">
        <f t="shared" si="3"/>
        <v>1.0304612425342074E-2</v>
      </c>
      <c r="K42" s="79"/>
      <c r="L42" s="35">
        <v>199</v>
      </c>
      <c r="M42" s="36">
        <f t="shared" si="4"/>
        <v>9.2334518215651668E-3</v>
      </c>
      <c r="N42" s="15"/>
    </row>
    <row r="43" spans="1:14" ht="15.75">
      <c r="A43" s="12"/>
      <c r="B43" s="34" t="s">
        <v>42</v>
      </c>
      <c r="C43" s="35">
        <v>915</v>
      </c>
      <c r="D43" s="35">
        <v>749</v>
      </c>
      <c r="E43" s="36">
        <f t="shared" si="0"/>
        <v>-18.142076502732241</v>
      </c>
      <c r="F43" s="36">
        <f t="shared" si="2"/>
        <v>1.4439389265885256</v>
      </c>
      <c r="G43" s="35">
        <v>6109</v>
      </c>
      <c r="H43" s="35">
        <v>7123</v>
      </c>
      <c r="I43" s="36">
        <f t="shared" si="1"/>
        <v>16.598461286626296</v>
      </c>
      <c r="J43" s="36">
        <f t="shared" si="3"/>
        <v>1.4392108687394429</v>
      </c>
      <c r="K43" s="79"/>
      <c r="L43" s="35">
        <v>29161</v>
      </c>
      <c r="M43" s="36">
        <f t="shared" si="4"/>
        <v>1.3530486862746827</v>
      </c>
      <c r="N43" s="15"/>
    </row>
    <row r="44" spans="1:14" ht="15.75">
      <c r="A44" s="12"/>
      <c r="B44" s="34" t="s">
        <v>51</v>
      </c>
      <c r="C44" s="35">
        <v>519</v>
      </c>
      <c r="D44" s="35">
        <v>316</v>
      </c>
      <c r="E44" s="36">
        <f t="shared" si="0"/>
        <v>-39.113680154142585</v>
      </c>
      <c r="F44" s="36">
        <f t="shared" si="2"/>
        <v>0.60919185687847011</v>
      </c>
      <c r="G44" s="35">
        <v>8759</v>
      </c>
      <c r="H44" s="35">
        <v>3722</v>
      </c>
      <c r="I44" s="36">
        <f t="shared" si="1"/>
        <v>-57.506564676332914</v>
      </c>
      <c r="J44" s="36">
        <f t="shared" si="3"/>
        <v>0.75203465582594498</v>
      </c>
      <c r="K44" s="79"/>
      <c r="L44" s="35">
        <v>28586</v>
      </c>
      <c r="M44" s="36">
        <f t="shared" si="4"/>
        <v>1.3263691144284517</v>
      </c>
      <c r="N44" s="15"/>
    </row>
    <row r="45" spans="1:14" ht="15.75">
      <c r="A45" s="12"/>
      <c r="B45" s="34" t="s">
        <v>46</v>
      </c>
      <c r="C45" s="35">
        <v>837</v>
      </c>
      <c r="D45" s="35">
        <v>532</v>
      </c>
      <c r="E45" s="36">
        <f t="shared" si="0"/>
        <v>-36.439665471923533</v>
      </c>
      <c r="F45" s="36">
        <f t="shared" si="2"/>
        <v>1.0256014805675508</v>
      </c>
      <c r="G45" s="35">
        <v>7132</v>
      </c>
      <c r="H45" s="35">
        <v>6355</v>
      </c>
      <c r="I45" s="36">
        <f t="shared" si="1"/>
        <v>-10.894559730790798</v>
      </c>
      <c r="J45" s="36">
        <f t="shared" si="3"/>
        <v>1.2840355286872327</v>
      </c>
      <c r="K45" s="79"/>
      <c r="L45" s="35">
        <v>28237</v>
      </c>
      <c r="M45" s="36">
        <f t="shared" si="4"/>
        <v>1.310175774299174</v>
      </c>
      <c r="N45" s="15"/>
    </row>
    <row r="46" spans="1:14" ht="15.75">
      <c r="A46" s="12"/>
      <c r="B46" s="34" t="s">
        <v>49</v>
      </c>
      <c r="C46" s="35">
        <v>980</v>
      </c>
      <c r="D46" s="35">
        <v>1122</v>
      </c>
      <c r="E46" s="36">
        <f t="shared" si="0"/>
        <v>14.489795918367342</v>
      </c>
      <c r="F46" s="36">
        <f t="shared" si="2"/>
        <v>2.1630166563849476</v>
      </c>
      <c r="G46" s="35">
        <v>9177</v>
      </c>
      <c r="H46" s="35">
        <v>7835</v>
      </c>
      <c r="I46" s="36">
        <f t="shared" si="1"/>
        <v>-14.623515310014168</v>
      </c>
      <c r="J46" s="36">
        <f t="shared" si="3"/>
        <v>1.5830713402461791</v>
      </c>
      <c r="K46" s="79"/>
      <c r="L46" s="35">
        <v>33277</v>
      </c>
      <c r="M46" s="36">
        <f t="shared" si="4"/>
        <v>1.544028021438312</v>
      </c>
      <c r="N46" s="15"/>
    </row>
    <row r="47" spans="1:14" ht="15.75">
      <c r="A47" s="12"/>
      <c r="B47" s="34" t="s">
        <v>37</v>
      </c>
      <c r="C47" s="35">
        <v>1327</v>
      </c>
      <c r="D47" s="35">
        <v>1263</v>
      </c>
      <c r="E47" s="36">
        <f t="shared" si="0"/>
        <v>-4.8229088168801777</v>
      </c>
      <c r="F47" s="36">
        <f t="shared" si="2"/>
        <v>2.4348396051819865</v>
      </c>
      <c r="G47" s="35">
        <v>14833</v>
      </c>
      <c r="H47" s="35">
        <v>13128</v>
      </c>
      <c r="I47" s="36">
        <f t="shared" si="1"/>
        <v>-11.494640328996153</v>
      </c>
      <c r="J47" s="36">
        <f t="shared" si="3"/>
        <v>2.6525284690174655</v>
      </c>
      <c r="K47" s="79"/>
      <c r="L47" s="35">
        <v>69666</v>
      </c>
      <c r="M47" s="36">
        <f t="shared" si="4"/>
        <v>3.2324505256339648</v>
      </c>
      <c r="N47" s="15"/>
    </row>
    <row r="48" spans="1:14" ht="15.75">
      <c r="A48" s="12"/>
      <c r="B48" s="34" t="s">
        <v>45</v>
      </c>
      <c r="C48" s="35">
        <v>815</v>
      </c>
      <c r="D48" s="35">
        <v>572</v>
      </c>
      <c r="E48" s="36">
        <f t="shared" si="0"/>
        <v>-29.815950920245406</v>
      </c>
      <c r="F48" s="36">
        <f t="shared" si="2"/>
        <v>1.1027143738433065</v>
      </c>
      <c r="G48" s="35">
        <v>10093</v>
      </c>
      <c r="H48" s="35">
        <v>6770</v>
      </c>
      <c r="I48" s="36">
        <f t="shared" si="1"/>
        <v>-32.923808580204103</v>
      </c>
      <c r="J48" s="36">
        <f t="shared" si="3"/>
        <v>1.3678867866581537</v>
      </c>
      <c r="K48" s="79"/>
      <c r="L48" s="35">
        <v>32054</v>
      </c>
      <c r="M48" s="36">
        <f t="shared" si="4"/>
        <v>1.4872817321027632</v>
      </c>
      <c r="N48" s="15"/>
    </row>
    <row r="49" spans="1:15" ht="15.75">
      <c r="A49" s="12"/>
      <c r="B49" s="40" t="s">
        <v>70</v>
      </c>
      <c r="C49" s="42">
        <f>SUM(C17:C48)</f>
        <v>52733</v>
      </c>
      <c r="D49" s="42">
        <f>SUM(D17:D48)</f>
        <v>51872</v>
      </c>
      <c r="E49" s="38">
        <f t="shared" si="0"/>
        <v>-1.6327536836515999</v>
      </c>
      <c r="F49" s="38">
        <f>SUM(F17:F48)</f>
        <v>100</v>
      </c>
      <c r="G49" s="42">
        <f>SUM(G17:G48)</f>
        <v>477854</v>
      </c>
      <c r="H49" s="42">
        <f>SUM(H17:H48)</f>
        <v>494924</v>
      </c>
      <c r="I49" s="38">
        <f t="shared" si="1"/>
        <v>3.5722208038438508</v>
      </c>
      <c r="J49" s="38">
        <f>SUM(J17:J48)</f>
        <v>99.999999999999957</v>
      </c>
      <c r="K49" s="4"/>
      <c r="L49" s="42">
        <f>SUM(L17:L48)</f>
        <v>2155207</v>
      </c>
      <c r="M49" s="38">
        <f>SUM(M17:M48)</f>
        <v>99.999999999999972</v>
      </c>
      <c r="N49" s="15"/>
    </row>
    <row r="50" spans="1:15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5" ht="18.75">
      <c r="A51" s="12"/>
      <c r="B51" s="92" t="s">
        <v>311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31.5" customHeight="1">
      <c r="A52" s="12"/>
      <c r="B52" s="30" t="s">
        <v>257</v>
      </c>
      <c r="C52" s="104" t="s">
        <v>319</v>
      </c>
      <c r="D52" s="104"/>
      <c r="E52" s="101" t="s">
        <v>254</v>
      </c>
      <c r="F52" s="101" t="s">
        <v>307</v>
      </c>
      <c r="G52" s="105" t="s">
        <v>321</v>
      </c>
      <c r="H52" s="106"/>
      <c r="I52" s="101" t="s">
        <v>254</v>
      </c>
      <c r="J52" s="101" t="s">
        <v>307</v>
      </c>
      <c r="K52" s="94"/>
      <c r="L52" s="86" t="s">
        <v>322</v>
      </c>
      <c r="M52" s="101" t="s">
        <v>101</v>
      </c>
      <c r="N52" s="15"/>
    </row>
    <row r="53" spans="1:15" ht="15.75">
      <c r="A53" s="12"/>
      <c r="B53" s="30"/>
      <c r="C53" s="31">
        <v>2016</v>
      </c>
      <c r="D53" s="31">
        <v>2017</v>
      </c>
      <c r="E53" s="101"/>
      <c r="F53" s="101"/>
      <c r="G53" s="31">
        <v>2016</v>
      </c>
      <c r="H53" s="31">
        <v>2017</v>
      </c>
      <c r="I53" s="101"/>
      <c r="J53" s="101"/>
      <c r="K53" s="94"/>
      <c r="L53" s="39" t="s">
        <v>309</v>
      </c>
      <c r="M53" s="101"/>
      <c r="N53" s="15"/>
    </row>
    <row r="54" spans="1:15">
      <c r="A54" s="12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5" ht="15.75">
      <c r="A55" s="12"/>
      <c r="B55" s="34" t="s">
        <v>23</v>
      </c>
      <c r="C55" s="35">
        <v>132</v>
      </c>
      <c r="D55" s="35">
        <v>92</v>
      </c>
      <c r="E55" s="36">
        <f t="shared" ref="E55:E87" si="5">IF(ISBLANK(D55),"",(IFERROR(((D55/C55-1)*100),"")))</f>
        <v>-30.303030303030297</v>
      </c>
      <c r="F55" s="36">
        <f>+(D55*100)/$D$87</f>
        <v>0.32259195623969983</v>
      </c>
      <c r="G55" s="35">
        <v>1556</v>
      </c>
      <c r="H55" s="35">
        <v>1319</v>
      </c>
      <c r="I55" s="36">
        <f t="shared" ref="I55:I87" si="6">IF(ISBLANK(H55),"",(IFERROR(((H55/G55-1)*100),"")))</f>
        <v>-15.231362467866328</v>
      </c>
      <c r="J55" s="36">
        <f>+(H55*100)/$H$87</f>
        <v>0.48014793944093159</v>
      </c>
      <c r="K55" s="79"/>
      <c r="L55" s="35">
        <v>5566</v>
      </c>
      <c r="M55" s="36">
        <f>+(L55*100)/$L$87</f>
        <v>0.45115475678089817</v>
      </c>
      <c r="N55" s="15"/>
    </row>
    <row r="56" spans="1:15" ht="15.75">
      <c r="A56" s="12"/>
      <c r="B56" s="34" t="s">
        <v>43</v>
      </c>
      <c r="C56" s="35">
        <v>356</v>
      </c>
      <c r="D56" s="35">
        <v>267</v>
      </c>
      <c r="E56" s="36">
        <f t="shared" si="5"/>
        <v>-25</v>
      </c>
      <c r="F56" s="36">
        <f t="shared" ref="F56:F85" si="7">+(D56*100)/$D$87</f>
        <v>0.93621795995652024</v>
      </c>
      <c r="G56" s="35">
        <v>3904</v>
      </c>
      <c r="H56" s="35">
        <v>3135</v>
      </c>
      <c r="I56" s="36">
        <f t="shared" si="6"/>
        <v>-19.69774590163934</v>
      </c>
      <c r="J56" s="36">
        <f t="shared" ref="J56:J86" si="8">+(H56*100)/$H$87</f>
        <v>1.1412159136825781</v>
      </c>
      <c r="K56" s="79"/>
      <c r="L56" s="35">
        <v>15800</v>
      </c>
      <c r="M56" s="36">
        <f t="shared" ref="M56:M86" si="9">+(L56*100)/$L$87</f>
        <v>1.2806764565465667</v>
      </c>
      <c r="N56" s="15"/>
    </row>
    <row r="57" spans="1:15" ht="15.75">
      <c r="A57" s="12"/>
      <c r="B57" s="34" t="s">
        <v>33</v>
      </c>
      <c r="C57" s="35">
        <v>1649</v>
      </c>
      <c r="D57" s="35">
        <v>1546</v>
      </c>
      <c r="E57" s="36">
        <f t="shared" si="5"/>
        <v>-6.2462098241358399</v>
      </c>
      <c r="F57" s="36">
        <f t="shared" si="7"/>
        <v>5.4209474385497387</v>
      </c>
      <c r="G57" s="35">
        <v>19179</v>
      </c>
      <c r="H57" s="35">
        <v>15965</v>
      </c>
      <c r="I57" s="36">
        <f t="shared" si="6"/>
        <v>-16.757912299911361</v>
      </c>
      <c r="J57" s="36">
        <f t="shared" si="8"/>
        <v>5.8116465907312156</v>
      </c>
      <c r="K57" s="79"/>
      <c r="L57" s="35">
        <v>70151</v>
      </c>
      <c r="M57" s="36">
        <f t="shared" si="9"/>
        <v>5.6861224115948232</v>
      </c>
      <c r="N57" s="15"/>
    </row>
    <row r="58" spans="1:15" ht="15.75">
      <c r="A58" s="12"/>
      <c r="B58" s="34" t="s">
        <v>30</v>
      </c>
      <c r="C58" s="35">
        <v>12730</v>
      </c>
      <c r="D58" s="35">
        <v>9413</v>
      </c>
      <c r="E58" s="36">
        <f t="shared" si="5"/>
        <v>-26.056559308719564</v>
      </c>
      <c r="F58" s="36">
        <f t="shared" si="7"/>
        <v>33.006066131351027</v>
      </c>
      <c r="G58" s="35">
        <v>108551</v>
      </c>
      <c r="H58" s="35">
        <v>104775</v>
      </c>
      <c r="I58" s="36">
        <f t="shared" si="6"/>
        <v>-3.4785492533463525</v>
      </c>
      <c r="J58" s="36">
        <f t="shared" si="8"/>
        <v>38.140637115180901</v>
      </c>
      <c r="K58" s="79"/>
      <c r="L58" s="35">
        <v>471535</v>
      </c>
      <c r="M58" s="36">
        <f t="shared" si="9"/>
        <v>38.220491958081354</v>
      </c>
      <c r="N58" s="15"/>
    </row>
    <row r="59" spans="1:15" ht="15.75">
      <c r="A59" s="12"/>
      <c r="B59" s="34" t="s">
        <v>34</v>
      </c>
      <c r="C59" s="35">
        <v>896</v>
      </c>
      <c r="D59" s="35">
        <v>827</v>
      </c>
      <c r="E59" s="36">
        <f t="shared" si="5"/>
        <v>-7.7008928571428603</v>
      </c>
      <c r="F59" s="36">
        <f t="shared" si="7"/>
        <v>2.8998211718503453</v>
      </c>
      <c r="G59" s="35">
        <v>10050</v>
      </c>
      <c r="H59" s="35">
        <v>9550</v>
      </c>
      <c r="I59" s="36">
        <f t="shared" si="6"/>
        <v>-4.9751243781094523</v>
      </c>
      <c r="J59" s="36">
        <f t="shared" si="8"/>
        <v>3.476431252206897</v>
      </c>
      <c r="K59" s="79"/>
      <c r="L59" s="35">
        <v>37950</v>
      </c>
      <c r="M59" s="36">
        <f t="shared" si="9"/>
        <v>3.0760551598697599</v>
      </c>
      <c r="N59" s="15"/>
    </row>
    <row r="60" spans="1:15" ht="15.75">
      <c r="A60" s="12"/>
      <c r="B60" s="34" t="s">
        <v>32</v>
      </c>
      <c r="C60" s="35">
        <v>2297</v>
      </c>
      <c r="D60" s="35">
        <v>2555</v>
      </c>
      <c r="E60" s="36">
        <f t="shared" si="5"/>
        <v>11.232041793643877</v>
      </c>
      <c r="F60" s="36">
        <f t="shared" si="7"/>
        <v>8.9589396542655777</v>
      </c>
      <c r="G60" s="35">
        <v>21489</v>
      </c>
      <c r="H60" s="35">
        <v>19113</v>
      </c>
      <c r="I60" s="36">
        <f t="shared" si="6"/>
        <v>-11.056819768253522</v>
      </c>
      <c r="J60" s="36">
        <f t="shared" si="8"/>
        <v>6.9575948192073733</v>
      </c>
      <c r="K60" s="79"/>
      <c r="L60" s="35">
        <v>114852</v>
      </c>
      <c r="M60" s="36">
        <f t="shared" si="9"/>
        <v>9.3093830624864733</v>
      </c>
      <c r="N60" s="15"/>
    </row>
    <row r="61" spans="1:15" ht="15.75">
      <c r="A61" s="12"/>
      <c r="B61" s="34" t="s">
        <v>35</v>
      </c>
      <c r="C61" s="35">
        <v>309</v>
      </c>
      <c r="D61" s="35">
        <v>496</v>
      </c>
      <c r="E61" s="36">
        <f t="shared" si="5"/>
        <v>60.517799352750814</v>
      </c>
      <c r="F61" s="36">
        <f t="shared" si="7"/>
        <v>1.7391914162488167</v>
      </c>
      <c r="G61" s="35">
        <v>2656</v>
      </c>
      <c r="H61" s="35">
        <v>3902</v>
      </c>
      <c r="I61" s="36">
        <f t="shared" si="6"/>
        <v>46.912650602409634</v>
      </c>
      <c r="J61" s="36">
        <f t="shared" si="8"/>
        <v>1.4204224865038022</v>
      </c>
      <c r="K61" s="79"/>
      <c r="L61" s="35">
        <v>16469</v>
      </c>
      <c r="M61" s="36">
        <f t="shared" si="9"/>
        <v>1.3349025672699626</v>
      </c>
      <c r="N61" s="15"/>
    </row>
    <row r="62" spans="1:15" ht="15.75">
      <c r="A62" s="12"/>
      <c r="B62" s="34" t="s">
        <v>41</v>
      </c>
      <c r="C62" s="35">
        <v>910</v>
      </c>
      <c r="D62" s="35">
        <v>961</v>
      </c>
      <c r="E62" s="36">
        <f t="shared" si="5"/>
        <v>5.6043956043956067</v>
      </c>
      <c r="F62" s="36">
        <f t="shared" si="7"/>
        <v>3.369683368982082</v>
      </c>
      <c r="G62" s="35">
        <v>9793</v>
      </c>
      <c r="H62" s="35">
        <v>9210</v>
      </c>
      <c r="I62" s="36">
        <f t="shared" si="6"/>
        <v>-5.9532319003369754</v>
      </c>
      <c r="J62" s="36">
        <f t="shared" si="8"/>
        <v>3.3526630191440336</v>
      </c>
      <c r="K62" s="79"/>
      <c r="L62" s="35">
        <v>38904</v>
      </c>
      <c r="M62" s="36">
        <f t="shared" si="9"/>
        <v>3.1533820800941541</v>
      </c>
      <c r="N62" s="15"/>
    </row>
    <row r="63" spans="1:15" ht="15.75">
      <c r="A63" s="12"/>
      <c r="B63" s="34" t="s">
        <v>52</v>
      </c>
      <c r="C63" s="35">
        <v>214</v>
      </c>
      <c r="D63" s="35">
        <v>156</v>
      </c>
      <c r="E63" s="36">
        <f t="shared" si="5"/>
        <v>-27.10280373831776</v>
      </c>
      <c r="F63" s="36">
        <f t="shared" si="7"/>
        <v>0.5470037518847084</v>
      </c>
      <c r="G63" s="35">
        <v>2013</v>
      </c>
      <c r="H63" s="35">
        <v>1813</v>
      </c>
      <c r="I63" s="36">
        <f t="shared" si="6"/>
        <v>-9.9354197714853427</v>
      </c>
      <c r="J63" s="36">
        <f t="shared" si="8"/>
        <v>0.65997590159697428</v>
      </c>
      <c r="K63" s="79"/>
      <c r="L63" s="35">
        <v>8026</v>
      </c>
      <c r="M63" s="36">
        <f t="shared" si="9"/>
        <v>0.65055121773688263</v>
      </c>
      <c r="N63" s="15"/>
    </row>
    <row r="64" spans="1:15" ht="15.75">
      <c r="A64" s="12"/>
      <c r="B64" s="34" t="s">
        <v>38</v>
      </c>
      <c r="C64" s="35">
        <v>741</v>
      </c>
      <c r="D64" s="35">
        <v>754</v>
      </c>
      <c r="E64" s="36">
        <f t="shared" si="5"/>
        <v>1.7543859649122862</v>
      </c>
      <c r="F64" s="36">
        <f t="shared" si="7"/>
        <v>2.6438514674427576</v>
      </c>
      <c r="G64" s="35">
        <v>6298</v>
      </c>
      <c r="H64" s="35">
        <v>7327</v>
      </c>
      <c r="I64" s="36">
        <f t="shared" si="6"/>
        <v>16.338520165131797</v>
      </c>
      <c r="J64" s="36">
        <f t="shared" si="8"/>
        <v>2.667205422504705</v>
      </c>
      <c r="K64" s="79"/>
      <c r="L64" s="35">
        <v>31702</v>
      </c>
      <c r="M64" s="36">
        <f t="shared" si="9"/>
        <v>2.5696205712303328</v>
      </c>
      <c r="N64" s="15"/>
    </row>
    <row r="65" spans="1:14" ht="15.75">
      <c r="A65" s="12"/>
      <c r="B65" s="34" t="s">
        <v>57</v>
      </c>
      <c r="C65" s="35">
        <v>0</v>
      </c>
      <c r="D65" s="35">
        <v>1</v>
      </c>
      <c r="E65" s="36" t="str">
        <f t="shared" si="5"/>
        <v/>
      </c>
      <c r="F65" s="36">
        <f t="shared" si="7"/>
        <v>3.5064343069532594E-3</v>
      </c>
      <c r="G65" s="35">
        <v>3</v>
      </c>
      <c r="H65" s="35">
        <v>4</v>
      </c>
      <c r="I65" s="36">
        <f t="shared" si="6"/>
        <v>33.333333333333329</v>
      </c>
      <c r="J65" s="36">
        <f t="shared" si="8"/>
        <v>1.456096859563098E-3</v>
      </c>
      <c r="K65" s="79"/>
      <c r="L65" s="35">
        <v>20</v>
      </c>
      <c r="M65" s="36">
        <f t="shared" si="9"/>
        <v>1.6211094386665403E-3</v>
      </c>
      <c r="N65" s="15"/>
    </row>
    <row r="66" spans="1:14" ht="15.75">
      <c r="A66" s="12"/>
      <c r="B66" s="34" t="s">
        <v>56</v>
      </c>
      <c r="C66" s="35">
        <v>21</v>
      </c>
      <c r="D66" s="35">
        <v>33</v>
      </c>
      <c r="E66" s="36">
        <f t="shared" si="5"/>
        <v>57.142857142857139</v>
      </c>
      <c r="F66" s="36">
        <f t="shared" si="7"/>
        <v>0.11571233212945756</v>
      </c>
      <c r="G66" s="35">
        <v>376</v>
      </c>
      <c r="H66" s="35">
        <v>377</v>
      </c>
      <c r="I66" s="36">
        <f t="shared" si="6"/>
        <v>0.26595744680850686</v>
      </c>
      <c r="J66" s="36">
        <f t="shared" si="8"/>
        <v>0.13723712901382201</v>
      </c>
      <c r="K66" s="79"/>
      <c r="L66" s="35">
        <v>1306</v>
      </c>
      <c r="M66" s="36">
        <f t="shared" si="9"/>
        <v>0.10585844634492507</v>
      </c>
      <c r="N66" s="15"/>
    </row>
    <row r="67" spans="1:14" ht="15.75">
      <c r="A67" s="12"/>
      <c r="B67" s="34" t="s">
        <v>39</v>
      </c>
      <c r="C67" s="35">
        <v>571</v>
      </c>
      <c r="D67" s="35">
        <v>406</v>
      </c>
      <c r="E67" s="36">
        <f t="shared" si="5"/>
        <v>-28.896672504378284</v>
      </c>
      <c r="F67" s="36">
        <f t="shared" si="7"/>
        <v>1.4236123286230233</v>
      </c>
      <c r="G67" s="35">
        <v>5684</v>
      </c>
      <c r="H67" s="35">
        <v>5043</v>
      </c>
      <c r="I67" s="36">
        <f t="shared" si="6"/>
        <v>-11.277269528501055</v>
      </c>
      <c r="J67" s="36">
        <f t="shared" si="8"/>
        <v>1.835774115694176</v>
      </c>
      <c r="K67" s="79"/>
      <c r="L67" s="35">
        <v>26080</v>
      </c>
      <c r="M67" s="36">
        <f t="shared" si="9"/>
        <v>2.1139267080211686</v>
      </c>
      <c r="N67" s="15"/>
    </row>
    <row r="68" spans="1:14" ht="15.75">
      <c r="A68" s="12"/>
      <c r="B68" s="34" t="s">
        <v>31</v>
      </c>
      <c r="C68" s="35">
        <v>3057</v>
      </c>
      <c r="D68" s="35">
        <v>5338</v>
      </c>
      <c r="E68" s="36">
        <f t="shared" si="5"/>
        <v>74.615636244684325</v>
      </c>
      <c r="F68" s="36">
        <f t="shared" si="7"/>
        <v>18.717346330516499</v>
      </c>
      <c r="G68" s="35">
        <v>27765</v>
      </c>
      <c r="H68" s="35">
        <v>38422</v>
      </c>
      <c r="I68" s="36">
        <f t="shared" si="6"/>
        <v>38.382856113812359</v>
      </c>
      <c r="J68" s="36">
        <f t="shared" si="8"/>
        <v>13.98653838453334</v>
      </c>
      <c r="K68" s="79"/>
      <c r="L68" s="35">
        <v>144871</v>
      </c>
      <c r="M68" s="36">
        <f t="shared" si="9"/>
        <v>11.742587274453017</v>
      </c>
      <c r="N68" s="15"/>
    </row>
    <row r="69" spans="1:14" ht="15.75">
      <c r="A69" s="12"/>
      <c r="B69" s="34" t="s">
        <v>58</v>
      </c>
      <c r="C69" s="35">
        <v>0</v>
      </c>
      <c r="D69" s="35">
        <v>1</v>
      </c>
      <c r="E69" s="36" t="str">
        <f t="shared" si="5"/>
        <v/>
      </c>
      <c r="F69" s="36">
        <f t="shared" si="7"/>
        <v>3.5064343069532594E-3</v>
      </c>
      <c r="G69" s="35">
        <v>1</v>
      </c>
      <c r="H69" s="35">
        <v>3</v>
      </c>
      <c r="I69" s="36">
        <f t="shared" si="6"/>
        <v>200</v>
      </c>
      <c r="J69" s="36">
        <f t="shared" si="8"/>
        <v>1.0920726446723237E-3</v>
      </c>
      <c r="K69" s="79"/>
      <c r="L69" s="35">
        <v>11</v>
      </c>
      <c r="M69" s="36">
        <f t="shared" si="9"/>
        <v>8.9161019126659711E-4</v>
      </c>
      <c r="N69" s="15"/>
    </row>
    <row r="70" spans="1:14" ht="15.75">
      <c r="A70" s="12"/>
      <c r="B70" s="34" t="s">
        <v>55</v>
      </c>
      <c r="C70" s="35">
        <v>44</v>
      </c>
      <c r="D70" s="35">
        <v>37</v>
      </c>
      <c r="E70" s="36">
        <f t="shared" si="5"/>
        <v>-15.909090909090907</v>
      </c>
      <c r="F70" s="36">
        <f t="shared" si="7"/>
        <v>0.12973806935727059</v>
      </c>
      <c r="G70" s="35">
        <v>354</v>
      </c>
      <c r="H70" s="35">
        <v>384</v>
      </c>
      <c r="I70" s="36">
        <f t="shared" si="6"/>
        <v>8.4745762711864394</v>
      </c>
      <c r="J70" s="36">
        <f t="shared" si="8"/>
        <v>0.13978529851805743</v>
      </c>
      <c r="K70" s="79"/>
      <c r="L70" s="35">
        <v>1334</v>
      </c>
      <c r="M70" s="36">
        <f t="shared" si="9"/>
        <v>0.10812799955905823</v>
      </c>
      <c r="N70" s="15"/>
    </row>
    <row r="71" spans="1:14" ht="15.75">
      <c r="A71" s="12"/>
      <c r="B71" s="34" t="s">
        <v>47</v>
      </c>
      <c r="C71" s="35">
        <v>380</v>
      </c>
      <c r="D71" s="35">
        <v>898</v>
      </c>
      <c r="E71" s="36">
        <f t="shared" si="5"/>
        <v>136.31578947368422</v>
      </c>
      <c r="F71" s="36">
        <f t="shared" si="7"/>
        <v>3.1487780076440268</v>
      </c>
      <c r="G71" s="35">
        <v>2861</v>
      </c>
      <c r="H71" s="35">
        <v>6907</v>
      </c>
      <c r="I71" s="36">
        <f t="shared" si="6"/>
        <v>141.41908423628104</v>
      </c>
      <c r="J71" s="36">
        <f t="shared" si="8"/>
        <v>2.5143152522505798</v>
      </c>
      <c r="K71" s="79"/>
      <c r="L71" s="35">
        <v>16667</v>
      </c>
      <c r="M71" s="36">
        <f t="shared" si="9"/>
        <v>1.3509515507127612</v>
      </c>
      <c r="N71" s="15"/>
    </row>
    <row r="72" spans="1:14" ht="15.75">
      <c r="A72" s="12"/>
      <c r="B72" s="34" t="s">
        <v>40</v>
      </c>
      <c r="C72" s="35">
        <v>509</v>
      </c>
      <c r="D72" s="35">
        <v>495</v>
      </c>
      <c r="E72" s="36">
        <f t="shared" si="5"/>
        <v>-2.7504911591355596</v>
      </c>
      <c r="F72" s="36">
        <f t="shared" si="7"/>
        <v>1.7356849819418634</v>
      </c>
      <c r="G72" s="35">
        <v>5538</v>
      </c>
      <c r="H72" s="35">
        <v>4456</v>
      </c>
      <c r="I72" s="36">
        <f t="shared" si="6"/>
        <v>-19.537739256049115</v>
      </c>
      <c r="J72" s="36">
        <f t="shared" si="8"/>
        <v>1.6220919015532913</v>
      </c>
      <c r="K72" s="79"/>
      <c r="L72" s="35">
        <v>24993</v>
      </c>
      <c r="M72" s="36">
        <f t="shared" si="9"/>
        <v>2.0258194100296421</v>
      </c>
      <c r="N72" s="15"/>
    </row>
    <row r="73" spans="1:14" ht="15.75">
      <c r="A73" s="12"/>
      <c r="B73" s="34" t="s">
        <v>44</v>
      </c>
      <c r="C73" s="35">
        <v>542</v>
      </c>
      <c r="D73" s="35">
        <v>537</v>
      </c>
      <c r="E73" s="36">
        <f t="shared" si="5"/>
        <v>-0.92250922509224953</v>
      </c>
      <c r="F73" s="36">
        <f t="shared" si="7"/>
        <v>1.8829552228339002</v>
      </c>
      <c r="G73" s="35">
        <v>6223</v>
      </c>
      <c r="H73" s="35">
        <v>4646</v>
      </c>
      <c r="I73" s="36">
        <f t="shared" si="6"/>
        <v>-25.341475172746264</v>
      </c>
      <c r="J73" s="36">
        <f t="shared" si="8"/>
        <v>1.6912565023825386</v>
      </c>
      <c r="K73" s="79"/>
      <c r="L73" s="35">
        <v>24875</v>
      </c>
      <c r="M73" s="36">
        <f t="shared" si="9"/>
        <v>2.0162548643415095</v>
      </c>
      <c r="N73" s="15"/>
    </row>
    <row r="74" spans="1:14" ht="15.75">
      <c r="A74" s="12"/>
      <c r="B74" s="34" t="s">
        <v>36</v>
      </c>
      <c r="C74" s="35">
        <v>497</v>
      </c>
      <c r="D74" s="35">
        <v>512</v>
      </c>
      <c r="E74" s="36">
        <f t="shared" si="5"/>
        <v>3.0181086519114775</v>
      </c>
      <c r="F74" s="36">
        <f t="shared" si="7"/>
        <v>1.7952943651600688</v>
      </c>
      <c r="G74" s="35">
        <v>5341</v>
      </c>
      <c r="H74" s="35">
        <v>5088</v>
      </c>
      <c r="I74" s="36">
        <f t="shared" si="6"/>
        <v>-4.7369406478187663</v>
      </c>
      <c r="J74" s="36">
        <f t="shared" si="8"/>
        <v>1.8521552053642609</v>
      </c>
      <c r="K74" s="79"/>
      <c r="L74" s="35">
        <v>24562</v>
      </c>
      <c r="M74" s="36">
        <f t="shared" si="9"/>
        <v>1.9908845016263781</v>
      </c>
      <c r="N74" s="15"/>
    </row>
    <row r="75" spans="1:14" ht="15.75">
      <c r="A75" s="12"/>
      <c r="B75" s="34" t="s">
        <v>48</v>
      </c>
      <c r="C75" s="35">
        <v>412</v>
      </c>
      <c r="D75" s="35">
        <v>485</v>
      </c>
      <c r="E75" s="36">
        <f t="shared" si="5"/>
        <v>17.71844660194175</v>
      </c>
      <c r="F75" s="36">
        <f t="shared" si="7"/>
        <v>1.7006206388723308</v>
      </c>
      <c r="G75" s="35">
        <v>3572</v>
      </c>
      <c r="H75" s="35">
        <v>5003</v>
      </c>
      <c r="I75" s="36">
        <f t="shared" si="6"/>
        <v>40.061590145576709</v>
      </c>
      <c r="J75" s="36">
        <f t="shared" si="8"/>
        <v>1.8212131470985451</v>
      </c>
      <c r="K75" s="79"/>
      <c r="L75" s="35">
        <v>18515</v>
      </c>
      <c r="M75" s="36">
        <f t="shared" si="9"/>
        <v>1.5007420628455497</v>
      </c>
      <c r="N75" s="15"/>
    </row>
    <row r="76" spans="1:14" ht="15.75">
      <c r="A76" s="12"/>
      <c r="B76" s="34" t="s">
        <v>85</v>
      </c>
      <c r="C76" s="35">
        <v>2</v>
      </c>
      <c r="D76" s="35">
        <v>0</v>
      </c>
      <c r="E76" s="36">
        <f t="shared" si="5"/>
        <v>-100</v>
      </c>
      <c r="F76" s="36">
        <f t="shared" si="7"/>
        <v>0</v>
      </c>
      <c r="G76" s="35">
        <v>12</v>
      </c>
      <c r="H76" s="35">
        <v>5</v>
      </c>
      <c r="I76" s="36">
        <f t="shared" si="6"/>
        <v>-58.333333333333329</v>
      </c>
      <c r="J76" s="36">
        <f t="shared" si="8"/>
        <v>1.8201210744538726E-3</v>
      </c>
      <c r="K76" s="79"/>
      <c r="L76" s="35">
        <v>33</v>
      </c>
      <c r="M76" s="36">
        <f t="shared" si="9"/>
        <v>2.6748305737997915E-3</v>
      </c>
      <c r="N76" s="15"/>
    </row>
    <row r="77" spans="1:14" ht="15.75">
      <c r="A77" s="12"/>
      <c r="B77" s="34" t="s">
        <v>53</v>
      </c>
      <c r="C77" s="35">
        <v>110</v>
      </c>
      <c r="D77" s="35">
        <v>141</v>
      </c>
      <c r="E77" s="36">
        <f t="shared" si="5"/>
        <v>28.181818181818173</v>
      </c>
      <c r="F77" s="36">
        <f t="shared" si="7"/>
        <v>0.49440723728040953</v>
      </c>
      <c r="G77" s="35">
        <v>1613</v>
      </c>
      <c r="H77" s="35">
        <v>1640</v>
      </c>
      <c r="I77" s="36">
        <f t="shared" si="6"/>
        <v>1.6738995660260381</v>
      </c>
      <c r="J77" s="36">
        <f t="shared" si="8"/>
        <v>0.59699971242087024</v>
      </c>
      <c r="K77" s="79"/>
      <c r="L77" s="35">
        <v>6911</v>
      </c>
      <c r="M77" s="36">
        <f t="shared" si="9"/>
        <v>0.56017436653122299</v>
      </c>
      <c r="N77" s="15"/>
    </row>
    <row r="78" spans="1:14" ht="15.75">
      <c r="A78" s="12"/>
      <c r="B78" s="34" t="s">
        <v>50</v>
      </c>
      <c r="C78" s="35">
        <v>239</v>
      </c>
      <c r="D78" s="35">
        <v>327</v>
      </c>
      <c r="E78" s="36">
        <f t="shared" si="5"/>
        <v>36.820083682008374</v>
      </c>
      <c r="F78" s="36">
        <f t="shared" si="7"/>
        <v>1.1466040183737158</v>
      </c>
      <c r="G78" s="35">
        <v>1985</v>
      </c>
      <c r="H78" s="35">
        <v>2914</v>
      </c>
      <c r="I78" s="36">
        <f t="shared" si="6"/>
        <v>46.801007556675067</v>
      </c>
      <c r="J78" s="36">
        <f t="shared" si="8"/>
        <v>1.0607665621917171</v>
      </c>
      <c r="K78" s="79"/>
      <c r="L78" s="35">
        <v>10384</v>
      </c>
      <c r="M78" s="36">
        <f t="shared" si="9"/>
        <v>0.84168002055566771</v>
      </c>
      <c r="N78" s="15"/>
    </row>
    <row r="79" spans="1:14" ht="15.75">
      <c r="A79" s="12"/>
      <c r="B79" s="34" t="s">
        <v>54</v>
      </c>
      <c r="C79" s="35">
        <v>112</v>
      </c>
      <c r="D79" s="35">
        <v>87</v>
      </c>
      <c r="E79" s="36">
        <f t="shared" si="5"/>
        <v>-22.321428571428569</v>
      </c>
      <c r="F79" s="36">
        <f t="shared" si="7"/>
        <v>0.30505978470493356</v>
      </c>
      <c r="G79" s="35">
        <v>1196</v>
      </c>
      <c r="H79" s="35">
        <v>955</v>
      </c>
      <c r="I79" s="36">
        <f t="shared" si="6"/>
        <v>-20.150501672240807</v>
      </c>
      <c r="J79" s="36">
        <f t="shared" si="8"/>
        <v>0.34764312522068969</v>
      </c>
      <c r="K79" s="79"/>
      <c r="L79" s="35">
        <v>2637</v>
      </c>
      <c r="M79" s="36">
        <f t="shared" si="9"/>
        <v>0.21374327948818334</v>
      </c>
      <c r="N79" s="15"/>
    </row>
    <row r="80" spans="1:14" ht="15.75">
      <c r="A80" s="12"/>
      <c r="B80" s="34" t="s">
        <v>233</v>
      </c>
      <c r="C80" s="35">
        <v>2</v>
      </c>
      <c r="D80" s="35">
        <v>1</v>
      </c>
      <c r="E80" s="36">
        <f t="shared" si="5"/>
        <v>-50</v>
      </c>
      <c r="F80" s="36">
        <f t="shared" si="7"/>
        <v>3.5064343069532594E-3</v>
      </c>
      <c r="G80" s="35">
        <v>25</v>
      </c>
      <c r="H80" s="35">
        <v>26</v>
      </c>
      <c r="I80" s="36">
        <f t="shared" si="6"/>
        <v>4.0000000000000036</v>
      </c>
      <c r="J80" s="36">
        <f t="shared" si="8"/>
        <v>9.4646295871601387E-3</v>
      </c>
      <c r="K80" s="79"/>
      <c r="L80" s="35">
        <v>105</v>
      </c>
      <c r="M80" s="36">
        <f t="shared" si="9"/>
        <v>8.5108245529993357E-3</v>
      </c>
      <c r="N80" s="15"/>
    </row>
    <row r="81" spans="1:14" ht="15.75">
      <c r="A81" s="12"/>
      <c r="B81" s="34" t="s">
        <v>42</v>
      </c>
      <c r="C81" s="35">
        <v>534</v>
      </c>
      <c r="D81" s="35">
        <v>370</v>
      </c>
      <c r="E81" s="36">
        <f t="shared" si="5"/>
        <v>-30.711610486891384</v>
      </c>
      <c r="F81" s="36">
        <f t="shared" si="7"/>
        <v>1.2973806935727059</v>
      </c>
      <c r="G81" s="35">
        <v>3435</v>
      </c>
      <c r="H81" s="35">
        <v>3731</v>
      </c>
      <c r="I81" s="36">
        <f t="shared" si="6"/>
        <v>8.6171761280931634</v>
      </c>
      <c r="J81" s="36">
        <f t="shared" si="8"/>
        <v>1.3581743457574798</v>
      </c>
      <c r="K81" s="79"/>
      <c r="L81" s="35">
        <v>15582</v>
      </c>
      <c r="M81" s="36">
        <f t="shared" si="9"/>
        <v>1.2630063636651014</v>
      </c>
      <c r="N81" s="15"/>
    </row>
    <row r="82" spans="1:14" ht="15.75">
      <c r="A82" s="12"/>
      <c r="B82" s="34" t="s">
        <v>51</v>
      </c>
      <c r="C82" s="35">
        <v>291</v>
      </c>
      <c r="D82" s="35">
        <v>128</v>
      </c>
      <c r="E82" s="36">
        <f t="shared" si="5"/>
        <v>-56.013745704467354</v>
      </c>
      <c r="F82" s="36">
        <f t="shared" si="7"/>
        <v>0.4488235912900172</v>
      </c>
      <c r="G82" s="35">
        <v>5115</v>
      </c>
      <c r="H82" s="35">
        <v>1819</v>
      </c>
      <c r="I82" s="36">
        <f t="shared" si="6"/>
        <v>-64.437927663734115</v>
      </c>
      <c r="J82" s="36">
        <f t="shared" si="8"/>
        <v>0.66216004688631891</v>
      </c>
      <c r="K82" s="79"/>
      <c r="L82" s="35">
        <v>16926</v>
      </c>
      <c r="M82" s="36">
        <f t="shared" si="9"/>
        <v>1.371944917943493</v>
      </c>
      <c r="N82" s="15"/>
    </row>
    <row r="83" spans="1:14" ht="15.75">
      <c r="A83" s="12"/>
      <c r="B83" s="34" t="s">
        <v>46</v>
      </c>
      <c r="C83" s="35">
        <v>481</v>
      </c>
      <c r="D83" s="35">
        <v>266</v>
      </c>
      <c r="E83" s="36">
        <f t="shared" si="5"/>
        <v>-44.698544698544694</v>
      </c>
      <c r="F83" s="36">
        <f t="shared" si="7"/>
        <v>0.93271152564956694</v>
      </c>
      <c r="G83" s="35">
        <v>4306</v>
      </c>
      <c r="H83" s="35">
        <v>3559</v>
      </c>
      <c r="I83" s="36">
        <f t="shared" si="6"/>
        <v>-17.347886669763124</v>
      </c>
      <c r="J83" s="36">
        <f t="shared" si="8"/>
        <v>1.2955621807962665</v>
      </c>
      <c r="K83" s="79"/>
      <c r="L83" s="35">
        <v>16746</v>
      </c>
      <c r="M83" s="36">
        <f t="shared" si="9"/>
        <v>1.3573549329954941</v>
      </c>
      <c r="N83" s="15"/>
    </row>
    <row r="84" spans="1:14" ht="15.75">
      <c r="A84" s="12"/>
      <c r="B84" s="34" t="s">
        <v>49</v>
      </c>
      <c r="C84" s="35">
        <v>595</v>
      </c>
      <c r="D84" s="35">
        <v>532</v>
      </c>
      <c r="E84" s="36">
        <f t="shared" si="5"/>
        <v>-10.588235294117643</v>
      </c>
      <c r="F84" s="36">
        <f t="shared" si="7"/>
        <v>1.8654230512991339</v>
      </c>
      <c r="G84" s="35">
        <v>5378</v>
      </c>
      <c r="H84" s="35">
        <v>4225</v>
      </c>
      <c r="I84" s="36">
        <f t="shared" si="6"/>
        <v>-21.43919672740796</v>
      </c>
      <c r="J84" s="36">
        <f t="shared" si="8"/>
        <v>1.5380023079135223</v>
      </c>
      <c r="K84" s="79"/>
      <c r="L84" s="35">
        <v>19237</v>
      </c>
      <c r="M84" s="36">
        <f t="shared" si="9"/>
        <v>1.5592641135814118</v>
      </c>
      <c r="N84" s="15"/>
    </row>
    <row r="85" spans="1:14" ht="15.75">
      <c r="A85" s="12"/>
      <c r="B85" s="34" t="s">
        <v>37</v>
      </c>
      <c r="C85" s="35">
        <v>652</v>
      </c>
      <c r="D85" s="35">
        <v>617</v>
      </c>
      <c r="E85" s="36">
        <f t="shared" si="5"/>
        <v>-5.3680981595092048</v>
      </c>
      <c r="F85" s="36">
        <f t="shared" si="7"/>
        <v>2.163469967390161</v>
      </c>
      <c r="G85" s="35">
        <v>7992</v>
      </c>
      <c r="H85" s="35">
        <v>6445</v>
      </c>
      <c r="I85" s="36">
        <f t="shared" si="6"/>
        <v>-19.356856856856851</v>
      </c>
      <c r="J85" s="36">
        <f t="shared" si="8"/>
        <v>2.3461360649710419</v>
      </c>
      <c r="K85" s="79"/>
      <c r="L85" s="35">
        <v>35647</v>
      </c>
      <c r="M85" s="36">
        <f t="shared" si="9"/>
        <v>2.8893844080073081</v>
      </c>
      <c r="N85" s="15"/>
    </row>
    <row r="86" spans="1:14" ht="15.75">
      <c r="A86" s="12"/>
      <c r="B86" s="34" t="s">
        <v>45</v>
      </c>
      <c r="C86" s="35">
        <v>332</v>
      </c>
      <c r="D86" s="35">
        <v>240</v>
      </c>
      <c r="E86" s="36">
        <f t="shared" si="5"/>
        <v>-27.710843373493976</v>
      </c>
      <c r="F86" s="36">
        <f>+(D86*100)/$D$87</f>
        <v>0.84154423366878217</v>
      </c>
      <c r="G86" s="35">
        <v>4592</v>
      </c>
      <c r="H86" s="35">
        <v>2946</v>
      </c>
      <c r="I86" s="36">
        <f t="shared" si="6"/>
        <v>-35.844947735191631</v>
      </c>
      <c r="J86" s="36">
        <f t="shared" si="8"/>
        <v>1.0724153370682217</v>
      </c>
      <c r="K86" s="79"/>
      <c r="L86" s="35">
        <v>15326</v>
      </c>
      <c r="M86" s="36">
        <f t="shared" si="9"/>
        <v>1.2422561628501698</v>
      </c>
      <c r="N86" s="15"/>
    </row>
    <row r="87" spans="1:14" ht="15.75">
      <c r="A87" s="12"/>
      <c r="B87" s="40" t="s">
        <v>70</v>
      </c>
      <c r="C87" s="42">
        <f>SUM(C55:C86)</f>
        <v>29617</v>
      </c>
      <c r="D87" s="42">
        <f>SUM(D55:D86)</f>
        <v>28519</v>
      </c>
      <c r="E87" s="38">
        <f t="shared" si="5"/>
        <v>-3.7073302495188587</v>
      </c>
      <c r="F87" s="38">
        <f>SUM(F55:F86)</f>
        <v>100.00000000000003</v>
      </c>
      <c r="G87" s="42">
        <f>SUM(G55:G86)</f>
        <v>278856</v>
      </c>
      <c r="H87" s="42">
        <f>SUM(H55:H86)</f>
        <v>274707</v>
      </c>
      <c r="I87" s="38">
        <f t="shared" si="6"/>
        <v>-1.4878647043635396</v>
      </c>
      <c r="J87" s="38">
        <f>SUM(J55:J86)</f>
        <v>99.999999999999986</v>
      </c>
      <c r="K87" s="4"/>
      <c r="L87" s="42">
        <f>SUM(L55:L86)</f>
        <v>1233723</v>
      </c>
      <c r="M87" s="38">
        <f>SUM(M55:M86)</f>
        <v>100</v>
      </c>
      <c r="N87" s="15"/>
    </row>
    <row r="88" spans="1:14">
      <c r="A88" s="1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</row>
    <row r="89" spans="1:14" ht="18.75">
      <c r="A89" s="12"/>
      <c r="B89" s="92" t="s">
        <v>312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5"/>
    </row>
    <row r="90" spans="1:14" ht="31.5" customHeight="1">
      <c r="A90" s="12"/>
      <c r="B90" s="30" t="s">
        <v>257</v>
      </c>
      <c r="C90" s="104" t="s">
        <v>319</v>
      </c>
      <c r="D90" s="104"/>
      <c r="E90" s="101" t="s">
        <v>254</v>
      </c>
      <c r="F90" s="101" t="s">
        <v>307</v>
      </c>
      <c r="G90" s="105" t="s">
        <v>321</v>
      </c>
      <c r="H90" s="106"/>
      <c r="I90" s="101" t="s">
        <v>254</v>
      </c>
      <c r="J90" s="101" t="s">
        <v>307</v>
      </c>
      <c r="K90" s="94"/>
      <c r="L90" s="86" t="s">
        <v>315</v>
      </c>
      <c r="M90" s="101" t="s">
        <v>101</v>
      </c>
      <c r="N90" s="15"/>
    </row>
    <row r="91" spans="1:14" ht="15.75">
      <c r="A91" s="12"/>
      <c r="B91" s="30"/>
      <c r="C91" s="31">
        <v>2016</v>
      </c>
      <c r="D91" s="31">
        <v>2017</v>
      </c>
      <c r="E91" s="101"/>
      <c r="F91" s="101"/>
      <c r="G91" s="31">
        <v>2016</v>
      </c>
      <c r="H91" s="31">
        <v>2017</v>
      </c>
      <c r="I91" s="101"/>
      <c r="J91" s="101"/>
      <c r="K91" s="94"/>
      <c r="L91" s="39" t="s">
        <v>309</v>
      </c>
      <c r="M91" s="101"/>
      <c r="N91" s="15"/>
    </row>
    <row r="92" spans="1:14">
      <c r="A92" s="12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5"/>
    </row>
    <row r="93" spans="1:14" ht="15.75">
      <c r="A93" s="12"/>
      <c r="B93" s="34" t="s">
        <v>23</v>
      </c>
      <c r="C93" s="35">
        <f>C17-C55</f>
        <v>242</v>
      </c>
      <c r="D93" s="35">
        <f>D17-D55</f>
        <v>193</v>
      </c>
      <c r="E93" s="36">
        <f t="shared" ref="E93:E125" si="10">IF(ISBLANK(D93),"",(IFERROR(((D93/C93-1)*100),"")))</f>
        <v>-20.24793388429752</v>
      </c>
      <c r="F93" s="36">
        <f>+(D93*100)/$D$125</f>
        <v>0.82644628099173556</v>
      </c>
      <c r="G93" s="35">
        <f>G17-G55</f>
        <v>1907</v>
      </c>
      <c r="H93" s="35">
        <f>H17-H55</f>
        <v>2228</v>
      </c>
      <c r="I93" s="36">
        <f t="shared" ref="I93:I125" si="11">IF(ISBLANK(H93),"",(IFERROR(((H93/G93-1)*100),"")))</f>
        <v>16.832721552176189</v>
      </c>
      <c r="J93" s="36">
        <f>+(H93*100)/$H$125</f>
        <v>1.0117293396967537</v>
      </c>
      <c r="K93" s="79"/>
      <c r="L93" s="35">
        <f>L17-L55</f>
        <v>6565</v>
      </c>
      <c r="M93" s="36">
        <f>+(L93*100)/$L$125</f>
        <v>0.71243776343376553</v>
      </c>
      <c r="N93" s="15"/>
    </row>
    <row r="94" spans="1:14" ht="15.75">
      <c r="A94" s="12"/>
      <c r="B94" s="34" t="s">
        <v>43</v>
      </c>
      <c r="C94" s="35">
        <f t="shared" ref="C94:D124" si="12">C18-C56</f>
        <v>236</v>
      </c>
      <c r="D94" s="35">
        <f t="shared" si="12"/>
        <v>201</v>
      </c>
      <c r="E94" s="36">
        <f t="shared" si="10"/>
        <v>-14.830508474576277</v>
      </c>
      <c r="F94" s="36">
        <f t="shared" ref="F94:F124" si="13">+(D94*100)/$D$125</f>
        <v>0.86070312165460539</v>
      </c>
      <c r="G94" s="35">
        <f t="shared" ref="G94:H94" si="14">G18-G56</f>
        <v>2570</v>
      </c>
      <c r="H94" s="35">
        <f t="shared" si="14"/>
        <v>2290</v>
      </c>
      <c r="I94" s="36">
        <f t="shared" si="11"/>
        <v>-10.89494163424124</v>
      </c>
      <c r="J94" s="36">
        <f t="shared" ref="J94:J124" si="15">+(H94*100)/$H$125</f>
        <v>1.0398833877493563</v>
      </c>
      <c r="K94" s="79"/>
      <c r="L94" s="35">
        <f t="shared" ref="L94" si="16">L18-L56</f>
        <v>11005</v>
      </c>
      <c r="M94" s="36">
        <f t="shared" ref="M94:M124" si="17">+(L94*100)/$L$125</f>
        <v>1.194269243958658</v>
      </c>
      <c r="N94" s="15"/>
    </row>
    <row r="95" spans="1:14" ht="15.75">
      <c r="A95" s="12"/>
      <c r="B95" s="34" t="s">
        <v>33</v>
      </c>
      <c r="C95" s="35">
        <f t="shared" si="12"/>
        <v>1535</v>
      </c>
      <c r="D95" s="35">
        <f t="shared" si="12"/>
        <v>1454</v>
      </c>
      <c r="E95" s="36">
        <f t="shared" si="10"/>
        <v>-5.2768729641693763</v>
      </c>
      <c r="F95" s="36">
        <f t="shared" si="13"/>
        <v>6.2261807904765982</v>
      </c>
      <c r="G95" s="35">
        <f t="shared" ref="G95:H95" si="18">G19-G57</f>
        <v>15503</v>
      </c>
      <c r="H95" s="35">
        <f t="shared" si="18"/>
        <v>13315</v>
      </c>
      <c r="I95" s="36">
        <f t="shared" si="11"/>
        <v>-14.113397406953499</v>
      </c>
      <c r="J95" s="36">
        <f t="shared" si="15"/>
        <v>6.0463088680710388</v>
      </c>
      <c r="K95" s="79"/>
      <c r="L95" s="35">
        <f t="shared" ref="L95" si="19">L19-L57</f>
        <v>59505</v>
      </c>
      <c r="M95" s="36">
        <f t="shared" si="17"/>
        <v>6.457518524467055</v>
      </c>
      <c r="N95" s="15"/>
    </row>
    <row r="96" spans="1:14" ht="15.75">
      <c r="A96" s="12"/>
      <c r="B96" s="34" t="s">
        <v>30</v>
      </c>
      <c r="C96" s="35">
        <f t="shared" si="12"/>
        <v>8998</v>
      </c>
      <c r="D96" s="35">
        <f t="shared" si="12"/>
        <v>7333</v>
      </c>
      <c r="E96" s="36">
        <f t="shared" si="10"/>
        <v>-18.504112024894425</v>
      </c>
      <c r="F96" s="36">
        <f t="shared" si="13"/>
        <v>31.400676572603093</v>
      </c>
      <c r="G96" s="35">
        <f t="shared" ref="G96:H96" si="20">G20-G58</f>
        <v>70628</v>
      </c>
      <c r="H96" s="35">
        <f t="shared" si="20"/>
        <v>75372</v>
      </c>
      <c r="I96" s="36">
        <f t="shared" si="11"/>
        <v>6.7168828226765509</v>
      </c>
      <c r="J96" s="36">
        <f t="shared" si="15"/>
        <v>34.226240480980124</v>
      </c>
      <c r="K96" s="79"/>
      <c r="L96" s="35">
        <f t="shared" ref="L96" si="21">L20-L58</f>
        <v>318991</v>
      </c>
      <c r="M96" s="36">
        <f t="shared" si="17"/>
        <v>34.617095901827923</v>
      </c>
      <c r="N96" s="15"/>
    </row>
    <row r="97" spans="1:14" ht="15.75">
      <c r="A97" s="12"/>
      <c r="B97" s="34" t="s">
        <v>34</v>
      </c>
      <c r="C97" s="35">
        <f t="shared" si="12"/>
        <v>978</v>
      </c>
      <c r="D97" s="35">
        <f t="shared" si="12"/>
        <v>847</v>
      </c>
      <c r="E97" s="36">
        <f t="shared" si="10"/>
        <v>-13.394683026584865</v>
      </c>
      <c r="F97" s="36">
        <f t="shared" si="13"/>
        <v>3.6269430051813472</v>
      </c>
      <c r="G97" s="35">
        <f t="shared" ref="G97:H97" si="22">G21-G59</f>
        <v>8047</v>
      </c>
      <c r="H97" s="35">
        <f t="shared" si="22"/>
        <v>9188</v>
      </c>
      <c r="I97" s="36">
        <f t="shared" si="11"/>
        <v>14.179197216353923</v>
      </c>
      <c r="J97" s="36">
        <f t="shared" si="15"/>
        <v>4.1722482823760201</v>
      </c>
      <c r="K97" s="79"/>
      <c r="L97" s="35">
        <f t="shared" ref="L97" si="23">L21-L59</f>
        <v>32000</v>
      </c>
      <c r="M97" s="36">
        <f t="shared" si="17"/>
        <v>3.4726593190983239</v>
      </c>
      <c r="N97" s="15"/>
    </row>
    <row r="98" spans="1:14" ht="15.75">
      <c r="A98" s="12"/>
      <c r="B98" s="34" t="s">
        <v>32</v>
      </c>
      <c r="C98" s="35">
        <f t="shared" si="12"/>
        <v>1777</v>
      </c>
      <c r="D98" s="35">
        <f t="shared" si="12"/>
        <v>1733</v>
      </c>
      <c r="E98" s="36">
        <f t="shared" si="10"/>
        <v>-2.4760832864378135</v>
      </c>
      <c r="F98" s="36">
        <f t="shared" si="13"/>
        <v>7.4208881085941849</v>
      </c>
      <c r="G98" s="35">
        <f t="shared" ref="G98:H98" si="24">G22-G60</f>
        <v>15421</v>
      </c>
      <c r="H98" s="35">
        <f t="shared" si="24"/>
        <v>14740</v>
      </c>
      <c r="I98" s="36">
        <f t="shared" si="11"/>
        <v>-4.4160560274949745</v>
      </c>
      <c r="J98" s="36">
        <f t="shared" si="15"/>
        <v>6.693397875731665</v>
      </c>
      <c r="K98" s="79"/>
      <c r="L98" s="35">
        <f t="shared" ref="L98" si="25">L22-L60</f>
        <v>92213</v>
      </c>
      <c r="M98" s="36">
        <f t="shared" si="17"/>
        <v>10.007010431000429</v>
      </c>
      <c r="N98" s="15"/>
    </row>
    <row r="99" spans="1:14" ht="15.75">
      <c r="A99" s="12"/>
      <c r="B99" s="34" t="s">
        <v>35</v>
      </c>
      <c r="C99" s="35">
        <f t="shared" si="12"/>
        <v>301</v>
      </c>
      <c r="D99" s="35">
        <f t="shared" si="12"/>
        <v>368</v>
      </c>
      <c r="E99" s="36">
        <f t="shared" si="10"/>
        <v>22.259136212624586</v>
      </c>
      <c r="F99" s="36">
        <f t="shared" si="13"/>
        <v>1.575814670492014</v>
      </c>
      <c r="G99" s="35">
        <f t="shared" ref="G99:H99" si="26">G23-G61</f>
        <v>2910</v>
      </c>
      <c r="H99" s="35">
        <f t="shared" si="26"/>
        <v>4710</v>
      </c>
      <c r="I99" s="36">
        <f t="shared" si="11"/>
        <v>61.855670103092784</v>
      </c>
      <c r="J99" s="36">
        <f t="shared" si="15"/>
        <v>2.1387994568993309</v>
      </c>
      <c r="K99" s="79"/>
      <c r="L99" s="35">
        <f t="shared" ref="L99" si="27">L23-L61</f>
        <v>19884</v>
      </c>
      <c r="M99" s="36">
        <f t="shared" si="17"/>
        <v>2.1578236844047209</v>
      </c>
      <c r="N99" s="15"/>
    </row>
    <row r="100" spans="1:14" ht="15.75">
      <c r="A100" s="12"/>
      <c r="B100" s="34" t="s">
        <v>41</v>
      </c>
      <c r="C100" s="35">
        <f t="shared" si="12"/>
        <v>862</v>
      </c>
      <c r="D100" s="35">
        <f t="shared" si="12"/>
        <v>722</v>
      </c>
      <c r="E100" s="36">
        <f t="shared" si="10"/>
        <v>-16.241299303944313</v>
      </c>
      <c r="F100" s="36">
        <f t="shared" si="13"/>
        <v>3.0916798698240053</v>
      </c>
      <c r="G100" s="35">
        <f t="shared" ref="G100:H100" si="28">G24-G62</f>
        <v>6656</v>
      </c>
      <c r="H100" s="35">
        <f t="shared" si="28"/>
        <v>8985</v>
      </c>
      <c r="I100" s="36">
        <f t="shared" si="11"/>
        <v>34.99098557692308</v>
      </c>
      <c r="J100" s="36">
        <f t="shared" si="15"/>
        <v>4.0800664798812081</v>
      </c>
      <c r="K100" s="79"/>
      <c r="L100" s="35">
        <f t="shared" ref="L100" si="29">L24-L62</f>
        <v>30359</v>
      </c>
      <c r="M100" s="36">
        <f t="shared" si="17"/>
        <v>3.2945770083908132</v>
      </c>
      <c r="N100" s="15"/>
    </row>
    <row r="101" spans="1:14" ht="15.75">
      <c r="A101" s="12"/>
      <c r="B101" s="34" t="s">
        <v>52</v>
      </c>
      <c r="C101" s="35">
        <f t="shared" si="12"/>
        <v>182</v>
      </c>
      <c r="D101" s="35">
        <f t="shared" si="12"/>
        <v>132</v>
      </c>
      <c r="E101" s="36">
        <f t="shared" si="10"/>
        <v>-27.472527472527474</v>
      </c>
      <c r="F101" s="36">
        <f t="shared" si="13"/>
        <v>0.56523787093735278</v>
      </c>
      <c r="G101" s="35">
        <f t="shared" ref="G101:H101" si="30">G25-G63</f>
        <v>1746</v>
      </c>
      <c r="H101" s="35">
        <f t="shared" si="30"/>
        <v>1475</v>
      </c>
      <c r="I101" s="36">
        <f t="shared" si="11"/>
        <v>-15.521191294387171</v>
      </c>
      <c r="J101" s="36">
        <f t="shared" si="15"/>
        <v>0.66979388512240201</v>
      </c>
      <c r="K101" s="79"/>
      <c r="L101" s="35">
        <f t="shared" ref="L101" si="31">L25-L63</f>
        <v>6597</v>
      </c>
      <c r="M101" s="36">
        <f t="shared" si="17"/>
        <v>0.71591042275286387</v>
      </c>
      <c r="N101" s="15"/>
    </row>
    <row r="102" spans="1:14" ht="15.75">
      <c r="A102" s="12"/>
      <c r="B102" s="34" t="s">
        <v>38</v>
      </c>
      <c r="C102" s="35">
        <f t="shared" si="12"/>
        <v>703</v>
      </c>
      <c r="D102" s="35">
        <f t="shared" si="12"/>
        <v>635</v>
      </c>
      <c r="E102" s="36">
        <f t="shared" si="10"/>
        <v>-9.6728307254623012</v>
      </c>
      <c r="F102" s="36">
        <f t="shared" si="13"/>
        <v>2.7191367276152958</v>
      </c>
      <c r="G102" s="35">
        <f t="shared" ref="G102:H102" si="32">G26-G64</f>
        <v>5414</v>
      </c>
      <c r="H102" s="35">
        <f t="shared" si="32"/>
        <v>6203</v>
      </c>
      <c r="I102" s="36">
        <f t="shared" si="11"/>
        <v>14.573328407831543</v>
      </c>
      <c r="J102" s="36">
        <f t="shared" si="15"/>
        <v>2.8167670979079724</v>
      </c>
      <c r="K102" s="79"/>
      <c r="L102" s="35">
        <f t="shared" ref="L102" si="33">L26-L64</f>
        <v>25984</v>
      </c>
      <c r="M102" s="36">
        <f t="shared" si="17"/>
        <v>2.819799367107839</v>
      </c>
      <c r="N102" s="15"/>
    </row>
    <row r="103" spans="1:14" ht="15.75">
      <c r="A103" s="12"/>
      <c r="B103" s="34" t="s">
        <v>57</v>
      </c>
      <c r="C103" s="35">
        <f t="shared" si="12"/>
        <v>2</v>
      </c>
      <c r="D103" s="35">
        <f t="shared" si="12"/>
        <v>0</v>
      </c>
      <c r="E103" s="36">
        <f t="shared" si="10"/>
        <v>-100</v>
      </c>
      <c r="F103" s="36">
        <f t="shared" si="13"/>
        <v>0</v>
      </c>
      <c r="G103" s="35">
        <f t="shared" ref="G103:H103" si="34">G27-G65</f>
        <v>7</v>
      </c>
      <c r="H103" s="35">
        <f t="shared" si="34"/>
        <v>1</v>
      </c>
      <c r="I103" s="36">
        <f t="shared" si="11"/>
        <v>-85.714285714285722</v>
      </c>
      <c r="J103" s="36">
        <f t="shared" si="15"/>
        <v>4.5409754923552678E-4</v>
      </c>
      <c r="K103" s="79"/>
      <c r="L103" s="35">
        <f t="shared" ref="L103" si="35">L27-L65</f>
        <v>35</v>
      </c>
      <c r="M103" s="36">
        <f t="shared" si="17"/>
        <v>3.798221130263792E-3</v>
      </c>
      <c r="N103" s="15"/>
    </row>
    <row r="104" spans="1:14" ht="15.75">
      <c r="A104" s="12"/>
      <c r="B104" s="34" t="s">
        <v>56</v>
      </c>
      <c r="C104" s="35">
        <f t="shared" si="12"/>
        <v>21</v>
      </c>
      <c r="D104" s="35">
        <f t="shared" si="12"/>
        <v>34</v>
      </c>
      <c r="E104" s="36">
        <f t="shared" si="10"/>
        <v>61.904761904761905</v>
      </c>
      <c r="F104" s="36">
        <f t="shared" si="13"/>
        <v>0.14559157281719692</v>
      </c>
      <c r="G104" s="35">
        <f t="shared" ref="G104:H104" si="36">G28-G66</f>
        <v>232</v>
      </c>
      <c r="H104" s="35">
        <f t="shared" si="36"/>
        <v>301</v>
      </c>
      <c r="I104" s="36">
        <f t="shared" si="11"/>
        <v>29.741379310344819</v>
      </c>
      <c r="J104" s="36">
        <f t="shared" si="15"/>
        <v>0.13668336231989356</v>
      </c>
      <c r="K104" s="79"/>
      <c r="L104" s="35">
        <f t="shared" ref="L104" si="37">L28-L66</f>
        <v>902</v>
      </c>
      <c r="M104" s="36">
        <f t="shared" si="17"/>
        <v>9.7885584557084002E-2</v>
      </c>
      <c r="N104" s="15"/>
    </row>
    <row r="105" spans="1:14" ht="15.75">
      <c r="A105" s="12"/>
      <c r="B105" s="34" t="s">
        <v>39</v>
      </c>
      <c r="C105" s="35">
        <f t="shared" si="12"/>
        <v>421</v>
      </c>
      <c r="D105" s="35">
        <f t="shared" si="12"/>
        <v>323</v>
      </c>
      <c r="E105" s="36">
        <f t="shared" si="10"/>
        <v>-23.277909738717341</v>
      </c>
      <c r="F105" s="36">
        <f t="shared" si="13"/>
        <v>1.3831199417633708</v>
      </c>
      <c r="G105" s="35">
        <f t="shared" ref="G105:H105" si="38">G29-G67</f>
        <v>4101</v>
      </c>
      <c r="H105" s="35">
        <f t="shared" si="38"/>
        <v>3791</v>
      </c>
      <c r="I105" s="36">
        <f t="shared" si="11"/>
        <v>-7.5591319190441375</v>
      </c>
      <c r="J105" s="36">
        <f t="shared" si="15"/>
        <v>1.721483809151882</v>
      </c>
      <c r="K105" s="79"/>
      <c r="L105" s="35">
        <f t="shared" ref="L105" si="39">L29-L67</f>
        <v>18613</v>
      </c>
      <c r="M105" s="36">
        <f t="shared" si="17"/>
        <v>2.0198939970742846</v>
      </c>
      <c r="N105" s="15"/>
    </row>
    <row r="106" spans="1:14" ht="15.75">
      <c r="A106" s="12"/>
      <c r="B106" s="34" t="s">
        <v>31</v>
      </c>
      <c r="C106" s="35">
        <f t="shared" si="12"/>
        <v>1870</v>
      </c>
      <c r="D106" s="35">
        <f t="shared" si="12"/>
        <v>4183</v>
      </c>
      <c r="E106" s="36">
        <f t="shared" si="10"/>
        <v>123.68983957219251</v>
      </c>
      <c r="F106" s="36">
        <f t="shared" si="13"/>
        <v>17.912045561598081</v>
      </c>
      <c r="G106" s="35">
        <f t="shared" ref="G106:H106" si="40">G30-G68</f>
        <v>16644</v>
      </c>
      <c r="H106" s="35">
        <f t="shared" si="40"/>
        <v>28156</v>
      </c>
      <c r="I106" s="36">
        <f t="shared" si="11"/>
        <v>69.166065849555409</v>
      </c>
      <c r="J106" s="36">
        <f t="shared" si="15"/>
        <v>12.785570596275491</v>
      </c>
      <c r="K106" s="79"/>
      <c r="L106" s="35">
        <f t="shared" ref="L106" si="41">L30-L68</f>
        <v>96083</v>
      </c>
      <c r="M106" s="36">
        <f t="shared" si="17"/>
        <v>10.426985167403883</v>
      </c>
      <c r="N106" s="15"/>
    </row>
    <row r="107" spans="1:14" ht="15.75">
      <c r="A107" s="12"/>
      <c r="B107" s="34" t="s">
        <v>58</v>
      </c>
      <c r="C107" s="35">
        <f t="shared" si="12"/>
        <v>0</v>
      </c>
      <c r="D107" s="35">
        <f t="shared" si="12"/>
        <v>0</v>
      </c>
      <c r="E107" s="36" t="str">
        <f t="shared" si="10"/>
        <v/>
      </c>
      <c r="F107" s="36">
        <f t="shared" si="13"/>
        <v>0</v>
      </c>
      <c r="G107" s="35">
        <f t="shared" ref="G107:H107" si="42">G31-G69</f>
        <v>3</v>
      </c>
      <c r="H107" s="35">
        <f t="shared" si="42"/>
        <v>1</v>
      </c>
      <c r="I107" s="36">
        <f t="shared" si="11"/>
        <v>-66.666666666666671</v>
      </c>
      <c r="J107" s="36">
        <f t="shared" si="15"/>
        <v>4.5409754923552678E-4</v>
      </c>
      <c r="K107" s="79"/>
      <c r="L107" s="35">
        <f t="shared" ref="L107" si="43">L31-L69</f>
        <v>26</v>
      </c>
      <c r="M107" s="36">
        <f t="shared" si="17"/>
        <v>2.8215356967673882E-3</v>
      </c>
      <c r="N107" s="15"/>
    </row>
    <row r="108" spans="1:14" ht="15.75">
      <c r="A108" s="12"/>
      <c r="B108" s="34" t="s">
        <v>55</v>
      </c>
      <c r="C108" s="35">
        <f t="shared" si="12"/>
        <v>35</v>
      </c>
      <c r="D108" s="35">
        <f t="shared" si="12"/>
        <v>32</v>
      </c>
      <c r="E108" s="36">
        <f t="shared" si="10"/>
        <v>-8.5714285714285747</v>
      </c>
      <c r="F108" s="36">
        <f t="shared" si="13"/>
        <v>0.13702736265147947</v>
      </c>
      <c r="G108" s="35">
        <f t="shared" ref="G108:H108" si="44">G32-G70</f>
        <v>319</v>
      </c>
      <c r="H108" s="35">
        <f t="shared" si="44"/>
        <v>409</v>
      </c>
      <c r="I108" s="36">
        <f t="shared" si="11"/>
        <v>28.213166144200621</v>
      </c>
      <c r="J108" s="36">
        <f t="shared" si="15"/>
        <v>0.18572589763733044</v>
      </c>
      <c r="K108" s="79"/>
      <c r="L108" s="35">
        <f t="shared" ref="L108" si="45">L32-L70</f>
        <v>1282</v>
      </c>
      <c r="M108" s="36">
        <f t="shared" si="17"/>
        <v>0.13912341397137662</v>
      </c>
      <c r="N108" s="15"/>
    </row>
    <row r="109" spans="1:14" ht="15.75">
      <c r="A109" s="12"/>
      <c r="B109" s="34" t="s">
        <v>47</v>
      </c>
      <c r="C109" s="35">
        <f t="shared" si="12"/>
        <v>327</v>
      </c>
      <c r="D109" s="35">
        <f t="shared" si="12"/>
        <v>555</v>
      </c>
      <c r="E109" s="36">
        <f t="shared" si="10"/>
        <v>69.724770642201833</v>
      </c>
      <c r="F109" s="36">
        <f t="shared" si="13"/>
        <v>2.3765683209865971</v>
      </c>
      <c r="G109" s="35">
        <f t="shared" ref="G109:H109" si="46">G33-G71</f>
        <v>2414</v>
      </c>
      <c r="H109" s="35">
        <f t="shared" si="46"/>
        <v>6340</v>
      </c>
      <c r="I109" s="36">
        <f t="shared" si="11"/>
        <v>162.63463131731567</v>
      </c>
      <c r="J109" s="36">
        <f t="shared" si="15"/>
        <v>2.8789784621532397</v>
      </c>
      <c r="K109" s="79"/>
      <c r="L109" s="35">
        <f t="shared" ref="L109" si="47">L33-L71</f>
        <v>14665</v>
      </c>
      <c r="M109" s="36">
        <f t="shared" si="17"/>
        <v>1.5914546535805287</v>
      </c>
      <c r="N109" s="15"/>
    </row>
    <row r="110" spans="1:14" ht="15.75">
      <c r="A110" s="12"/>
      <c r="B110" s="34" t="s">
        <v>40</v>
      </c>
      <c r="C110" s="35">
        <f t="shared" si="12"/>
        <v>610</v>
      </c>
      <c r="D110" s="35">
        <f t="shared" si="12"/>
        <v>517</v>
      </c>
      <c r="E110" s="36">
        <f t="shared" si="10"/>
        <v>-15.245901639344261</v>
      </c>
      <c r="F110" s="36">
        <f t="shared" si="13"/>
        <v>2.2138483278379653</v>
      </c>
      <c r="G110" s="35">
        <f t="shared" ref="G110:H110" si="48">G34-G72</f>
        <v>5272</v>
      </c>
      <c r="H110" s="35">
        <f t="shared" si="48"/>
        <v>4573</v>
      </c>
      <c r="I110" s="36">
        <f t="shared" si="11"/>
        <v>-13.258725341426402</v>
      </c>
      <c r="J110" s="36">
        <f t="shared" si="15"/>
        <v>2.0765880926540641</v>
      </c>
      <c r="K110" s="79"/>
      <c r="L110" s="35">
        <f t="shared" ref="L110" si="49">L34-L72</f>
        <v>23259</v>
      </c>
      <c r="M110" s="36">
        <f t="shared" si="17"/>
        <v>2.5240807219658725</v>
      </c>
      <c r="N110" s="15"/>
    </row>
    <row r="111" spans="1:14" ht="15.75">
      <c r="A111" s="12"/>
      <c r="B111" s="34" t="s">
        <v>44</v>
      </c>
      <c r="C111" s="35">
        <f t="shared" si="12"/>
        <v>501</v>
      </c>
      <c r="D111" s="35">
        <f t="shared" si="12"/>
        <v>372</v>
      </c>
      <c r="E111" s="36">
        <f t="shared" si="10"/>
        <v>-25.748502994011979</v>
      </c>
      <c r="F111" s="36">
        <f t="shared" si="13"/>
        <v>1.5929430908234488</v>
      </c>
      <c r="G111" s="35">
        <f t="shared" ref="G111:H111" si="50">G35-G73</f>
        <v>4636</v>
      </c>
      <c r="H111" s="35">
        <f t="shared" si="50"/>
        <v>4429</v>
      </c>
      <c r="I111" s="36">
        <f t="shared" si="11"/>
        <v>-4.4650560828300208</v>
      </c>
      <c r="J111" s="36">
        <f t="shared" si="15"/>
        <v>2.0111980455641483</v>
      </c>
      <c r="K111" s="79"/>
      <c r="L111" s="35">
        <f t="shared" ref="L111" si="51">L35-L73</f>
        <v>18221</v>
      </c>
      <c r="M111" s="36">
        <f t="shared" si="17"/>
        <v>1.9773539204153301</v>
      </c>
      <c r="N111" s="15"/>
    </row>
    <row r="112" spans="1:14" ht="15.75">
      <c r="A112" s="12"/>
      <c r="B112" s="34" t="s">
        <v>36</v>
      </c>
      <c r="C112" s="35">
        <f t="shared" si="12"/>
        <v>386</v>
      </c>
      <c r="D112" s="35">
        <f t="shared" si="12"/>
        <v>476</v>
      </c>
      <c r="E112" s="36">
        <f t="shared" si="10"/>
        <v>23.316062176165797</v>
      </c>
      <c r="F112" s="36">
        <f t="shared" si="13"/>
        <v>2.0382820194407572</v>
      </c>
      <c r="G112" s="35">
        <f t="shared" ref="G112:H112" si="52">G36-G74</f>
        <v>3661</v>
      </c>
      <c r="H112" s="35">
        <f t="shared" si="52"/>
        <v>3891</v>
      </c>
      <c r="I112" s="36">
        <f t="shared" si="11"/>
        <v>6.282436492761545</v>
      </c>
      <c r="J112" s="36">
        <f t="shared" si="15"/>
        <v>1.7668935640754346</v>
      </c>
      <c r="K112" s="79"/>
      <c r="L112" s="35">
        <f t="shared" ref="L112" si="53">L36-L74</f>
        <v>17241</v>
      </c>
      <c r="M112" s="36">
        <f t="shared" si="17"/>
        <v>1.871003728767944</v>
      </c>
      <c r="N112" s="15"/>
    </row>
    <row r="113" spans="1:14" ht="15.75">
      <c r="A113" s="12"/>
      <c r="B113" s="34" t="s">
        <v>48</v>
      </c>
      <c r="C113" s="35">
        <f t="shared" si="12"/>
        <v>268</v>
      </c>
      <c r="D113" s="35">
        <f t="shared" si="12"/>
        <v>436</v>
      </c>
      <c r="E113" s="36">
        <f t="shared" si="10"/>
        <v>62.68656716417911</v>
      </c>
      <c r="F113" s="36">
        <f t="shared" si="13"/>
        <v>1.8669978161264078</v>
      </c>
      <c r="G113" s="35">
        <f t="shared" ref="G113:H113" si="54">G37-G75</f>
        <v>2956</v>
      </c>
      <c r="H113" s="35">
        <f t="shared" si="54"/>
        <v>3903</v>
      </c>
      <c r="I113" s="36">
        <f t="shared" si="11"/>
        <v>32.036535859269286</v>
      </c>
      <c r="J113" s="36">
        <f t="shared" si="15"/>
        <v>1.772342734666261</v>
      </c>
      <c r="K113" s="79"/>
      <c r="L113" s="35">
        <f t="shared" ref="L113" si="55">L37-L75</f>
        <v>14285</v>
      </c>
      <c r="M113" s="36">
        <f t="shared" si="17"/>
        <v>1.5502168241662362</v>
      </c>
      <c r="N113" s="15"/>
    </row>
    <row r="114" spans="1:14" ht="15.75">
      <c r="A114" s="12"/>
      <c r="B114" s="34" t="s">
        <v>85</v>
      </c>
      <c r="C114" s="35">
        <f t="shared" si="12"/>
        <v>0</v>
      </c>
      <c r="D114" s="35">
        <f t="shared" si="12"/>
        <v>0</v>
      </c>
      <c r="E114" s="36" t="str">
        <f t="shared" si="10"/>
        <v/>
      </c>
      <c r="F114" s="36">
        <f t="shared" si="13"/>
        <v>0</v>
      </c>
      <c r="G114" s="35">
        <f t="shared" ref="G114:H114" si="56">G38-G76</f>
        <v>4</v>
      </c>
      <c r="H114" s="35">
        <f t="shared" si="56"/>
        <v>9</v>
      </c>
      <c r="I114" s="36">
        <f t="shared" si="11"/>
        <v>125</v>
      </c>
      <c r="J114" s="36">
        <f t="shared" si="15"/>
        <v>4.0868779431197412E-3</v>
      </c>
      <c r="K114" s="79"/>
      <c r="L114" s="35">
        <f t="shared" ref="L114" si="57">L38-L76</f>
        <v>26</v>
      </c>
      <c r="M114" s="36">
        <f t="shared" si="17"/>
        <v>2.8215356967673882E-3</v>
      </c>
      <c r="N114" s="15"/>
    </row>
    <row r="115" spans="1:14" ht="15.75">
      <c r="A115" s="12"/>
      <c r="B115" s="34" t="s">
        <v>53</v>
      </c>
      <c r="C115" s="35">
        <f t="shared" si="12"/>
        <v>76</v>
      </c>
      <c r="D115" s="35">
        <f t="shared" si="12"/>
        <v>64</v>
      </c>
      <c r="E115" s="36">
        <f t="shared" si="10"/>
        <v>-15.789473684210531</v>
      </c>
      <c r="F115" s="36">
        <f t="shared" si="13"/>
        <v>0.27405472530295893</v>
      </c>
      <c r="G115" s="35">
        <f t="shared" ref="G115:H115" si="58">G39-G77</f>
        <v>810</v>
      </c>
      <c r="H115" s="35">
        <f t="shared" si="58"/>
        <v>892</v>
      </c>
      <c r="I115" s="36">
        <f t="shared" si="11"/>
        <v>10.123456790123452</v>
      </c>
      <c r="J115" s="36">
        <f t="shared" si="15"/>
        <v>0.4050550139180899</v>
      </c>
      <c r="K115" s="79"/>
      <c r="L115" s="35">
        <f t="shared" ref="L115" si="59">L39-L77</f>
        <v>3435</v>
      </c>
      <c r="M115" s="36">
        <f t="shared" si="17"/>
        <v>0.3727682737844607</v>
      </c>
      <c r="N115" s="15"/>
    </row>
    <row r="116" spans="1:14" ht="15.75">
      <c r="A116" s="12"/>
      <c r="B116" s="34" t="s">
        <v>50</v>
      </c>
      <c r="C116" s="35">
        <f t="shared" si="12"/>
        <v>228</v>
      </c>
      <c r="D116" s="35">
        <f t="shared" si="12"/>
        <v>271</v>
      </c>
      <c r="E116" s="36">
        <f t="shared" si="10"/>
        <v>18.859649122807021</v>
      </c>
      <c r="F116" s="36">
        <f t="shared" si="13"/>
        <v>1.1604504774547166</v>
      </c>
      <c r="G116" s="35">
        <f t="shared" ref="G116:H116" si="60">G40-G78</f>
        <v>1530</v>
      </c>
      <c r="H116" s="35">
        <f t="shared" si="60"/>
        <v>2387</v>
      </c>
      <c r="I116" s="36">
        <f t="shared" si="11"/>
        <v>56.013071895424837</v>
      </c>
      <c r="J116" s="36">
        <f t="shared" si="15"/>
        <v>1.0839308500252025</v>
      </c>
      <c r="K116" s="79"/>
      <c r="L116" s="35">
        <f t="shared" ref="L116" si="61">L40-L78</f>
        <v>7781</v>
      </c>
      <c r="M116" s="36">
        <f t="shared" si="17"/>
        <v>0.84439881755950186</v>
      </c>
      <c r="N116" s="15"/>
    </row>
    <row r="117" spans="1:14" ht="15.75">
      <c r="A117" s="12"/>
      <c r="B117" s="34" t="s">
        <v>54</v>
      </c>
      <c r="C117" s="35">
        <f t="shared" si="12"/>
        <v>47</v>
      </c>
      <c r="D117" s="35">
        <f t="shared" si="12"/>
        <v>66</v>
      </c>
      <c r="E117" s="36">
        <f t="shared" si="10"/>
        <v>40.425531914893618</v>
      </c>
      <c r="F117" s="36">
        <f t="shared" si="13"/>
        <v>0.28261893546867639</v>
      </c>
      <c r="G117" s="35">
        <f t="shared" ref="G117:H117" si="62">G41-G79</f>
        <v>307</v>
      </c>
      <c r="H117" s="35">
        <f t="shared" si="62"/>
        <v>395</v>
      </c>
      <c r="I117" s="36">
        <f t="shared" si="11"/>
        <v>28.664495114006506</v>
      </c>
      <c r="J117" s="36">
        <f t="shared" si="15"/>
        <v>0.17936853194803307</v>
      </c>
      <c r="K117" s="79"/>
      <c r="L117" s="35">
        <f t="shared" ref="L117" si="63">L41-L79</f>
        <v>916</v>
      </c>
      <c r="M117" s="36">
        <f t="shared" si="17"/>
        <v>9.9404873009189529E-2</v>
      </c>
      <c r="N117" s="15"/>
    </row>
    <row r="118" spans="1:14" ht="15.75">
      <c r="A118" s="12"/>
      <c r="B118" s="34" t="s">
        <v>233</v>
      </c>
      <c r="C118" s="35">
        <f t="shared" si="12"/>
        <v>2</v>
      </c>
      <c r="D118" s="35">
        <f t="shared" si="12"/>
        <v>5</v>
      </c>
      <c r="E118" s="36">
        <f t="shared" si="10"/>
        <v>150</v>
      </c>
      <c r="F118" s="36">
        <f t="shared" si="13"/>
        <v>2.1410525414293665E-2</v>
      </c>
      <c r="G118" s="35">
        <f t="shared" ref="G118:H118" si="64">G42-G80</f>
        <v>15</v>
      </c>
      <c r="H118" s="35">
        <f t="shared" si="64"/>
        <v>25</v>
      </c>
      <c r="I118" s="36">
        <f t="shared" si="11"/>
        <v>66.666666666666671</v>
      </c>
      <c r="J118" s="36">
        <f t="shared" si="15"/>
        <v>1.1352438730888169E-2</v>
      </c>
      <c r="K118" s="79"/>
      <c r="L118" s="35">
        <f t="shared" ref="L118" si="65">L42-L80</f>
        <v>94</v>
      </c>
      <c r="M118" s="36">
        <f t="shared" si="17"/>
        <v>1.0200936749851328E-2</v>
      </c>
      <c r="N118" s="15"/>
    </row>
    <row r="119" spans="1:14" ht="15.75">
      <c r="A119" s="12"/>
      <c r="B119" s="34" t="s">
        <v>42</v>
      </c>
      <c r="C119" s="35">
        <f t="shared" si="12"/>
        <v>381</v>
      </c>
      <c r="D119" s="35">
        <f t="shared" si="12"/>
        <v>379</v>
      </c>
      <c r="E119" s="36">
        <f t="shared" si="10"/>
        <v>-0.52493438320210251</v>
      </c>
      <c r="F119" s="36">
        <f t="shared" si="13"/>
        <v>1.6229178264034601</v>
      </c>
      <c r="G119" s="35">
        <f t="shared" ref="G119:H119" si="66">G43-G81</f>
        <v>2674</v>
      </c>
      <c r="H119" s="35">
        <f t="shared" si="66"/>
        <v>3392</v>
      </c>
      <c r="I119" s="36">
        <f t="shared" si="11"/>
        <v>26.851159311892303</v>
      </c>
      <c r="J119" s="36">
        <f t="shared" si="15"/>
        <v>1.5402988870069068</v>
      </c>
      <c r="K119" s="79"/>
      <c r="L119" s="35">
        <f t="shared" ref="L119" si="67">L43-L81</f>
        <v>13579</v>
      </c>
      <c r="M119" s="36">
        <f t="shared" si="17"/>
        <v>1.4736012779386294</v>
      </c>
      <c r="N119" s="15"/>
    </row>
    <row r="120" spans="1:14" ht="15.75">
      <c r="A120" s="12"/>
      <c r="B120" s="34" t="s">
        <v>51</v>
      </c>
      <c r="C120" s="35">
        <f t="shared" si="12"/>
        <v>228</v>
      </c>
      <c r="D120" s="35">
        <f t="shared" si="12"/>
        <v>188</v>
      </c>
      <c r="E120" s="36">
        <f t="shared" si="10"/>
        <v>-17.543859649122805</v>
      </c>
      <c r="F120" s="36">
        <f t="shared" si="13"/>
        <v>0.80503575557744189</v>
      </c>
      <c r="G120" s="35">
        <f t="shared" ref="G120:H120" si="68">G44-G82</f>
        <v>3644</v>
      </c>
      <c r="H120" s="35">
        <f t="shared" si="68"/>
        <v>1903</v>
      </c>
      <c r="I120" s="36">
        <f t="shared" si="11"/>
        <v>-47.777167947310652</v>
      </c>
      <c r="J120" s="36">
        <f t="shared" si="15"/>
        <v>0.8641476361952074</v>
      </c>
      <c r="K120" s="79"/>
      <c r="L120" s="35">
        <f t="shared" ref="L120" si="69">L44-L82</f>
        <v>11660</v>
      </c>
      <c r="M120" s="36">
        <f t="shared" si="17"/>
        <v>1.2653502393964517</v>
      </c>
      <c r="N120" s="15"/>
    </row>
    <row r="121" spans="1:14" ht="15.75">
      <c r="A121" s="12"/>
      <c r="B121" s="34" t="s">
        <v>46</v>
      </c>
      <c r="C121" s="35">
        <f t="shared" si="12"/>
        <v>356</v>
      </c>
      <c r="D121" s="35">
        <f t="shared" si="12"/>
        <v>266</v>
      </c>
      <c r="E121" s="36">
        <f t="shared" si="10"/>
        <v>-25.280898876404489</v>
      </c>
      <c r="F121" s="36">
        <f t="shared" si="13"/>
        <v>1.1390399520404231</v>
      </c>
      <c r="G121" s="35">
        <f t="shared" ref="G121:H121" si="70">G45-G83</f>
        <v>2826</v>
      </c>
      <c r="H121" s="35">
        <f t="shared" si="70"/>
        <v>2796</v>
      </c>
      <c r="I121" s="36">
        <f t="shared" si="11"/>
        <v>-1.0615711252653925</v>
      </c>
      <c r="J121" s="36">
        <f t="shared" si="15"/>
        <v>1.2696567476625329</v>
      </c>
      <c r="K121" s="79"/>
      <c r="L121" s="35">
        <f t="shared" ref="L121" si="71">L45-L83</f>
        <v>11491</v>
      </c>
      <c r="M121" s="36">
        <f t="shared" si="17"/>
        <v>1.2470102573674637</v>
      </c>
      <c r="N121" s="15"/>
    </row>
    <row r="122" spans="1:14" ht="15.75">
      <c r="A122" s="12"/>
      <c r="B122" s="34" t="s">
        <v>49</v>
      </c>
      <c r="C122" s="35">
        <f t="shared" si="12"/>
        <v>385</v>
      </c>
      <c r="D122" s="35">
        <f t="shared" si="12"/>
        <v>590</v>
      </c>
      <c r="E122" s="36">
        <f t="shared" si="10"/>
        <v>53.246753246753251</v>
      </c>
      <c r="F122" s="36">
        <f t="shared" si="13"/>
        <v>2.5264419988866527</v>
      </c>
      <c r="G122" s="35">
        <f t="shared" ref="G122:H122" si="72">G46-G84</f>
        <v>3799</v>
      </c>
      <c r="H122" s="35">
        <f t="shared" si="72"/>
        <v>3610</v>
      </c>
      <c r="I122" s="36">
        <f t="shared" si="11"/>
        <v>-4.9749934193208727</v>
      </c>
      <c r="J122" s="36">
        <f t="shared" si="15"/>
        <v>1.6392921527402518</v>
      </c>
      <c r="K122" s="79"/>
      <c r="L122" s="35">
        <f t="shared" ref="L122" si="73">L46-L84</f>
        <v>14040</v>
      </c>
      <c r="M122" s="36">
        <f t="shared" si="17"/>
        <v>1.5236292762543897</v>
      </c>
      <c r="N122" s="15"/>
    </row>
    <row r="123" spans="1:14" ht="15.75">
      <c r="A123" s="12"/>
      <c r="B123" s="34" t="s">
        <v>37</v>
      </c>
      <c r="C123" s="35">
        <f t="shared" si="12"/>
        <v>675</v>
      </c>
      <c r="D123" s="35">
        <f t="shared" si="12"/>
        <v>646</v>
      </c>
      <c r="E123" s="36">
        <f t="shared" si="10"/>
        <v>-4.2962962962962976</v>
      </c>
      <c r="F123" s="36">
        <f t="shared" si="13"/>
        <v>2.7662398835267417</v>
      </c>
      <c r="G123" s="35">
        <f t="shared" ref="G123:H123" si="74">G47-G85</f>
        <v>6841</v>
      </c>
      <c r="H123" s="35">
        <f t="shared" si="74"/>
        <v>6683</v>
      </c>
      <c r="I123" s="36">
        <f t="shared" si="11"/>
        <v>-2.3096038590849299</v>
      </c>
      <c r="J123" s="36">
        <f t="shared" si="15"/>
        <v>3.0347339215410254</v>
      </c>
      <c r="K123" s="79"/>
      <c r="L123" s="35">
        <f t="shared" ref="L123" si="75">L47-L85</f>
        <v>34019</v>
      </c>
      <c r="M123" s="36">
        <f t="shared" si="17"/>
        <v>3.6917624180126838</v>
      </c>
      <c r="N123" s="15"/>
    </row>
    <row r="124" spans="1:14" ht="15.75">
      <c r="A124" s="12"/>
      <c r="B124" s="34" t="s">
        <v>45</v>
      </c>
      <c r="C124" s="35">
        <f t="shared" si="12"/>
        <v>483</v>
      </c>
      <c r="D124" s="35">
        <f t="shared" si="12"/>
        <v>332</v>
      </c>
      <c r="E124" s="36">
        <f t="shared" si="10"/>
        <v>-31.262939958592128</v>
      </c>
      <c r="F124" s="36">
        <f t="shared" si="13"/>
        <v>1.4216588875090994</v>
      </c>
      <c r="G124" s="35">
        <f t="shared" ref="G124:H124" si="76">G48-G86</f>
        <v>5501</v>
      </c>
      <c r="H124" s="35">
        <f t="shared" si="76"/>
        <v>3824</v>
      </c>
      <c r="I124" s="36">
        <f t="shared" si="11"/>
        <v>-30.485366297036897</v>
      </c>
      <c r="J124" s="36">
        <f t="shared" si="15"/>
        <v>1.7364690282766544</v>
      </c>
      <c r="K124" s="79"/>
      <c r="L124" s="35">
        <f t="shared" ref="L124" si="77">L48-L86</f>
        <v>16728</v>
      </c>
      <c r="M124" s="36">
        <f t="shared" si="17"/>
        <v>1.8153326590586489</v>
      </c>
      <c r="N124" s="15"/>
    </row>
    <row r="125" spans="1:14" ht="15.75">
      <c r="A125" s="12"/>
      <c r="B125" s="40" t="s">
        <v>70</v>
      </c>
      <c r="C125" s="42">
        <f>SUM(C93:C124)</f>
        <v>23116</v>
      </c>
      <c r="D125" s="42">
        <f>SUM(D93:D124)</f>
        <v>23353</v>
      </c>
      <c r="E125" s="38">
        <f t="shared" si="10"/>
        <v>1.0252638864855612</v>
      </c>
      <c r="F125" s="38">
        <f>SUM(F93:F124)</f>
        <v>100</v>
      </c>
      <c r="G125" s="42">
        <f>SUM(G93:G124)</f>
        <v>198998</v>
      </c>
      <c r="H125" s="42">
        <f>SUM(H93:H124)</f>
        <v>220217</v>
      </c>
      <c r="I125" s="38">
        <f t="shared" si="11"/>
        <v>10.6629212353893</v>
      </c>
      <c r="J125" s="38">
        <f>SUM(J93:J124)</f>
        <v>99.999999999999986</v>
      </c>
      <c r="K125" s="4"/>
      <c r="L125" s="42">
        <f>SUM(L93:L124)</f>
        <v>921484</v>
      </c>
      <c r="M125" s="38">
        <f>SUM(M93:M124)</f>
        <v>100.00000000000003</v>
      </c>
      <c r="N125" s="15"/>
    </row>
    <row r="126" spans="1:14">
      <c r="A126" s="1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5"/>
    </row>
    <row r="127" spans="1:14" ht="15.75">
      <c r="A127" s="12"/>
      <c r="B127" s="34" t="s">
        <v>256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5"/>
    </row>
    <row r="128" spans="1:14">
      <c r="A128" s="1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9"/>
    </row>
    <row r="132" spans="1:11">
      <c r="A132" s="12"/>
      <c r="B132" s="4"/>
      <c r="C132" s="4"/>
      <c r="D132" s="4"/>
      <c r="E132" s="4"/>
      <c r="F132" s="4"/>
      <c r="G132" s="4"/>
      <c r="H132" s="4"/>
      <c r="I132" s="4"/>
      <c r="J132" s="4"/>
      <c r="K132" s="4"/>
    </row>
  </sheetData>
  <mergeCells count="23">
    <mergeCell ref="J52:J53"/>
    <mergeCell ref="M52:M53"/>
    <mergeCell ref="C90:D90"/>
    <mergeCell ref="E90:E91"/>
    <mergeCell ref="F90:F91"/>
    <mergeCell ref="G90:H90"/>
    <mergeCell ref="I90:I91"/>
    <mergeCell ref="J90:J91"/>
    <mergeCell ref="M90:M91"/>
    <mergeCell ref="C52:D52"/>
    <mergeCell ref="E52:E53"/>
    <mergeCell ref="F52:F53"/>
    <mergeCell ref="G52:H52"/>
    <mergeCell ref="I52:I53"/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11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106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314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310</v>
      </c>
      <c r="N13" s="15"/>
    </row>
    <row r="14" spans="1:19" ht="31.5" customHeight="1">
      <c r="A14" s="12"/>
      <c r="B14" s="30" t="s">
        <v>258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9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94"/>
      <c r="L15" s="39" t="s">
        <v>309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8" ht="15.75">
      <c r="A17" s="12"/>
      <c r="B17" s="34" t="s">
        <v>234</v>
      </c>
      <c r="C17" s="35">
        <v>1811</v>
      </c>
      <c r="D17" s="35">
        <v>6923</v>
      </c>
      <c r="E17" s="36">
        <f t="shared" ref="E17:E42" si="0">IF(ISBLANK(D17),"",(IFERROR(((D17/C17-1)*100),"")))</f>
        <v>282.27498619547214</v>
      </c>
      <c r="F17" s="36">
        <f>+(D17*100)/$D$42</f>
        <v>7.561327246117215</v>
      </c>
      <c r="G17" s="35">
        <v>17480</v>
      </c>
      <c r="H17" s="35">
        <v>32280</v>
      </c>
      <c r="I17" s="36">
        <f t="shared" ref="I17:I42" si="1">IF(ISBLANK(H17),"",(IFERROR(((H17/G17-1)*100),"")))</f>
        <v>84.668192219679625</v>
      </c>
      <c r="J17" s="36">
        <f>+(H17*100)/$H$42</f>
        <v>3.7652701651329918</v>
      </c>
      <c r="K17" s="79"/>
      <c r="L17" s="35">
        <v>96204</v>
      </c>
      <c r="M17" s="36">
        <f>+(L17*100)/$L$42</f>
        <v>2.75603487814793</v>
      </c>
      <c r="N17" s="15"/>
    </row>
    <row r="18" spans="1:18" ht="15.75">
      <c r="A18" s="12"/>
      <c r="B18" s="34" t="s">
        <v>235</v>
      </c>
      <c r="C18" s="35">
        <v>758</v>
      </c>
      <c r="D18" s="35">
        <v>6113</v>
      </c>
      <c r="E18" s="36">
        <f t="shared" si="0"/>
        <v>706.46437994722953</v>
      </c>
      <c r="F18" s="36">
        <f t="shared" ref="F18:F41" si="2">+(D18*100)/$D$42</f>
        <v>6.6766421284868605</v>
      </c>
      <c r="G18" s="35">
        <v>7780</v>
      </c>
      <c r="H18" s="35">
        <v>23935</v>
      </c>
      <c r="I18" s="36">
        <f t="shared" si="1"/>
        <v>207.64781491002569</v>
      </c>
      <c r="J18" s="36">
        <f t="shared" ref="J18:J41" si="3">+(H18*100)/$H$42</f>
        <v>2.7918755081306741</v>
      </c>
      <c r="K18" s="79"/>
      <c r="L18" s="35">
        <v>50663</v>
      </c>
      <c r="M18" s="36">
        <f t="shared" ref="M18:M41" si="4">+(L18*100)/$L$42</f>
        <v>1.4513845061703108</v>
      </c>
      <c r="N18" s="15"/>
    </row>
    <row r="19" spans="1:18" ht="15.75">
      <c r="A19" s="12"/>
      <c r="B19" s="34" t="s">
        <v>236</v>
      </c>
      <c r="C19" s="35">
        <v>8112</v>
      </c>
      <c r="D19" s="35">
        <v>899</v>
      </c>
      <c r="E19" s="36">
        <f t="shared" si="0"/>
        <v>-88.917652859960555</v>
      </c>
      <c r="F19" s="36">
        <f t="shared" si="2"/>
        <v>0.98189126018480088</v>
      </c>
      <c r="G19" s="35">
        <v>71778</v>
      </c>
      <c r="H19" s="35">
        <v>51877</v>
      </c>
      <c r="I19" s="36">
        <f t="shared" si="1"/>
        <v>-27.725765554905401</v>
      </c>
      <c r="J19" s="36">
        <f t="shared" si="3"/>
        <v>6.051143753302485</v>
      </c>
      <c r="K19" s="79"/>
      <c r="L19" s="35">
        <v>334225</v>
      </c>
      <c r="M19" s="36">
        <f t="shared" si="4"/>
        <v>9.5748176494635544</v>
      </c>
      <c r="N19" s="15"/>
    </row>
    <row r="20" spans="1:18" ht="15.75">
      <c r="A20" s="12"/>
      <c r="B20" s="34" t="s">
        <v>237</v>
      </c>
      <c r="C20" s="35">
        <v>1280</v>
      </c>
      <c r="D20" s="35">
        <v>1745</v>
      </c>
      <c r="E20" s="36">
        <f t="shared" si="0"/>
        <v>36.328125</v>
      </c>
      <c r="F20" s="36">
        <f t="shared" si="2"/>
        <v>1.9058957163765045</v>
      </c>
      <c r="G20" s="35">
        <v>11550</v>
      </c>
      <c r="H20" s="35">
        <v>13072</v>
      </c>
      <c r="I20" s="36">
        <f t="shared" si="1"/>
        <v>13.177489177489177</v>
      </c>
      <c r="J20" s="36">
        <f t="shared" si="3"/>
        <v>1.5247711151988372</v>
      </c>
      <c r="K20" s="79"/>
      <c r="L20" s="35">
        <v>50539</v>
      </c>
      <c r="M20" s="36">
        <f t="shared" si="4"/>
        <v>1.4478321764866142</v>
      </c>
      <c r="N20" s="15"/>
    </row>
    <row r="21" spans="1:18" ht="15.75">
      <c r="A21" s="12"/>
      <c r="B21" s="34" t="s">
        <v>238</v>
      </c>
      <c r="C21" s="35">
        <v>1773</v>
      </c>
      <c r="D21" s="35">
        <v>1158</v>
      </c>
      <c r="E21" s="36">
        <f t="shared" si="0"/>
        <v>-34.686971235194584</v>
      </c>
      <c r="F21" s="36">
        <f t="shared" si="2"/>
        <v>1.2647720570567291</v>
      </c>
      <c r="G21" s="35">
        <v>15347</v>
      </c>
      <c r="H21" s="35">
        <v>13868</v>
      </c>
      <c r="I21" s="36">
        <f t="shared" si="1"/>
        <v>-9.6370626181012558</v>
      </c>
      <c r="J21" s="36">
        <f t="shared" si="3"/>
        <v>1.6176197846983993</v>
      </c>
      <c r="K21" s="79"/>
      <c r="L21" s="35">
        <v>62289</v>
      </c>
      <c r="M21" s="36">
        <f t="shared" si="4"/>
        <v>1.7844440618368924</v>
      </c>
      <c r="N21" s="15"/>
    </row>
    <row r="22" spans="1:18" ht="15" customHeight="1">
      <c r="A22" s="12"/>
      <c r="B22" s="34" t="s">
        <v>239</v>
      </c>
      <c r="C22" s="35">
        <v>1162</v>
      </c>
      <c r="D22" s="35">
        <v>288</v>
      </c>
      <c r="E22" s="36">
        <f t="shared" si="0"/>
        <v>-75.215146299483649</v>
      </c>
      <c r="F22" s="36">
        <f t="shared" si="2"/>
        <v>0.3145547084907927</v>
      </c>
      <c r="G22" s="35">
        <v>11509</v>
      </c>
      <c r="H22" s="35">
        <v>9032</v>
      </c>
      <c r="I22" s="36">
        <f t="shared" si="1"/>
        <v>-21.522286905899733</v>
      </c>
      <c r="J22" s="36">
        <f t="shared" si="3"/>
        <v>1.053529124271412</v>
      </c>
      <c r="K22" s="79"/>
      <c r="L22" s="35">
        <v>46780</v>
      </c>
      <c r="M22" s="36">
        <f t="shared" si="4"/>
        <v>1.3401450209945549</v>
      </c>
      <c r="N22" s="15"/>
    </row>
    <row r="23" spans="1:18" ht="15.75">
      <c r="A23" s="12"/>
      <c r="B23" s="34" t="s">
        <v>240</v>
      </c>
      <c r="C23" s="35">
        <v>2793</v>
      </c>
      <c r="D23" s="35">
        <v>444</v>
      </c>
      <c r="E23" s="36">
        <f t="shared" si="0"/>
        <v>-84.103114930182599</v>
      </c>
      <c r="F23" s="36">
        <f t="shared" si="2"/>
        <v>0.48493850892330542</v>
      </c>
      <c r="G23" s="35">
        <v>21257</v>
      </c>
      <c r="H23" s="35">
        <v>20237</v>
      </c>
      <c r="I23" s="36">
        <f t="shared" si="1"/>
        <v>-4.7984193442160201</v>
      </c>
      <c r="J23" s="36">
        <f t="shared" si="3"/>
        <v>2.3605257847520558</v>
      </c>
      <c r="K23" s="79"/>
      <c r="L23" s="35">
        <v>82313</v>
      </c>
      <c r="M23" s="36">
        <f t="shared" si="4"/>
        <v>2.3580880101138262</v>
      </c>
      <c r="N23" s="15"/>
    </row>
    <row r="24" spans="1:18" ht="15.75">
      <c r="A24" s="12"/>
      <c r="B24" s="34" t="s">
        <v>241</v>
      </c>
      <c r="C24" s="35">
        <v>3386</v>
      </c>
      <c r="D24" s="35">
        <v>2026</v>
      </c>
      <c r="E24" s="36">
        <f t="shared" si="0"/>
        <v>-40.165386887182521</v>
      </c>
      <c r="F24" s="36">
        <f t="shared" si="2"/>
        <v>2.2128049979248128</v>
      </c>
      <c r="G24" s="35">
        <v>29521</v>
      </c>
      <c r="H24" s="35">
        <v>28216</v>
      </c>
      <c r="I24" s="36">
        <f t="shared" si="1"/>
        <v>-4.4205819586057409</v>
      </c>
      <c r="J24" s="36">
        <f t="shared" si="3"/>
        <v>3.2912287168337202</v>
      </c>
      <c r="K24" s="79"/>
      <c r="L24" s="35">
        <v>113426</v>
      </c>
      <c r="M24" s="36">
        <f t="shared" si="4"/>
        <v>3.2494076347013334</v>
      </c>
      <c r="N24" s="15"/>
    </row>
    <row r="25" spans="1:18" ht="15.75">
      <c r="A25" s="12"/>
      <c r="B25" s="34" t="s">
        <v>242</v>
      </c>
      <c r="C25" s="35">
        <v>2567</v>
      </c>
      <c r="D25" s="35">
        <v>941</v>
      </c>
      <c r="E25" s="36">
        <f t="shared" si="0"/>
        <v>-63.342423061940003</v>
      </c>
      <c r="F25" s="36">
        <f t="shared" si="2"/>
        <v>1.0277638218397083</v>
      </c>
      <c r="G25" s="35">
        <v>20379</v>
      </c>
      <c r="H25" s="35">
        <v>17233</v>
      </c>
      <c r="I25" s="36">
        <f t="shared" si="1"/>
        <v>-15.437460130526526</v>
      </c>
      <c r="J25" s="36">
        <f t="shared" si="3"/>
        <v>2.0101270370426532</v>
      </c>
      <c r="K25" s="79"/>
      <c r="L25" s="35">
        <v>80252</v>
      </c>
      <c r="M25" s="36">
        <f t="shared" si="4"/>
        <v>2.2990448530323859</v>
      </c>
      <c r="N25" s="15"/>
    </row>
    <row r="26" spans="1:18" ht="15.75">
      <c r="A26" s="12"/>
      <c r="B26" s="34" t="s">
        <v>75</v>
      </c>
      <c r="C26" s="35">
        <v>7224</v>
      </c>
      <c r="D26" s="35">
        <v>1453</v>
      </c>
      <c r="E26" s="36">
        <f t="shared" si="0"/>
        <v>-79.886489479512733</v>
      </c>
      <c r="F26" s="36">
        <f t="shared" si="2"/>
        <v>1.5869721924900064</v>
      </c>
      <c r="G26" s="35">
        <v>73472</v>
      </c>
      <c r="H26" s="35">
        <v>47588</v>
      </c>
      <c r="I26" s="36">
        <f t="shared" si="1"/>
        <v>-35.229747386759577</v>
      </c>
      <c r="J26" s="36">
        <f t="shared" si="3"/>
        <v>5.5508573921421567</v>
      </c>
      <c r="K26" s="79"/>
      <c r="L26" s="35">
        <v>253141</v>
      </c>
      <c r="M26" s="36">
        <f t="shared" si="4"/>
        <v>7.2519378101663667</v>
      </c>
      <c r="N26" s="15"/>
      <c r="R26" s="4"/>
    </row>
    <row r="27" spans="1:18" ht="15" customHeight="1">
      <c r="A27" s="12"/>
      <c r="B27" s="34" t="s">
        <v>243</v>
      </c>
      <c r="C27" s="35">
        <v>1156</v>
      </c>
      <c r="D27" s="35">
        <v>1624</v>
      </c>
      <c r="E27" s="36">
        <f t="shared" si="0"/>
        <v>40.484429065743946</v>
      </c>
      <c r="F27" s="36">
        <f t="shared" si="2"/>
        <v>1.7737390506564146</v>
      </c>
      <c r="G27" s="35">
        <v>9724</v>
      </c>
      <c r="H27" s="35">
        <v>11873</v>
      </c>
      <c r="I27" s="36">
        <f t="shared" si="1"/>
        <v>22.099958864664735</v>
      </c>
      <c r="J27" s="36">
        <f t="shared" si="3"/>
        <v>1.384914890663693</v>
      </c>
      <c r="K27" s="79"/>
      <c r="L27" s="35">
        <v>46978</v>
      </c>
      <c r="M27" s="36">
        <f t="shared" si="4"/>
        <v>1.3458172893604574</v>
      </c>
      <c r="N27" s="15"/>
    </row>
    <row r="28" spans="1:18" ht="15" customHeight="1">
      <c r="A28" s="12"/>
      <c r="B28" s="34" t="s">
        <v>76</v>
      </c>
      <c r="C28" s="35">
        <v>449</v>
      </c>
      <c r="D28" s="35">
        <v>2502</v>
      </c>
      <c r="E28" s="36">
        <f t="shared" si="0"/>
        <v>457.23830734966589</v>
      </c>
      <c r="F28" s="36">
        <f t="shared" si="2"/>
        <v>2.7326940300137617</v>
      </c>
      <c r="G28" s="35">
        <v>4836</v>
      </c>
      <c r="H28" s="35">
        <v>11487</v>
      </c>
      <c r="I28" s="36">
        <f t="shared" si="1"/>
        <v>137.53101736972707</v>
      </c>
      <c r="J28" s="36">
        <f t="shared" si="3"/>
        <v>1.3398902845998351</v>
      </c>
      <c r="K28" s="79"/>
      <c r="L28" s="35">
        <v>28036</v>
      </c>
      <c r="M28" s="36">
        <f t="shared" si="4"/>
        <v>0.80317028235577903</v>
      </c>
      <c r="N28" s="15"/>
    </row>
    <row r="29" spans="1:18" ht="15" customHeight="1">
      <c r="A29" s="12"/>
      <c r="B29" s="34" t="s">
        <v>244</v>
      </c>
      <c r="C29" s="35">
        <v>979</v>
      </c>
      <c r="D29" s="35">
        <v>3255</v>
      </c>
      <c r="E29" s="36">
        <f t="shared" si="0"/>
        <v>232.48212461695607</v>
      </c>
      <c r="F29" s="36">
        <f t="shared" si="2"/>
        <v>3.5551235282553137</v>
      </c>
      <c r="G29" s="35">
        <v>10280</v>
      </c>
      <c r="H29" s="35">
        <v>15108</v>
      </c>
      <c r="I29" s="36">
        <f t="shared" si="1"/>
        <v>46.964980544747092</v>
      </c>
      <c r="J29" s="36">
        <f t="shared" si="3"/>
        <v>1.7622584155771139</v>
      </c>
      <c r="K29" s="79"/>
      <c r="L29" s="35">
        <v>56775</v>
      </c>
      <c r="M29" s="36">
        <f t="shared" si="4"/>
        <v>1.6264799821925151</v>
      </c>
      <c r="N29" s="15"/>
    </row>
    <row r="30" spans="1:18" ht="15" customHeight="1">
      <c r="A30" s="12"/>
      <c r="B30" s="34" t="s">
        <v>79</v>
      </c>
      <c r="C30" s="35">
        <v>58</v>
      </c>
      <c r="D30" s="35">
        <v>3878</v>
      </c>
      <c r="E30" s="36">
        <f t="shared" si="0"/>
        <v>6586.2068965517237</v>
      </c>
      <c r="F30" s="36">
        <f t="shared" si="2"/>
        <v>4.2355665261364379</v>
      </c>
      <c r="G30" s="35">
        <v>549</v>
      </c>
      <c r="H30" s="35">
        <v>11793</v>
      </c>
      <c r="I30" s="36">
        <f t="shared" si="1"/>
        <v>2048.0874316939889</v>
      </c>
      <c r="J30" s="36">
        <f t="shared" si="3"/>
        <v>1.3755833660908727</v>
      </c>
      <c r="K30" s="79"/>
      <c r="L30" s="35">
        <v>13326</v>
      </c>
      <c r="M30" s="36">
        <f t="shared" si="4"/>
        <v>0.38176084971726032</v>
      </c>
      <c r="N30" s="15"/>
    </row>
    <row r="31" spans="1:18" ht="15" customHeight="1">
      <c r="A31" s="12"/>
      <c r="B31" s="34" t="s">
        <v>245</v>
      </c>
      <c r="C31" s="35">
        <v>6459</v>
      </c>
      <c r="D31" s="35">
        <v>908</v>
      </c>
      <c r="E31" s="36">
        <f t="shared" si="0"/>
        <v>-85.942096299736804</v>
      </c>
      <c r="F31" s="36">
        <f t="shared" si="2"/>
        <v>0.99172109482513815</v>
      </c>
      <c r="G31" s="35">
        <v>59086</v>
      </c>
      <c r="H31" s="35">
        <v>41319</v>
      </c>
      <c r="I31" s="36">
        <f t="shared" si="1"/>
        <v>-30.069728869783031</v>
      </c>
      <c r="J31" s="36">
        <f t="shared" si="3"/>
        <v>4.8196157978045253</v>
      </c>
      <c r="K31" s="79"/>
      <c r="L31" s="35">
        <v>203976</v>
      </c>
      <c r="M31" s="36">
        <f t="shared" si="4"/>
        <v>5.8434677384007125</v>
      </c>
      <c r="N31" s="15"/>
    </row>
    <row r="32" spans="1:18" ht="15" customHeight="1">
      <c r="A32" s="12"/>
      <c r="B32" s="34" t="s">
        <v>78</v>
      </c>
      <c r="C32" s="35">
        <v>2865</v>
      </c>
      <c r="D32" s="35">
        <v>7577</v>
      </c>
      <c r="E32" s="36">
        <f t="shared" si="0"/>
        <v>164.46771378708553</v>
      </c>
      <c r="F32" s="36">
        <f t="shared" si="2"/>
        <v>8.2756285633150579</v>
      </c>
      <c r="G32" s="35">
        <v>23961</v>
      </c>
      <c r="H32" s="35">
        <v>42975</v>
      </c>
      <c r="I32" s="36">
        <f t="shared" si="1"/>
        <v>79.353950169024671</v>
      </c>
      <c r="J32" s="36">
        <f t="shared" si="3"/>
        <v>5.0127783564619062</v>
      </c>
      <c r="K32" s="79"/>
      <c r="L32" s="35">
        <v>119531</v>
      </c>
      <c r="M32" s="36">
        <f t="shared" si="4"/>
        <v>3.4243025759833294</v>
      </c>
      <c r="N32" s="15"/>
    </row>
    <row r="33" spans="1:14" ht="15" customHeight="1">
      <c r="A33" s="12"/>
      <c r="B33" s="34" t="s">
        <v>246</v>
      </c>
      <c r="C33" s="35">
        <v>1817</v>
      </c>
      <c r="D33" s="35">
        <v>7666</v>
      </c>
      <c r="E33" s="36">
        <f t="shared" si="0"/>
        <v>321.90423775454047</v>
      </c>
      <c r="F33" s="36">
        <f t="shared" si="2"/>
        <v>8.3728347058695043</v>
      </c>
      <c r="G33" s="35">
        <v>21906</v>
      </c>
      <c r="H33" s="35">
        <v>40160</v>
      </c>
      <c r="I33" s="36">
        <f t="shared" si="1"/>
        <v>83.328768373961481</v>
      </c>
      <c r="J33" s="36">
        <f t="shared" si="3"/>
        <v>4.6844253355557912</v>
      </c>
      <c r="K33" s="79"/>
      <c r="L33" s="35">
        <v>119214</v>
      </c>
      <c r="M33" s="36">
        <f t="shared" si="4"/>
        <v>3.4152212170338792</v>
      </c>
      <c r="N33" s="15"/>
    </row>
    <row r="34" spans="1:14" ht="15" customHeight="1">
      <c r="A34" s="12"/>
      <c r="B34" s="34" t="s">
        <v>247</v>
      </c>
      <c r="C34" s="35">
        <v>2039</v>
      </c>
      <c r="D34" s="35">
        <v>1130</v>
      </c>
      <c r="E34" s="36">
        <f t="shared" si="0"/>
        <v>-44.580676802354091</v>
      </c>
      <c r="F34" s="36">
        <f t="shared" si="2"/>
        <v>1.2341903492867909</v>
      </c>
      <c r="G34" s="35">
        <v>14245</v>
      </c>
      <c r="H34" s="35">
        <v>13824</v>
      </c>
      <c r="I34" s="36">
        <f t="shared" si="1"/>
        <v>-2.9554229554229594</v>
      </c>
      <c r="J34" s="36">
        <f t="shared" si="3"/>
        <v>1.612487446183348</v>
      </c>
      <c r="K34" s="79"/>
      <c r="L34" s="35">
        <v>64028</v>
      </c>
      <c r="M34" s="36">
        <f t="shared" si="4"/>
        <v>1.8342626208687336</v>
      </c>
      <c r="N34" s="15"/>
    </row>
    <row r="35" spans="1:14" ht="15" customHeight="1">
      <c r="A35" s="12"/>
      <c r="B35" s="34" t="s">
        <v>248</v>
      </c>
      <c r="C35" s="35">
        <v>324</v>
      </c>
      <c r="D35" s="35">
        <v>3276</v>
      </c>
      <c r="E35" s="36">
        <f t="shared" si="0"/>
        <v>911.11111111111109</v>
      </c>
      <c r="F35" s="36">
        <f t="shared" si="2"/>
        <v>3.5780598090827671</v>
      </c>
      <c r="G35" s="35">
        <v>3963</v>
      </c>
      <c r="H35" s="35">
        <v>11838</v>
      </c>
      <c r="I35" s="36">
        <f t="shared" si="1"/>
        <v>198.71309613928841</v>
      </c>
      <c r="J35" s="36">
        <f t="shared" si="3"/>
        <v>1.3808323486630842</v>
      </c>
      <c r="K35" s="79"/>
      <c r="L35" s="35">
        <v>32609</v>
      </c>
      <c r="M35" s="36">
        <f t="shared" si="4"/>
        <v>0.93417676335210431</v>
      </c>
      <c r="N35" s="15"/>
    </row>
    <row r="36" spans="1:14" ht="15" customHeight="1">
      <c r="A36" s="12"/>
      <c r="B36" s="34" t="s">
        <v>77</v>
      </c>
      <c r="C36" s="35">
        <v>885</v>
      </c>
      <c r="D36" s="35">
        <v>1236</v>
      </c>
      <c r="E36" s="36">
        <f t="shared" si="0"/>
        <v>39.66101694915254</v>
      </c>
      <c r="F36" s="36">
        <f t="shared" si="2"/>
        <v>1.3499639572729853</v>
      </c>
      <c r="G36" s="35">
        <v>8256</v>
      </c>
      <c r="H36" s="35">
        <v>9039</v>
      </c>
      <c r="I36" s="36">
        <f t="shared" si="1"/>
        <v>9.4840116279069733</v>
      </c>
      <c r="J36" s="36">
        <f t="shared" si="3"/>
        <v>1.0543456326715339</v>
      </c>
      <c r="K36" s="79"/>
      <c r="L36" s="35">
        <v>36536</v>
      </c>
      <c r="M36" s="36">
        <f t="shared" si="4"/>
        <v>1.0466767526091718</v>
      </c>
      <c r="N36" s="15"/>
    </row>
    <row r="37" spans="1:14" ht="15" customHeight="1">
      <c r="A37" s="12"/>
      <c r="B37" s="34" t="s">
        <v>249</v>
      </c>
      <c r="C37" s="35">
        <v>2695</v>
      </c>
      <c r="D37" s="35">
        <v>3379</v>
      </c>
      <c r="E37" s="36">
        <f t="shared" si="0"/>
        <v>25.380333951762513</v>
      </c>
      <c r="F37" s="36">
        <f t="shared" si="2"/>
        <v>3.6905568055221827</v>
      </c>
      <c r="G37" s="35">
        <v>22653</v>
      </c>
      <c r="H37" s="35">
        <v>26964</v>
      </c>
      <c r="I37" s="36">
        <f t="shared" si="1"/>
        <v>19.030591974572907</v>
      </c>
      <c r="J37" s="36">
        <f t="shared" si="3"/>
        <v>3.1451903572690827</v>
      </c>
      <c r="K37" s="79"/>
      <c r="L37" s="35">
        <v>100142</v>
      </c>
      <c r="M37" s="36">
        <f t="shared" si="4"/>
        <v>2.8688499934253251</v>
      </c>
      <c r="N37" s="15"/>
    </row>
    <row r="38" spans="1:14" ht="15" customHeight="1">
      <c r="A38" s="12"/>
      <c r="B38" s="34" t="s">
        <v>250</v>
      </c>
      <c r="C38" s="35">
        <v>747</v>
      </c>
      <c r="D38" s="35">
        <v>2176</v>
      </c>
      <c r="E38" s="36">
        <f t="shared" si="0"/>
        <v>191.29852744310574</v>
      </c>
      <c r="F38" s="36">
        <f t="shared" si="2"/>
        <v>2.3766355752637671</v>
      </c>
      <c r="G38" s="35">
        <v>6702</v>
      </c>
      <c r="H38" s="35">
        <v>12199</v>
      </c>
      <c r="I38" s="36">
        <f t="shared" si="1"/>
        <v>82.020292450014921</v>
      </c>
      <c r="J38" s="36">
        <f t="shared" si="3"/>
        <v>1.4229408532979357</v>
      </c>
      <c r="K38" s="79"/>
      <c r="L38" s="35">
        <v>31511</v>
      </c>
      <c r="M38" s="36">
        <f t="shared" si="4"/>
        <v>0.90272145695937189</v>
      </c>
      <c r="N38" s="15"/>
    </row>
    <row r="39" spans="1:14" ht="15" customHeight="1">
      <c r="A39" s="12"/>
      <c r="B39" s="34" t="s">
        <v>251</v>
      </c>
      <c r="C39" s="35">
        <v>1789</v>
      </c>
      <c r="D39" s="35">
        <v>103</v>
      </c>
      <c r="E39" s="36">
        <f t="shared" si="0"/>
        <v>-94.242593627724986</v>
      </c>
      <c r="F39" s="36">
        <f t="shared" si="2"/>
        <v>0.11249699643941545</v>
      </c>
      <c r="G39" s="35">
        <v>14685</v>
      </c>
      <c r="H39" s="35">
        <v>12941</v>
      </c>
      <c r="I39" s="36">
        <f t="shared" si="1"/>
        <v>-11.876064010895471</v>
      </c>
      <c r="J39" s="36">
        <f t="shared" si="3"/>
        <v>1.509490743710844</v>
      </c>
      <c r="K39" s="79"/>
      <c r="L39" s="35">
        <v>57173</v>
      </c>
      <c r="M39" s="36">
        <f t="shared" si="4"/>
        <v>1.6378818145643799</v>
      </c>
      <c r="N39" s="15"/>
    </row>
    <row r="40" spans="1:14" ht="15" customHeight="1">
      <c r="A40" s="12"/>
      <c r="B40" s="34" t="s">
        <v>252</v>
      </c>
      <c r="C40" s="35">
        <v>7535</v>
      </c>
      <c r="D40" s="35">
        <v>1239</v>
      </c>
      <c r="E40" s="36">
        <f t="shared" si="0"/>
        <v>-83.556735235567345</v>
      </c>
      <c r="F40" s="36">
        <f t="shared" si="2"/>
        <v>1.3532405688197646</v>
      </c>
      <c r="G40" s="35">
        <v>69923</v>
      </c>
      <c r="H40" s="35">
        <v>49861</v>
      </c>
      <c r="I40" s="36">
        <f t="shared" si="1"/>
        <v>-28.691560716788466</v>
      </c>
      <c r="J40" s="36">
        <f t="shared" si="3"/>
        <v>5.8159893340674129</v>
      </c>
      <c r="K40" s="79"/>
      <c r="L40" s="35">
        <v>282883</v>
      </c>
      <c r="M40" s="36">
        <f t="shared" si="4"/>
        <v>8.1039812734930035</v>
      </c>
      <c r="N40" s="15"/>
    </row>
    <row r="41" spans="1:14" ht="15" customHeight="1">
      <c r="A41" s="12"/>
      <c r="B41" s="34" t="s">
        <v>71</v>
      </c>
      <c r="C41" s="35">
        <v>28735</v>
      </c>
      <c r="D41" s="35">
        <v>29619</v>
      </c>
      <c r="E41" s="36">
        <f t="shared" si="0"/>
        <v>3.0763876805289803</v>
      </c>
      <c r="F41" s="36">
        <f t="shared" si="2"/>
        <v>32.349985801349966</v>
      </c>
      <c r="G41" s="35">
        <v>242777</v>
      </c>
      <c r="H41" s="35">
        <v>288590</v>
      </c>
      <c r="I41" s="36">
        <f t="shared" si="1"/>
        <v>18.870403703810503</v>
      </c>
      <c r="J41" s="36">
        <f t="shared" si="3"/>
        <v>33.662308455877636</v>
      </c>
      <c r="K41" s="79"/>
      <c r="L41" s="35">
        <v>1128117</v>
      </c>
      <c r="M41" s="36">
        <f t="shared" si="4"/>
        <v>32.318092788570205</v>
      </c>
      <c r="N41" s="15"/>
    </row>
    <row r="42" spans="1:14" ht="15.75">
      <c r="A42" s="12"/>
      <c r="B42" s="40" t="s">
        <v>70</v>
      </c>
      <c r="C42" s="42">
        <f>SUM(C17:C41)</f>
        <v>89398</v>
      </c>
      <c r="D42" s="42">
        <f>SUM(D17:D41)</f>
        <v>91558</v>
      </c>
      <c r="E42" s="42">
        <f t="shared" si="0"/>
        <v>2.4161614353788607</v>
      </c>
      <c r="F42" s="42">
        <f>SUM(F17:F41)</f>
        <v>100.00000000000003</v>
      </c>
      <c r="G42" s="42">
        <f>SUM(G17:G41)</f>
        <v>793619</v>
      </c>
      <c r="H42" s="42">
        <f>SUM(H17:H41)</f>
        <v>857309</v>
      </c>
      <c r="I42" s="42">
        <f t="shared" si="1"/>
        <v>8.0252614919753782</v>
      </c>
      <c r="J42" s="42">
        <f>SUM(J17:J41)</f>
        <v>100</v>
      </c>
      <c r="K42" s="4"/>
      <c r="L42" s="42">
        <f>SUM(L17:L41)</f>
        <v>3490667</v>
      </c>
      <c r="M42" s="42">
        <f>SUM(M17:M41)</f>
        <v>100</v>
      </c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8.75">
      <c r="A44" s="12"/>
      <c r="B44" s="92" t="s">
        <v>311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5"/>
    </row>
    <row r="45" spans="1:14" ht="31.5" customHeight="1">
      <c r="A45" s="12"/>
      <c r="B45" s="30" t="s">
        <v>258</v>
      </c>
      <c r="C45" s="104" t="s">
        <v>319</v>
      </c>
      <c r="D45" s="104"/>
      <c r="E45" s="101" t="s">
        <v>254</v>
      </c>
      <c r="F45" s="101" t="s">
        <v>307</v>
      </c>
      <c r="G45" s="105" t="s">
        <v>321</v>
      </c>
      <c r="H45" s="106"/>
      <c r="I45" s="101" t="s">
        <v>254</v>
      </c>
      <c r="J45" s="101" t="s">
        <v>307</v>
      </c>
      <c r="K45" s="94"/>
      <c r="L45" s="86" t="s">
        <v>323</v>
      </c>
      <c r="M45" s="101" t="s">
        <v>101</v>
      </c>
      <c r="N45" s="15"/>
    </row>
    <row r="46" spans="1:14" ht="15.75">
      <c r="A46" s="12"/>
      <c r="B46" s="30"/>
      <c r="C46" s="31">
        <v>2016</v>
      </c>
      <c r="D46" s="31">
        <v>2017</v>
      </c>
      <c r="E46" s="101"/>
      <c r="F46" s="101"/>
      <c r="G46" s="31">
        <v>2016</v>
      </c>
      <c r="H46" s="31">
        <v>2017</v>
      </c>
      <c r="I46" s="101"/>
      <c r="J46" s="101"/>
      <c r="K46" s="94"/>
      <c r="L46" s="39" t="s">
        <v>309</v>
      </c>
      <c r="M46" s="101"/>
      <c r="N46" s="15"/>
    </row>
    <row r="47" spans="1:14">
      <c r="A47" s="12"/>
      <c r="B47" s="8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 ht="15.75">
      <c r="A48" s="12"/>
      <c r="B48" s="34" t="s">
        <v>234</v>
      </c>
      <c r="C48" s="35">
        <v>477</v>
      </c>
      <c r="D48" s="35">
        <v>4022</v>
      </c>
      <c r="E48" s="36">
        <f t="shared" ref="E48:E73" si="5">IF(ISBLANK(D48),"",(IFERROR(((D48/C48-1)*100),"")))</f>
        <v>743.18658280922443</v>
      </c>
      <c r="F48" s="36">
        <f>+(D48*100)/$D$73</f>
        <v>8.3713185555208653</v>
      </c>
      <c r="G48" s="35">
        <v>5154</v>
      </c>
      <c r="H48" s="35">
        <v>15274</v>
      </c>
      <c r="I48" s="36">
        <f t="shared" ref="I48:I73" si="6">IF(ISBLANK(H48),"",(IFERROR(((H48/G48-1)*100),"")))</f>
        <v>196.35234769111372</v>
      </c>
      <c r="J48" s="36">
        <f>+(H48*100)/$H$73</f>
        <v>3.325350518157276</v>
      </c>
      <c r="K48" s="79"/>
      <c r="L48" s="35">
        <v>34624</v>
      </c>
      <c r="M48" s="36">
        <f>+(L48*100)/$L$73</f>
        <v>1.7884787135185003</v>
      </c>
      <c r="N48" s="15"/>
    </row>
    <row r="49" spans="1:14" ht="15.75">
      <c r="A49" s="12"/>
      <c r="B49" s="34" t="s">
        <v>235</v>
      </c>
      <c r="C49" s="35">
        <v>296</v>
      </c>
      <c r="D49" s="35">
        <v>4045</v>
      </c>
      <c r="E49" s="36">
        <f t="shared" si="5"/>
        <v>1266.5540540540539</v>
      </c>
      <c r="F49" s="36">
        <f t="shared" ref="F49:F72" si="7">+(D49*100)/$D$73</f>
        <v>8.4191903423873455</v>
      </c>
      <c r="G49" s="35">
        <v>3279</v>
      </c>
      <c r="H49" s="35">
        <v>14574</v>
      </c>
      <c r="I49" s="36">
        <f t="shared" si="6"/>
        <v>344.46477584629463</v>
      </c>
      <c r="J49" s="36">
        <f t="shared" ref="J49:J72" si="8">+(H49*100)/$H$73</f>
        <v>3.1729513193416357</v>
      </c>
      <c r="K49" s="79"/>
      <c r="L49" s="35">
        <v>25984</v>
      </c>
      <c r="M49" s="36">
        <f t="shared" ref="M49:M71" si="9">+(L49*100)/$L$73</f>
        <v>1.342185504045307</v>
      </c>
      <c r="N49" s="15"/>
    </row>
    <row r="50" spans="1:14" ht="15.75">
      <c r="A50" s="12"/>
      <c r="B50" s="34" t="s">
        <v>236</v>
      </c>
      <c r="C50" s="35">
        <v>4407</v>
      </c>
      <c r="D50" s="35">
        <v>243</v>
      </c>
      <c r="E50" s="36">
        <f t="shared" si="5"/>
        <v>-94.486044928522801</v>
      </c>
      <c r="F50" s="36">
        <f t="shared" si="7"/>
        <v>0.50577583515454261</v>
      </c>
      <c r="G50" s="35">
        <v>40964</v>
      </c>
      <c r="H50" s="35">
        <v>27645</v>
      </c>
      <c r="I50" s="36">
        <f t="shared" si="6"/>
        <v>-32.513914656771803</v>
      </c>
      <c r="J50" s="36">
        <f t="shared" si="8"/>
        <v>6.0186797875119744</v>
      </c>
      <c r="K50" s="79"/>
      <c r="L50" s="35">
        <v>198065</v>
      </c>
      <c r="M50" s="36">
        <f t="shared" si="9"/>
        <v>10.23091024702639</v>
      </c>
      <c r="N50" s="15"/>
    </row>
    <row r="51" spans="1:14" ht="15.75">
      <c r="A51" s="12"/>
      <c r="B51" s="34" t="s">
        <v>237</v>
      </c>
      <c r="C51" s="35">
        <v>962</v>
      </c>
      <c r="D51" s="35">
        <v>431</v>
      </c>
      <c r="E51" s="36">
        <f t="shared" si="5"/>
        <v>-55.197505197505194</v>
      </c>
      <c r="F51" s="36">
        <f t="shared" si="7"/>
        <v>0.89707565823706936</v>
      </c>
      <c r="G51" s="35">
        <v>8766</v>
      </c>
      <c r="H51" s="35">
        <v>7299</v>
      </c>
      <c r="I51" s="36">
        <f t="shared" si="6"/>
        <v>-16.735112936344965</v>
      </c>
      <c r="J51" s="36">
        <f t="shared" si="8"/>
        <v>1.5890882173648002</v>
      </c>
      <c r="K51" s="79"/>
      <c r="L51" s="35">
        <v>35451</v>
      </c>
      <c r="M51" s="36">
        <f t="shared" si="9"/>
        <v>1.8311968251196959</v>
      </c>
      <c r="N51" s="15"/>
    </row>
    <row r="52" spans="1:14" ht="15.75">
      <c r="A52" s="12"/>
      <c r="B52" s="34" t="s">
        <v>238</v>
      </c>
      <c r="C52" s="35">
        <v>1531</v>
      </c>
      <c r="D52" s="35">
        <v>730</v>
      </c>
      <c r="E52" s="36">
        <f t="shared" si="5"/>
        <v>-52.318745917700852</v>
      </c>
      <c r="F52" s="36">
        <f t="shared" si="7"/>
        <v>1.5194088875013008</v>
      </c>
      <c r="G52" s="35">
        <v>13515</v>
      </c>
      <c r="H52" s="35">
        <v>11340</v>
      </c>
      <c r="I52" s="36">
        <f t="shared" si="6"/>
        <v>-16.093229744728077</v>
      </c>
      <c r="J52" s="36">
        <f t="shared" si="8"/>
        <v>2.4688670208133763</v>
      </c>
      <c r="K52" s="79"/>
      <c r="L52" s="35">
        <v>53149</v>
      </c>
      <c r="M52" s="36">
        <f t="shared" si="9"/>
        <v>2.7453747442466141</v>
      </c>
      <c r="N52" s="15"/>
    </row>
    <row r="53" spans="1:14" ht="15.75">
      <c r="A53" s="12"/>
      <c r="B53" s="34" t="s">
        <v>239</v>
      </c>
      <c r="C53" s="35">
        <v>761</v>
      </c>
      <c r="D53" s="35">
        <v>236</v>
      </c>
      <c r="E53" s="36">
        <f t="shared" si="5"/>
        <v>-68.988173455978981</v>
      </c>
      <c r="F53" s="36">
        <f t="shared" si="7"/>
        <v>0.49120616089083152</v>
      </c>
      <c r="G53" s="35">
        <v>7809</v>
      </c>
      <c r="H53" s="35">
        <v>6206</v>
      </c>
      <c r="I53" s="36">
        <f t="shared" si="6"/>
        <v>-20.527596363170698</v>
      </c>
      <c r="J53" s="36">
        <f t="shared" si="8"/>
        <v>1.3511277540712356</v>
      </c>
      <c r="K53" s="79"/>
      <c r="L53" s="35">
        <v>32148</v>
      </c>
      <c r="M53" s="36">
        <f t="shared" si="9"/>
        <v>1.6605826502481731</v>
      </c>
      <c r="N53" s="15"/>
    </row>
    <row r="54" spans="1:14" ht="15.75">
      <c r="A54" s="12"/>
      <c r="B54" s="34" t="s">
        <v>240</v>
      </c>
      <c r="C54" s="35">
        <v>165</v>
      </c>
      <c r="D54" s="35">
        <v>271</v>
      </c>
      <c r="E54" s="36">
        <f t="shared" si="5"/>
        <v>64.242424242424235</v>
      </c>
      <c r="F54" s="36">
        <f t="shared" si="7"/>
        <v>0.56405453220938706</v>
      </c>
      <c r="G54" s="35">
        <v>1481</v>
      </c>
      <c r="H54" s="35">
        <v>1994</v>
      </c>
      <c r="I54" s="36">
        <f t="shared" si="6"/>
        <v>34.638757596218774</v>
      </c>
      <c r="J54" s="36">
        <f t="shared" si="8"/>
        <v>0.43412000348341023</v>
      </c>
      <c r="K54" s="79"/>
      <c r="L54" s="35">
        <v>6010</v>
      </c>
      <c r="M54" s="36">
        <f t="shared" si="9"/>
        <v>0.31044238297845966</v>
      </c>
      <c r="N54" s="15"/>
    </row>
    <row r="55" spans="1:14" ht="15.75">
      <c r="A55" s="12"/>
      <c r="B55" s="34" t="s">
        <v>241</v>
      </c>
      <c r="C55" s="35">
        <v>2594</v>
      </c>
      <c r="D55" s="35">
        <v>1475</v>
      </c>
      <c r="E55" s="36">
        <f t="shared" si="5"/>
        <v>-43.138010794140328</v>
      </c>
      <c r="F55" s="36">
        <f t="shared" si="7"/>
        <v>3.0700385055676969</v>
      </c>
      <c r="G55" s="35">
        <v>22588</v>
      </c>
      <c r="H55" s="35">
        <v>21498</v>
      </c>
      <c r="I55" s="36">
        <f t="shared" si="6"/>
        <v>-4.8255710996989549</v>
      </c>
      <c r="J55" s="36">
        <f t="shared" si="8"/>
        <v>4.6803971087694851</v>
      </c>
      <c r="K55" s="79"/>
      <c r="L55" s="35">
        <v>86651</v>
      </c>
      <c r="M55" s="36">
        <f t="shared" si="9"/>
        <v>4.4758973257015819</v>
      </c>
      <c r="N55" s="15"/>
    </row>
    <row r="56" spans="1:14" ht="15.75">
      <c r="A56" s="12"/>
      <c r="B56" s="34" t="s">
        <v>242</v>
      </c>
      <c r="C56" s="35">
        <v>582</v>
      </c>
      <c r="D56" s="35">
        <v>361</v>
      </c>
      <c r="E56" s="36">
        <f t="shared" si="5"/>
        <v>-37.972508591065292</v>
      </c>
      <c r="F56" s="36">
        <f t="shared" si="7"/>
        <v>0.7513789155999584</v>
      </c>
      <c r="G56" s="35">
        <v>4805</v>
      </c>
      <c r="H56" s="35">
        <v>3944</v>
      </c>
      <c r="I56" s="36">
        <f t="shared" si="6"/>
        <v>-17.918834547346517</v>
      </c>
      <c r="J56" s="36">
        <f t="shared" si="8"/>
        <v>0.85866062875555171</v>
      </c>
      <c r="K56" s="79"/>
      <c r="L56" s="35">
        <v>18209</v>
      </c>
      <c r="M56" s="36">
        <f t="shared" si="9"/>
        <v>0.94057326982608513</v>
      </c>
      <c r="N56" s="15"/>
    </row>
    <row r="57" spans="1:14" ht="15.75">
      <c r="A57" s="12"/>
      <c r="B57" s="34" t="s">
        <v>75</v>
      </c>
      <c r="C57" s="35">
        <v>4380</v>
      </c>
      <c r="D57" s="35">
        <v>1070</v>
      </c>
      <c r="E57" s="36">
        <f t="shared" si="5"/>
        <v>-75.570776255707756</v>
      </c>
      <c r="F57" s="36">
        <f t="shared" si="7"/>
        <v>2.227078780310126</v>
      </c>
      <c r="G57" s="35">
        <v>45118</v>
      </c>
      <c r="H57" s="35">
        <v>29314</v>
      </c>
      <c r="I57" s="36">
        <f t="shared" si="6"/>
        <v>-35.028148410833815</v>
      </c>
      <c r="J57" s="36">
        <f t="shared" si="8"/>
        <v>6.3820430201166944</v>
      </c>
      <c r="K57" s="79"/>
      <c r="L57" s="35">
        <v>153351</v>
      </c>
      <c r="M57" s="36">
        <f t="shared" si="9"/>
        <v>7.9212395793893116</v>
      </c>
      <c r="N57" s="15"/>
    </row>
    <row r="58" spans="1:14" ht="15.75">
      <c r="A58" s="12"/>
      <c r="B58" s="34" t="s">
        <v>243</v>
      </c>
      <c r="C58" s="35">
        <v>170</v>
      </c>
      <c r="D58" s="35">
        <v>1384</v>
      </c>
      <c r="E58" s="36">
        <f t="shared" si="5"/>
        <v>714.11764705882342</v>
      </c>
      <c r="F58" s="36">
        <f t="shared" si="7"/>
        <v>2.8806327401394527</v>
      </c>
      <c r="G58" s="35">
        <v>1135</v>
      </c>
      <c r="H58" s="35">
        <v>5094</v>
      </c>
      <c r="I58" s="36">
        <f t="shared" si="6"/>
        <v>348.81057268722469</v>
      </c>
      <c r="J58" s="36">
        <f t="shared" si="8"/>
        <v>1.1090307410955325</v>
      </c>
      <c r="K58" s="79"/>
      <c r="L58" s="35">
        <v>8565</v>
      </c>
      <c r="M58" s="36">
        <f t="shared" si="9"/>
        <v>0.44241913647429398</v>
      </c>
      <c r="N58" s="15"/>
    </row>
    <row r="59" spans="1:14" ht="15.75">
      <c r="A59" s="12"/>
      <c r="B59" s="34" t="s">
        <v>76</v>
      </c>
      <c r="C59" s="35">
        <v>277</v>
      </c>
      <c r="D59" s="35">
        <v>472</v>
      </c>
      <c r="E59" s="36">
        <f t="shared" si="5"/>
        <v>70.397111913357406</v>
      </c>
      <c r="F59" s="36">
        <f t="shared" si="7"/>
        <v>0.98241232178166304</v>
      </c>
      <c r="G59" s="35">
        <v>2954</v>
      </c>
      <c r="H59" s="35">
        <v>3699</v>
      </c>
      <c r="I59" s="36">
        <f t="shared" si="6"/>
        <v>25.220040622884234</v>
      </c>
      <c r="J59" s="36">
        <f t="shared" si="8"/>
        <v>0.80532090917007748</v>
      </c>
      <c r="K59" s="79"/>
      <c r="L59" s="35">
        <v>13560</v>
      </c>
      <c r="M59" s="36">
        <f t="shared" si="9"/>
        <v>0.7004323982009838</v>
      </c>
      <c r="N59" s="15"/>
    </row>
    <row r="60" spans="1:14" ht="15.75">
      <c r="A60" s="12"/>
      <c r="B60" s="34" t="s">
        <v>244</v>
      </c>
      <c r="C60" s="35">
        <v>285</v>
      </c>
      <c r="D60" s="35">
        <v>2249</v>
      </c>
      <c r="E60" s="36">
        <f t="shared" si="5"/>
        <v>689.12280701754389</v>
      </c>
      <c r="F60" s="36">
        <f t="shared" si="7"/>
        <v>4.6810282027266101</v>
      </c>
      <c r="G60" s="35">
        <v>3226</v>
      </c>
      <c r="H60" s="35">
        <v>7989</v>
      </c>
      <c r="I60" s="36">
        <f t="shared" si="6"/>
        <v>147.6441413515189</v>
      </c>
      <c r="J60" s="36">
        <f t="shared" si="8"/>
        <v>1.7393102847687887</v>
      </c>
      <c r="K60" s="79"/>
      <c r="L60" s="35">
        <v>21473</v>
      </c>
      <c r="M60" s="36">
        <f t="shared" si="9"/>
        <v>1.1091729267381802</v>
      </c>
      <c r="N60" s="15"/>
    </row>
    <row r="61" spans="1:14" ht="15.75">
      <c r="A61" s="12"/>
      <c r="B61" s="34" t="s">
        <v>79</v>
      </c>
      <c r="C61" s="35">
        <v>0</v>
      </c>
      <c r="D61" s="35">
        <v>2986</v>
      </c>
      <c r="E61" s="36" t="str">
        <f t="shared" si="5"/>
        <v/>
      </c>
      <c r="F61" s="36">
        <f t="shared" si="7"/>
        <v>6.2150067644916227</v>
      </c>
      <c r="G61" s="35">
        <v>15</v>
      </c>
      <c r="H61" s="35">
        <v>8664</v>
      </c>
      <c r="I61" s="36">
        <f t="shared" si="6"/>
        <v>57660</v>
      </c>
      <c r="J61" s="36">
        <f t="shared" si="8"/>
        <v>1.8862666550552991</v>
      </c>
      <c r="K61" s="79"/>
      <c r="L61" s="35">
        <v>8731</v>
      </c>
      <c r="M61" s="36">
        <f t="shared" si="9"/>
        <v>0.45099375137852432</v>
      </c>
      <c r="N61" s="15"/>
    </row>
    <row r="62" spans="1:14" ht="15.75">
      <c r="A62" s="12"/>
      <c r="B62" s="34" t="s">
        <v>245</v>
      </c>
      <c r="C62" s="35">
        <v>4473</v>
      </c>
      <c r="D62" s="35">
        <v>586</v>
      </c>
      <c r="E62" s="36">
        <f t="shared" si="5"/>
        <v>-86.899172814665775</v>
      </c>
      <c r="F62" s="36">
        <f t="shared" si="7"/>
        <v>1.2196898740763866</v>
      </c>
      <c r="G62" s="35">
        <v>40997</v>
      </c>
      <c r="H62" s="35">
        <v>28528</v>
      </c>
      <c r="I62" s="36">
        <f t="shared" si="6"/>
        <v>-30.41442056735859</v>
      </c>
      <c r="J62" s="36">
        <f t="shared" si="8"/>
        <v>6.2109204911608469</v>
      </c>
      <c r="K62" s="79"/>
      <c r="L62" s="35">
        <v>137111</v>
      </c>
      <c r="M62" s="36">
        <f t="shared" si="9"/>
        <v>7.0823736393609948</v>
      </c>
      <c r="N62" s="15"/>
    </row>
    <row r="63" spans="1:14" ht="15.75">
      <c r="A63" s="12"/>
      <c r="B63" s="34" t="s">
        <v>78</v>
      </c>
      <c r="C63" s="35">
        <v>1023</v>
      </c>
      <c r="D63" s="35">
        <v>4974</v>
      </c>
      <c r="E63" s="36">
        <f t="shared" si="5"/>
        <v>386.21700879765399</v>
      </c>
      <c r="F63" s="36">
        <f t="shared" si="7"/>
        <v>10.352794255385575</v>
      </c>
      <c r="G63" s="35">
        <v>9587</v>
      </c>
      <c r="H63" s="35">
        <v>22852</v>
      </c>
      <c r="I63" s="36">
        <f t="shared" si="6"/>
        <v>138.36445186189633</v>
      </c>
      <c r="J63" s="36">
        <f t="shared" si="8"/>
        <v>4.975180701907167</v>
      </c>
      <c r="K63" s="79"/>
      <c r="L63" s="35">
        <v>53488</v>
      </c>
      <c r="M63" s="36">
        <f t="shared" si="9"/>
        <v>2.7628855542016386</v>
      </c>
      <c r="N63" s="15"/>
    </row>
    <row r="64" spans="1:14" ht="15.75">
      <c r="A64" s="12"/>
      <c r="B64" s="34" t="s">
        <v>246</v>
      </c>
      <c r="C64" s="35">
        <v>1328</v>
      </c>
      <c r="D64" s="35">
        <v>3971</v>
      </c>
      <c r="E64" s="36">
        <f t="shared" si="5"/>
        <v>199.02108433734941</v>
      </c>
      <c r="F64" s="36">
        <f t="shared" si="7"/>
        <v>8.2651680715995415</v>
      </c>
      <c r="G64" s="35">
        <v>16386</v>
      </c>
      <c r="H64" s="35">
        <v>25120</v>
      </c>
      <c r="I64" s="36">
        <f t="shared" si="6"/>
        <v>53.301598925912373</v>
      </c>
      <c r="J64" s="36">
        <f t="shared" si="8"/>
        <v>5.4689541060698428</v>
      </c>
      <c r="K64" s="79"/>
      <c r="L64" s="35">
        <v>81399</v>
      </c>
      <c r="M64" s="36">
        <f t="shared" si="9"/>
        <v>4.2046089071653308</v>
      </c>
      <c r="N64" s="15"/>
    </row>
    <row r="65" spans="1:14" ht="15.75">
      <c r="A65" s="12"/>
      <c r="B65" s="34" t="s">
        <v>247</v>
      </c>
      <c r="C65" s="35">
        <v>385</v>
      </c>
      <c r="D65" s="35">
        <v>365</v>
      </c>
      <c r="E65" s="36">
        <f t="shared" si="5"/>
        <v>-5.1948051948051965</v>
      </c>
      <c r="F65" s="36">
        <f t="shared" si="7"/>
        <v>0.75970444375065038</v>
      </c>
      <c r="G65" s="35">
        <v>2748</v>
      </c>
      <c r="H65" s="35">
        <v>3089</v>
      </c>
      <c r="I65" s="36">
        <f t="shared" si="6"/>
        <v>12.409024745269281</v>
      </c>
      <c r="J65" s="36">
        <f t="shared" si="8"/>
        <v>0.67251589305930504</v>
      </c>
      <c r="K65" s="79"/>
      <c r="L65" s="35">
        <v>13737</v>
      </c>
      <c r="M65" s="36">
        <f t="shared" si="9"/>
        <v>0.70957521047838601</v>
      </c>
      <c r="N65" s="15"/>
    </row>
    <row r="66" spans="1:14" ht="15.75">
      <c r="A66" s="12"/>
      <c r="B66" s="34" t="s">
        <v>248</v>
      </c>
      <c r="C66" s="35">
        <v>263</v>
      </c>
      <c r="D66" s="35">
        <v>164</v>
      </c>
      <c r="E66" s="36">
        <f t="shared" si="5"/>
        <v>-37.642585551330797</v>
      </c>
      <c r="F66" s="36">
        <f t="shared" si="7"/>
        <v>0.34134665417837445</v>
      </c>
      <c r="G66" s="35">
        <v>3181</v>
      </c>
      <c r="H66" s="35">
        <v>2592</v>
      </c>
      <c r="I66" s="36">
        <f t="shared" si="6"/>
        <v>-18.51618987739705</v>
      </c>
      <c r="J66" s="36">
        <f t="shared" si="8"/>
        <v>0.56431246190020035</v>
      </c>
      <c r="K66" s="79"/>
      <c r="L66" s="35">
        <v>18033</v>
      </c>
      <c r="M66" s="36">
        <f t="shared" si="9"/>
        <v>0.93148211185533492</v>
      </c>
      <c r="N66" s="15"/>
    </row>
    <row r="67" spans="1:14" ht="15.75">
      <c r="A67" s="12"/>
      <c r="B67" s="34" t="s">
        <v>77</v>
      </c>
      <c r="C67" s="35">
        <v>558</v>
      </c>
      <c r="D67" s="35">
        <v>120</v>
      </c>
      <c r="E67" s="36">
        <f t="shared" si="5"/>
        <v>-78.494623655913969</v>
      </c>
      <c r="F67" s="36">
        <f t="shared" si="7"/>
        <v>0.24976584452076178</v>
      </c>
      <c r="G67" s="35">
        <v>5403</v>
      </c>
      <c r="H67" s="35">
        <v>3894</v>
      </c>
      <c r="I67" s="36">
        <f t="shared" si="6"/>
        <v>-27.928928373126038</v>
      </c>
      <c r="J67" s="36">
        <f t="shared" si="8"/>
        <v>0.84777497169729166</v>
      </c>
      <c r="K67" s="79"/>
      <c r="L67" s="35">
        <v>21882</v>
      </c>
      <c r="M67" s="36">
        <f t="shared" si="9"/>
        <v>1.1302995381588443</v>
      </c>
      <c r="N67" s="15"/>
    </row>
    <row r="68" spans="1:14" ht="15.75">
      <c r="A68" s="12"/>
      <c r="B68" s="34" t="s">
        <v>249</v>
      </c>
      <c r="C68" s="35">
        <v>1790</v>
      </c>
      <c r="D68" s="35">
        <v>1286</v>
      </c>
      <c r="E68" s="36">
        <f t="shared" si="5"/>
        <v>-28.156424581005592</v>
      </c>
      <c r="F68" s="36">
        <f t="shared" si="7"/>
        <v>2.6766573004474972</v>
      </c>
      <c r="G68" s="35">
        <v>15952</v>
      </c>
      <c r="H68" s="35">
        <v>15902</v>
      </c>
      <c r="I68" s="36">
        <f t="shared" si="6"/>
        <v>-0.31344032096288776</v>
      </c>
      <c r="J68" s="36">
        <f t="shared" si="8"/>
        <v>3.462074370809022</v>
      </c>
      <c r="K68" s="79"/>
      <c r="L68" s="35">
        <v>67207</v>
      </c>
      <c r="M68" s="36">
        <f t="shared" si="9"/>
        <v>3.4715309871602891</v>
      </c>
      <c r="N68" s="15"/>
    </row>
    <row r="69" spans="1:14" ht="15.75">
      <c r="A69" s="12"/>
      <c r="B69" s="34" t="s">
        <v>250</v>
      </c>
      <c r="C69" s="35">
        <v>224</v>
      </c>
      <c r="D69" s="35">
        <v>56</v>
      </c>
      <c r="E69" s="36">
        <f t="shared" si="5"/>
        <v>-75</v>
      </c>
      <c r="F69" s="36">
        <f t="shared" si="7"/>
        <v>0.11655739410968884</v>
      </c>
      <c r="G69" s="35">
        <v>2339</v>
      </c>
      <c r="H69" s="35">
        <v>2144</v>
      </c>
      <c r="I69" s="36">
        <f t="shared" si="6"/>
        <v>-8.3368961094484781</v>
      </c>
      <c r="J69" s="36">
        <f t="shared" si="8"/>
        <v>0.46677697465819035</v>
      </c>
      <c r="K69" s="79"/>
      <c r="L69" s="35">
        <v>8614</v>
      </c>
      <c r="M69" s="36">
        <f t="shared" si="9"/>
        <v>0.44495019750024151</v>
      </c>
      <c r="N69" s="15"/>
    </row>
    <row r="70" spans="1:14" ht="15.75">
      <c r="A70" s="12"/>
      <c r="B70" s="34" t="s">
        <v>251</v>
      </c>
      <c r="C70" s="35">
        <v>45</v>
      </c>
      <c r="D70" s="35">
        <v>4</v>
      </c>
      <c r="E70" s="36">
        <f t="shared" si="5"/>
        <v>-91.111111111111114</v>
      </c>
      <c r="F70" s="36">
        <f t="shared" si="7"/>
        <v>8.32552815069206E-3</v>
      </c>
      <c r="G70" s="35">
        <v>490</v>
      </c>
      <c r="H70" s="35">
        <v>412</v>
      </c>
      <c r="I70" s="36">
        <f t="shared" si="6"/>
        <v>-15.918367346938778</v>
      </c>
      <c r="J70" s="36">
        <f t="shared" si="8"/>
        <v>8.96978141600627E-2</v>
      </c>
      <c r="K70" s="79"/>
      <c r="L70" s="35">
        <v>2745</v>
      </c>
      <c r="M70" s="36">
        <f t="shared" si="9"/>
        <v>0.14179107175971242</v>
      </c>
      <c r="N70" s="15"/>
    </row>
    <row r="71" spans="1:14" ht="15.75">
      <c r="A71" s="12"/>
      <c r="B71" s="34" t="s">
        <v>252</v>
      </c>
      <c r="C71" s="35">
        <v>4862</v>
      </c>
      <c r="D71" s="35">
        <v>150</v>
      </c>
      <c r="E71" s="36">
        <f t="shared" si="5"/>
        <v>-96.914849856026336</v>
      </c>
      <c r="F71" s="36">
        <f t="shared" si="7"/>
        <v>0.31220730565095223</v>
      </c>
      <c r="G71" s="35">
        <v>47241</v>
      </c>
      <c r="H71" s="35">
        <v>30925</v>
      </c>
      <c r="I71" s="36">
        <f t="shared" si="6"/>
        <v>-34.537795558942442</v>
      </c>
      <c r="J71" s="36">
        <f t="shared" si="8"/>
        <v>6.732778890533833</v>
      </c>
      <c r="K71" s="79"/>
      <c r="L71" s="35">
        <v>190255</v>
      </c>
      <c r="M71" s="36">
        <f t="shared" si="9"/>
        <v>9.827490112074349</v>
      </c>
      <c r="N71" s="15"/>
    </row>
    <row r="72" spans="1:14" ht="15.75">
      <c r="A72" s="12"/>
      <c r="B72" s="34" t="s">
        <v>71</v>
      </c>
      <c r="C72" s="35">
        <v>16020</v>
      </c>
      <c r="D72" s="35">
        <v>16394</v>
      </c>
      <c r="E72" s="36">
        <f t="shared" si="5"/>
        <v>2.3345817727840279</v>
      </c>
      <c r="F72" s="36">
        <f t="shared" si="7"/>
        <v>34.122177125611408</v>
      </c>
      <c r="G72" s="35">
        <v>144594</v>
      </c>
      <c r="H72" s="35">
        <v>159328</v>
      </c>
      <c r="I72" s="36">
        <f t="shared" si="6"/>
        <v>10.189911061316504</v>
      </c>
      <c r="J72" s="36">
        <f t="shared" si="8"/>
        <v>34.687799355569105</v>
      </c>
      <c r="K72" s="79"/>
      <c r="L72" s="35">
        <v>645505</v>
      </c>
      <c r="M72" s="36">
        <f>+(L72*100)/$L$73</f>
        <v>33.343113215392776</v>
      </c>
      <c r="N72" s="15"/>
    </row>
    <row r="73" spans="1:14" ht="15.75">
      <c r="A73" s="12"/>
      <c r="B73" s="40" t="s">
        <v>70</v>
      </c>
      <c r="C73" s="42">
        <f>SUM(C48:C72)</f>
        <v>47858</v>
      </c>
      <c r="D73" s="42">
        <f>SUM(D48:D72)</f>
        <v>48045</v>
      </c>
      <c r="E73" s="42">
        <f t="shared" si="5"/>
        <v>0.39073927034143363</v>
      </c>
      <c r="F73" s="97">
        <f>SUM(F48:F72)</f>
        <v>100</v>
      </c>
      <c r="G73" s="42">
        <f>SUM(G48:G72)</f>
        <v>449727</v>
      </c>
      <c r="H73" s="42">
        <f>SUM(H48:H72)</f>
        <v>459320</v>
      </c>
      <c r="I73" s="42">
        <f t="shared" si="6"/>
        <v>2.1330718413615335</v>
      </c>
      <c r="J73" s="97">
        <f>SUM(J48:J72)</f>
        <v>100</v>
      </c>
      <c r="K73" s="4"/>
      <c r="L73" s="42">
        <f>SUM(L48:L72)</f>
        <v>1935947</v>
      </c>
      <c r="M73" s="97">
        <f>SUM(M48:M72)</f>
        <v>100</v>
      </c>
      <c r="N73" s="15"/>
    </row>
    <row r="74" spans="1:14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5"/>
    </row>
    <row r="75" spans="1:14" ht="18.75">
      <c r="A75" s="12"/>
      <c r="B75" s="92" t="s">
        <v>312</v>
      </c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5"/>
    </row>
    <row r="76" spans="1:14" ht="31.5" customHeight="1">
      <c r="A76" s="12"/>
      <c r="B76" s="30" t="s">
        <v>258</v>
      </c>
      <c r="C76" s="104" t="s">
        <v>319</v>
      </c>
      <c r="D76" s="104"/>
      <c r="E76" s="101" t="s">
        <v>254</v>
      </c>
      <c r="F76" s="101" t="s">
        <v>307</v>
      </c>
      <c r="G76" s="105" t="s">
        <v>321</v>
      </c>
      <c r="H76" s="106"/>
      <c r="I76" s="101" t="s">
        <v>254</v>
      </c>
      <c r="J76" s="101" t="s">
        <v>307</v>
      </c>
      <c r="K76" s="94"/>
      <c r="L76" s="86" t="s">
        <v>323</v>
      </c>
      <c r="M76" s="101" t="s">
        <v>101</v>
      </c>
      <c r="N76" s="15"/>
    </row>
    <row r="77" spans="1:14" ht="15.75">
      <c r="A77" s="12"/>
      <c r="B77" s="30"/>
      <c r="C77" s="31">
        <v>2016</v>
      </c>
      <c r="D77" s="31">
        <v>2017</v>
      </c>
      <c r="E77" s="101"/>
      <c r="F77" s="101"/>
      <c r="G77" s="31">
        <v>2016</v>
      </c>
      <c r="H77" s="31">
        <v>2017</v>
      </c>
      <c r="I77" s="101"/>
      <c r="J77" s="101"/>
      <c r="K77" s="94"/>
      <c r="L77" s="39" t="s">
        <v>309</v>
      </c>
      <c r="M77" s="101"/>
      <c r="N77" s="15"/>
    </row>
    <row r="78" spans="1:14">
      <c r="A78" s="12"/>
      <c r="B78" s="8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15"/>
    </row>
    <row r="79" spans="1:14" ht="15.75">
      <c r="A79" s="12"/>
      <c r="B79" s="34" t="s">
        <v>234</v>
      </c>
      <c r="C79" s="35">
        <f>C17-C48</f>
        <v>1334</v>
      </c>
      <c r="D79" s="35">
        <f>D17-D48</f>
        <v>2901</v>
      </c>
      <c r="E79" s="36">
        <f t="shared" ref="E79:E104" si="10">IF(ISBLANK(D79),"",(IFERROR(((D79/C79-1)*100),"")))</f>
        <v>117.46626686656674</v>
      </c>
      <c r="F79" s="36">
        <f>+(D79*100)/$D$104</f>
        <v>6.6669730885022869</v>
      </c>
      <c r="G79" s="35">
        <f>G17-G48</f>
        <v>12326</v>
      </c>
      <c r="H79" s="35">
        <f>H17-H48</f>
        <v>17006</v>
      </c>
      <c r="I79" s="36">
        <f t="shared" ref="I79:I104" si="11">IF(ISBLANK(H79),"",(IFERROR(((H79/G79-1)*100),"")))</f>
        <v>37.968521823787114</v>
      </c>
      <c r="J79" s="36">
        <f>+(H79*100)/$H$104</f>
        <v>4.2729824191120862</v>
      </c>
      <c r="K79" s="79"/>
      <c r="L79" s="35">
        <f>L17-L48</f>
        <v>61580</v>
      </c>
      <c r="M79" s="36">
        <f>+(L79*100)/$L$104</f>
        <v>3.9608418236081095</v>
      </c>
      <c r="N79" s="15"/>
    </row>
    <row r="80" spans="1:14" ht="15.75">
      <c r="A80" s="12"/>
      <c r="B80" s="34" t="s">
        <v>235</v>
      </c>
      <c r="C80" s="35">
        <f t="shared" ref="C80:D103" si="12">C18-C49</f>
        <v>462</v>
      </c>
      <c r="D80" s="35">
        <f t="shared" si="12"/>
        <v>2068</v>
      </c>
      <c r="E80" s="36">
        <f t="shared" si="10"/>
        <v>347.61904761904765</v>
      </c>
      <c r="F80" s="36">
        <f t="shared" ref="F80:F103" si="13">+(D80*100)/$D$104</f>
        <v>4.7526026704662971</v>
      </c>
      <c r="G80" s="35">
        <f t="shared" ref="G80:H80" si="14">G18-G49</f>
        <v>4501</v>
      </c>
      <c r="H80" s="35">
        <f t="shared" si="14"/>
        <v>9361</v>
      </c>
      <c r="I80" s="36">
        <f t="shared" si="11"/>
        <v>107.97600533214839</v>
      </c>
      <c r="J80" s="36">
        <f t="shared" ref="J80:J103" si="15">+(H80*100)/$H$104</f>
        <v>2.3520750573508313</v>
      </c>
      <c r="K80" s="79"/>
      <c r="L80" s="35">
        <f t="shared" ref="L80" si="16">L18-L49</f>
        <v>24679</v>
      </c>
      <c r="M80" s="36">
        <f t="shared" ref="M80:M103" si="17">+(L80*100)/$L$104</f>
        <v>1.5873597818256664</v>
      </c>
      <c r="N80" s="15"/>
    </row>
    <row r="81" spans="1:14" ht="15.75">
      <c r="A81" s="12"/>
      <c r="B81" s="34" t="s">
        <v>236</v>
      </c>
      <c r="C81" s="35">
        <f t="shared" si="12"/>
        <v>3705</v>
      </c>
      <c r="D81" s="35">
        <f t="shared" si="12"/>
        <v>656</v>
      </c>
      <c r="E81" s="36">
        <f t="shared" si="10"/>
        <v>-82.294197031039147</v>
      </c>
      <c r="F81" s="36">
        <f t="shared" si="13"/>
        <v>1.5075954312504309</v>
      </c>
      <c r="G81" s="35">
        <f t="shared" ref="G81:H81" si="18">G19-G50</f>
        <v>30814</v>
      </c>
      <c r="H81" s="35">
        <f t="shared" si="18"/>
        <v>24232</v>
      </c>
      <c r="I81" s="36">
        <f t="shared" si="11"/>
        <v>-21.360420588044391</v>
      </c>
      <c r="J81" s="36">
        <f t="shared" si="15"/>
        <v>6.0886104892346271</v>
      </c>
      <c r="K81" s="79"/>
      <c r="L81" s="35">
        <f t="shared" ref="L81" si="19">L19-L50</f>
        <v>136160</v>
      </c>
      <c r="M81" s="36">
        <f t="shared" si="17"/>
        <v>8.7578470721416082</v>
      </c>
      <c r="N81" s="15"/>
    </row>
    <row r="82" spans="1:14" ht="15.75">
      <c r="A82" s="12"/>
      <c r="B82" s="34" t="s">
        <v>237</v>
      </c>
      <c r="C82" s="35">
        <f t="shared" si="12"/>
        <v>318</v>
      </c>
      <c r="D82" s="35">
        <f t="shared" si="12"/>
        <v>1314</v>
      </c>
      <c r="E82" s="36">
        <f t="shared" si="10"/>
        <v>313.20754716981128</v>
      </c>
      <c r="F82" s="36">
        <f t="shared" si="13"/>
        <v>3.0197871900351618</v>
      </c>
      <c r="G82" s="35">
        <f t="shared" ref="G82:H82" si="20">G20-G51</f>
        <v>2784</v>
      </c>
      <c r="H82" s="35">
        <f t="shared" si="20"/>
        <v>5773</v>
      </c>
      <c r="I82" s="36">
        <f t="shared" si="11"/>
        <v>107.36350574712645</v>
      </c>
      <c r="J82" s="36">
        <f t="shared" si="15"/>
        <v>1.450542602936262</v>
      </c>
      <c r="K82" s="79"/>
      <c r="L82" s="35">
        <f t="shared" ref="L82" si="21">L20-L51</f>
        <v>15088</v>
      </c>
      <c r="M82" s="36">
        <f t="shared" si="17"/>
        <v>0.97046413502109707</v>
      </c>
      <c r="N82" s="15"/>
    </row>
    <row r="83" spans="1:14" ht="15.75">
      <c r="A83" s="12"/>
      <c r="B83" s="34" t="s">
        <v>238</v>
      </c>
      <c r="C83" s="35">
        <f t="shared" si="12"/>
        <v>242</v>
      </c>
      <c r="D83" s="35">
        <f t="shared" si="12"/>
        <v>428</v>
      </c>
      <c r="E83" s="36">
        <f t="shared" si="10"/>
        <v>76.859504132231422</v>
      </c>
      <c r="F83" s="36">
        <f t="shared" si="13"/>
        <v>0.98361409234022013</v>
      </c>
      <c r="G83" s="35">
        <f t="shared" ref="G83:H83" si="22">G21-G52</f>
        <v>1832</v>
      </c>
      <c r="H83" s="35">
        <f t="shared" si="22"/>
        <v>2528</v>
      </c>
      <c r="I83" s="36">
        <f t="shared" si="11"/>
        <v>37.991266375545862</v>
      </c>
      <c r="J83" s="36">
        <f t="shared" si="15"/>
        <v>0.63519343499443448</v>
      </c>
      <c r="K83" s="79"/>
      <c r="L83" s="35">
        <f t="shared" ref="L83" si="23">L21-L52</f>
        <v>9140</v>
      </c>
      <c r="M83" s="36">
        <f t="shared" si="17"/>
        <v>0.58788720798600391</v>
      </c>
      <c r="N83" s="15"/>
    </row>
    <row r="84" spans="1:14" ht="15.75">
      <c r="A84" s="12"/>
      <c r="B84" s="34" t="s">
        <v>239</v>
      </c>
      <c r="C84" s="35">
        <f t="shared" si="12"/>
        <v>401</v>
      </c>
      <c r="D84" s="35">
        <f t="shared" si="12"/>
        <v>52</v>
      </c>
      <c r="E84" s="36">
        <f t="shared" si="10"/>
        <v>-87.032418952618457</v>
      </c>
      <c r="F84" s="36">
        <f t="shared" si="13"/>
        <v>0.11950451589180244</v>
      </c>
      <c r="G84" s="35">
        <f t="shared" ref="G84:H84" si="24">G22-G53</f>
        <v>3700</v>
      </c>
      <c r="H84" s="35">
        <f t="shared" si="24"/>
        <v>2826</v>
      </c>
      <c r="I84" s="36">
        <f t="shared" si="11"/>
        <v>-23.621621621621625</v>
      </c>
      <c r="J84" s="36">
        <f t="shared" si="15"/>
        <v>0.71006987630311391</v>
      </c>
      <c r="K84" s="79"/>
      <c r="L84" s="35">
        <f t="shared" ref="L84" si="25">L22-L53</f>
        <v>14632</v>
      </c>
      <c r="M84" s="36">
        <f t="shared" si="17"/>
        <v>0.94113409488525268</v>
      </c>
      <c r="N84" s="15"/>
    </row>
    <row r="85" spans="1:14" ht="15.75">
      <c r="A85" s="12"/>
      <c r="B85" s="34" t="s">
        <v>240</v>
      </c>
      <c r="C85" s="35">
        <f t="shared" si="12"/>
        <v>2628</v>
      </c>
      <c r="D85" s="35">
        <f t="shared" si="12"/>
        <v>173</v>
      </c>
      <c r="E85" s="36">
        <f t="shared" si="10"/>
        <v>-93.417047184170471</v>
      </c>
      <c r="F85" s="36">
        <f t="shared" si="13"/>
        <v>0.39758233171695817</v>
      </c>
      <c r="G85" s="35">
        <f t="shared" ref="G85:H85" si="26">G23-G54</f>
        <v>19776</v>
      </c>
      <c r="H85" s="35">
        <f t="shared" si="26"/>
        <v>18243</v>
      </c>
      <c r="I85" s="36">
        <f t="shared" si="11"/>
        <v>-7.7518203883495174</v>
      </c>
      <c r="J85" s="36">
        <f t="shared" si="15"/>
        <v>4.583795029510866</v>
      </c>
      <c r="K85" s="79"/>
      <c r="L85" s="35">
        <f t="shared" ref="L85" si="27">L23-L54</f>
        <v>76303</v>
      </c>
      <c r="M85" s="36">
        <f t="shared" si="17"/>
        <v>4.9078290624678402</v>
      </c>
      <c r="N85" s="15"/>
    </row>
    <row r="86" spans="1:14" ht="15.75">
      <c r="A86" s="12"/>
      <c r="B86" s="34" t="s">
        <v>241</v>
      </c>
      <c r="C86" s="35">
        <f t="shared" si="12"/>
        <v>792</v>
      </c>
      <c r="D86" s="35">
        <f t="shared" si="12"/>
        <v>551</v>
      </c>
      <c r="E86" s="36">
        <f t="shared" si="10"/>
        <v>-30.429292929292927</v>
      </c>
      <c r="F86" s="36">
        <f t="shared" si="13"/>
        <v>1.2662882356996759</v>
      </c>
      <c r="G86" s="35">
        <f t="shared" ref="G86:H86" si="28">G24-G55</f>
        <v>6933</v>
      </c>
      <c r="H86" s="35">
        <f t="shared" si="28"/>
        <v>6718</v>
      </c>
      <c r="I86" s="36">
        <f t="shared" si="11"/>
        <v>-3.1011106303187708</v>
      </c>
      <c r="J86" s="36">
        <f t="shared" si="15"/>
        <v>1.6879863513815709</v>
      </c>
      <c r="K86" s="79"/>
      <c r="L86" s="35">
        <f t="shared" ref="L86" si="29">L24-L55</f>
        <v>26775</v>
      </c>
      <c r="M86" s="36">
        <f t="shared" si="17"/>
        <v>1.7221750540290213</v>
      </c>
      <c r="N86" s="15"/>
    </row>
    <row r="87" spans="1:14" ht="15.75">
      <c r="A87" s="12"/>
      <c r="B87" s="34" t="s">
        <v>242</v>
      </c>
      <c r="C87" s="35">
        <f t="shared" si="12"/>
        <v>1985</v>
      </c>
      <c r="D87" s="35">
        <f t="shared" si="12"/>
        <v>580</v>
      </c>
      <c r="E87" s="36">
        <f t="shared" si="10"/>
        <v>-70.780856423173802</v>
      </c>
      <c r="F87" s="36">
        <f t="shared" si="13"/>
        <v>1.3329349849470273</v>
      </c>
      <c r="G87" s="35">
        <f t="shared" ref="G87:H87" si="30">G25-G56</f>
        <v>15574</v>
      </c>
      <c r="H87" s="35">
        <f t="shared" si="30"/>
        <v>13289</v>
      </c>
      <c r="I87" s="36">
        <f t="shared" si="11"/>
        <v>-14.671889045845642</v>
      </c>
      <c r="J87" s="36">
        <f t="shared" si="15"/>
        <v>3.3390370085605383</v>
      </c>
      <c r="K87" s="79"/>
      <c r="L87" s="35">
        <f t="shared" ref="L87" si="31">L25-L56</f>
        <v>62043</v>
      </c>
      <c r="M87" s="36">
        <f t="shared" si="17"/>
        <v>3.9906221055881446</v>
      </c>
      <c r="N87" s="15"/>
    </row>
    <row r="88" spans="1:14" ht="15.75">
      <c r="A88" s="12"/>
      <c r="B88" s="34" t="s">
        <v>75</v>
      </c>
      <c r="C88" s="35">
        <f t="shared" si="12"/>
        <v>2844</v>
      </c>
      <c r="D88" s="35">
        <f t="shared" si="12"/>
        <v>383</v>
      </c>
      <c r="E88" s="36">
        <f t="shared" si="10"/>
        <v>-86.533052039381147</v>
      </c>
      <c r="F88" s="36">
        <f t="shared" si="13"/>
        <v>0.88019672281846806</v>
      </c>
      <c r="G88" s="35">
        <f t="shared" ref="G88:H88" si="32">G26-G57</f>
        <v>28354</v>
      </c>
      <c r="H88" s="35">
        <f t="shared" si="32"/>
        <v>18274</v>
      </c>
      <c r="I88" s="36">
        <f t="shared" si="11"/>
        <v>-35.55053960640474</v>
      </c>
      <c r="J88" s="36">
        <f t="shared" si="15"/>
        <v>4.5915841895127754</v>
      </c>
      <c r="K88" s="79"/>
      <c r="L88" s="35">
        <f t="shared" ref="L88" si="33">L26-L57</f>
        <v>99790</v>
      </c>
      <c r="M88" s="36">
        <f t="shared" si="17"/>
        <v>6.4185190902541933</v>
      </c>
      <c r="N88" s="15"/>
    </row>
    <row r="89" spans="1:14" ht="15.75">
      <c r="A89" s="12"/>
      <c r="B89" s="34" t="s">
        <v>243</v>
      </c>
      <c r="C89" s="35">
        <f t="shared" si="12"/>
        <v>986</v>
      </c>
      <c r="D89" s="35">
        <f t="shared" si="12"/>
        <v>240</v>
      </c>
      <c r="E89" s="36">
        <f t="shared" si="10"/>
        <v>-75.659229208924955</v>
      </c>
      <c r="F89" s="36">
        <f t="shared" si="13"/>
        <v>0.55155930411601128</v>
      </c>
      <c r="G89" s="35">
        <f t="shared" ref="G89:H89" si="34">G27-G58</f>
        <v>8589</v>
      </c>
      <c r="H89" s="35">
        <f t="shared" si="34"/>
        <v>6779</v>
      </c>
      <c r="I89" s="36">
        <f t="shared" si="11"/>
        <v>-21.07346606124112</v>
      </c>
      <c r="J89" s="36">
        <f t="shared" si="15"/>
        <v>1.703313408159522</v>
      </c>
      <c r="K89" s="79"/>
      <c r="L89" s="35">
        <f t="shared" ref="L89" si="35">L27-L58</f>
        <v>38413</v>
      </c>
      <c r="M89" s="36">
        <f t="shared" si="17"/>
        <v>2.4707342801276115</v>
      </c>
      <c r="N89" s="15"/>
    </row>
    <row r="90" spans="1:14" ht="15.75">
      <c r="A90" s="12"/>
      <c r="B90" s="34" t="s">
        <v>76</v>
      </c>
      <c r="C90" s="35">
        <f t="shared" si="12"/>
        <v>172</v>
      </c>
      <c r="D90" s="35">
        <f t="shared" si="12"/>
        <v>2030</v>
      </c>
      <c r="E90" s="36">
        <f t="shared" si="10"/>
        <v>1080.2325581395348</v>
      </c>
      <c r="F90" s="36">
        <f t="shared" si="13"/>
        <v>4.6652724473145959</v>
      </c>
      <c r="G90" s="35">
        <f t="shared" ref="G90:H90" si="36">G28-G59</f>
        <v>1882</v>
      </c>
      <c r="H90" s="35">
        <f t="shared" si="36"/>
        <v>7788</v>
      </c>
      <c r="I90" s="36">
        <f t="shared" si="11"/>
        <v>313.81509032943677</v>
      </c>
      <c r="J90" s="36">
        <f t="shared" si="15"/>
        <v>1.956838003060386</v>
      </c>
      <c r="K90" s="79"/>
      <c r="L90" s="35">
        <f t="shared" ref="L90" si="37">L28-L59</f>
        <v>14476</v>
      </c>
      <c r="M90" s="36">
        <f t="shared" si="17"/>
        <v>0.93110013378614798</v>
      </c>
      <c r="N90" s="15"/>
    </row>
    <row r="91" spans="1:14" ht="15.75">
      <c r="A91" s="12"/>
      <c r="B91" s="34" t="s">
        <v>244</v>
      </c>
      <c r="C91" s="35">
        <f t="shared" si="12"/>
        <v>694</v>
      </c>
      <c r="D91" s="35">
        <f t="shared" si="12"/>
        <v>1006</v>
      </c>
      <c r="E91" s="36">
        <f t="shared" si="10"/>
        <v>44.956772334293937</v>
      </c>
      <c r="F91" s="36">
        <f t="shared" si="13"/>
        <v>2.3119527497529475</v>
      </c>
      <c r="G91" s="35">
        <f t="shared" ref="G91:H91" si="38">G29-G60</f>
        <v>7054</v>
      </c>
      <c r="H91" s="35">
        <f t="shared" si="38"/>
        <v>7119</v>
      </c>
      <c r="I91" s="36">
        <f t="shared" si="11"/>
        <v>0.92146299971647139</v>
      </c>
      <c r="J91" s="36">
        <f t="shared" si="15"/>
        <v>1.7887429049546595</v>
      </c>
      <c r="K91" s="79"/>
      <c r="L91" s="35">
        <f t="shared" ref="L91" si="39">L29-L60</f>
        <v>35302</v>
      </c>
      <c r="M91" s="36">
        <f t="shared" si="17"/>
        <v>2.2706339405166203</v>
      </c>
      <c r="N91" s="15"/>
    </row>
    <row r="92" spans="1:14" ht="15.75">
      <c r="A92" s="12"/>
      <c r="B92" s="34" t="s">
        <v>79</v>
      </c>
      <c r="C92" s="35">
        <f t="shared" si="12"/>
        <v>58</v>
      </c>
      <c r="D92" s="35">
        <f t="shared" si="12"/>
        <v>892</v>
      </c>
      <c r="E92" s="36">
        <f t="shared" si="10"/>
        <v>1437.9310344827586</v>
      </c>
      <c r="F92" s="36">
        <f t="shared" si="13"/>
        <v>2.049962080297842</v>
      </c>
      <c r="G92" s="35">
        <f t="shared" ref="G92:H92" si="40">G30-G61</f>
        <v>534</v>
      </c>
      <c r="H92" s="35">
        <f t="shared" si="40"/>
        <v>3129</v>
      </c>
      <c r="I92" s="36">
        <f t="shared" si="11"/>
        <v>485.95505617977528</v>
      </c>
      <c r="J92" s="36">
        <f t="shared" si="15"/>
        <v>0.78620263374113353</v>
      </c>
      <c r="K92" s="79"/>
      <c r="L92" s="35">
        <f t="shared" ref="L92" si="41">L30-L61</f>
        <v>4595</v>
      </c>
      <c r="M92" s="36">
        <f t="shared" si="17"/>
        <v>0.29555161057939694</v>
      </c>
      <c r="N92" s="15"/>
    </row>
    <row r="93" spans="1:14" ht="15.75">
      <c r="A93" s="12"/>
      <c r="B93" s="34" t="s">
        <v>245</v>
      </c>
      <c r="C93" s="35">
        <f t="shared" si="12"/>
        <v>1986</v>
      </c>
      <c r="D93" s="35">
        <f t="shared" si="12"/>
        <v>322</v>
      </c>
      <c r="E93" s="36">
        <f t="shared" si="10"/>
        <v>-83.786505538771408</v>
      </c>
      <c r="F93" s="36">
        <f t="shared" si="13"/>
        <v>0.74000873302231518</v>
      </c>
      <c r="G93" s="35">
        <f t="shared" ref="G93:H93" si="42">G31-G62</f>
        <v>18089</v>
      </c>
      <c r="H93" s="35">
        <f t="shared" si="42"/>
        <v>12791</v>
      </c>
      <c r="I93" s="36">
        <f t="shared" si="11"/>
        <v>-29.288517883796782</v>
      </c>
      <c r="J93" s="36">
        <f t="shared" si="15"/>
        <v>3.2139079220782483</v>
      </c>
      <c r="K93" s="79"/>
      <c r="L93" s="35">
        <f t="shared" ref="L93" si="43">L31-L62</f>
        <v>66865</v>
      </c>
      <c r="M93" s="36">
        <f t="shared" si="17"/>
        <v>4.3007744159720076</v>
      </c>
      <c r="N93" s="15"/>
    </row>
    <row r="94" spans="1:14" ht="15.75">
      <c r="A94" s="12"/>
      <c r="B94" s="34" t="s">
        <v>78</v>
      </c>
      <c r="C94" s="35">
        <f t="shared" si="12"/>
        <v>1842</v>
      </c>
      <c r="D94" s="35">
        <f t="shared" si="12"/>
        <v>2603</v>
      </c>
      <c r="E94" s="36">
        <f t="shared" si="10"/>
        <v>41.313789359391961</v>
      </c>
      <c r="F94" s="36">
        <f t="shared" si="13"/>
        <v>5.9821202858915727</v>
      </c>
      <c r="G94" s="35">
        <f t="shared" ref="G94:H94" si="44">G32-G63</f>
        <v>14374</v>
      </c>
      <c r="H94" s="35">
        <f t="shared" si="44"/>
        <v>20123</v>
      </c>
      <c r="I94" s="36">
        <f t="shared" si="11"/>
        <v>39.995825796577144</v>
      </c>
      <c r="J94" s="36">
        <f t="shared" si="15"/>
        <v>5.056169894142803</v>
      </c>
      <c r="K94" s="79"/>
      <c r="L94" s="35">
        <f t="shared" ref="L94" si="45">L32-L63</f>
        <v>66043</v>
      </c>
      <c r="M94" s="36">
        <f t="shared" si="17"/>
        <v>4.247903159411341</v>
      </c>
      <c r="N94" s="15"/>
    </row>
    <row r="95" spans="1:14" ht="15.75">
      <c r="A95" s="12"/>
      <c r="B95" s="34" t="s">
        <v>246</v>
      </c>
      <c r="C95" s="35">
        <f t="shared" si="12"/>
        <v>489</v>
      </c>
      <c r="D95" s="35">
        <f t="shared" si="12"/>
        <v>3695</v>
      </c>
      <c r="E95" s="36">
        <f t="shared" si="10"/>
        <v>655.62372188139057</v>
      </c>
      <c r="F95" s="36">
        <f t="shared" si="13"/>
        <v>8.4917151196194247</v>
      </c>
      <c r="G95" s="35">
        <f t="shared" ref="G95:H95" si="46">G33-G64</f>
        <v>5520</v>
      </c>
      <c r="H95" s="35">
        <f t="shared" si="46"/>
        <v>15040</v>
      </c>
      <c r="I95" s="36">
        <f t="shared" si="11"/>
        <v>172.46376811594203</v>
      </c>
      <c r="J95" s="36">
        <f t="shared" si="15"/>
        <v>3.7789989170554965</v>
      </c>
      <c r="K95" s="79"/>
      <c r="L95" s="35">
        <f t="shared" ref="L95" si="47">L33-L64</f>
        <v>37815</v>
      </c>
      <c r="M95" s="36">
        <f t="shared" si="17"/>
        <v>2.4322707625810436</v>
      </c>
      <c r="N95" s="15"/>
    </row>
    <row r="96" spans="1:14" ht="15.75">
      <c r="A96" s="12"/>
      <c r="B96" s="34" t="s">
        <v>247</v>
      </c>
      <c r="C96" s="35">
        <f t="shared" si="12"/>
        <v>1654</v>
      </c>
      <c r="D96" s="35">
        <f t="shared" si="12"/>
        <v>765</v>
      </c>
      <c r="E96" s="36">
        <f t="shared" si="10"/>
        <v>-53.74848851269649</v>
      </c>
      <c r="F96" s="36">
        <f t="shared" si="13"/>
        <v>1.7580952818697861</v>
      </c>
      <c r="G96" s="35">
        <f t="shared" ref="G96:H96" si="48">G34-G65</f>
        <v>11497</v>
      </c>
      <c r="H96" s="35">
        <f t="shared" si="48"/>
        <v>10735</v>
      </c>
      <c r="I96" s="36">
        <f t="shared" si="11"/>
        <v>-6.6278159519874702</v>
      </c>
      <c r="J96" s="36">
        <f t="shared" si="15"/>
        <v>2.6973107296935344</v>
      </c>
      <c r="K96" s="79"/>
      <c r="L96" s="35">
        <f t="shared" ref="L96" si="49">L34-L65</f>
        <v>50291</v>
      </c>
      <c r="M96" s="36">
        <f t="shared" si="17"/>
        <v>3.2347303694555931</v>
      </c>
      <c r="N96" s="15"/>
    </row>
    <row r="97" spans="1:14" ht="15.75">
      <c r="A97" s="12"/>
      <c r="B97" s="34" t="s">
        <v>248</v>
      </c>
      <c r="C97" s="35">
        <f t="shared" si="12"/>
        <v>61</v>
      </c>
      <c r="D97" s="35">
        <f t="shared" si="12"/>
        <v>3112</v>
      </c>
      <c r="E97" s="36">
        <f t="shared" si="10"/>
        <v>5001.6393442622948</v>
      </c>
      <c r="F97" s="36">
        <f t="shared" si="13"/>
        <v>7.1518856433709468</v>
      </c>
      <c r="G97" s="35">
        <f t="shared" ref="G97:H97" si="50">G35-G66</f>
        <v>782</v>
      </c>
      <c r="H97" s="35">
        <f t="shared" si="50"/>
        <v>9246</v>
      </c>
      <c r="I97" s="36">
        <f t="shared" si="11"/>
        <v>1082.3529411764707</v>
      </c>
      <c r="J97" s="36">
        <f t="shared" si="15"/>
        <v>2.3231797863760053</v>
      </c>
      <c r="K97" s="79"/>
      <c r="L97" s="35">
        <f t="shared" ref="L97" si="51">L35-L66</f>
        <v>14576</v>
      </c>
      <c r="M97" s="36">
        <f t="shared" si="17"/>
        <v>0.93753216013172791</v>
      </c>
      <c r="N97" s="15"/>
    </row>
    <row r="98" spans="1:14" ht="15.75">
      <c r="A98" s="12"/>
      <c r="B98" s="34" t="s">
        <v>77</v>
      </c>
      <c r="C98" s="35">
        <f t="shared" si="12"/>
        <v>327</v>
      </c>
      <c r="D98" s="35">
        <f t="shared" si="12"/>
        <v>1116</v>
      </c>
      <c r="E98" s="36">
        <f t="shared" si="10"/>
        <v>241.28440366972478</v>
      </c>
      <c r="F98" s="36">
        <f t="shared" si="13"/>
        <v>2.5647507641394527</v>
      </c>
      <c r="G98" s="35">
        <f t="shared" ref="G98:H98" si="52">G36-G67</f>
        <v>2853</v>
      </c>
      <c r="H98" s="35">
        <f t="shared" si="52"/>
        <v>5145</v>
      </c>
      <c r="I98" s="36">
        <f t="shared" si="11"/>
        <v>80.336487907465809</v>
      </c>
      <c r="J98" s="36">
        <f t="shared" si="15"/>
        <v>1.2927492970911256</v>
      </c>
      <c r="K98" s="79"/>
      <c r="L98" s="35">
        <f t="shared" ref="L98" si="53">L36-L67</f>
        <v>14654</v>
      </c>
      <c r="M98" s="36">
        <f t="shared" si="17"/>
        <v>0.94254914068128026</v>
      </c>
      <c r="N98" s="15"/>
    </row>
    <row r="99" spans="1:14" ht="15.75">
      <c r="A99" s="12"/>
      <c r="B99" s="34" t="s">
        <v>249</v>
      </c>
      <c r="C99" s="35">
        <f t="shared" si="12"/>
        <v>905</v>
      </c>
      <c r="D99" s="35">
        <f t="shared" si="12"/>
        <v>2093</v>
      </c>
      <c r="E99" s="36">
        <f t="shared" si="10"/>
        <v>131.2707182320442</v>
      </c>
      <c r="F99" s="36">
        <f t="shared" si="13"/>
        <v>4.8100567646450489</v>
      </c>
      <c r="G99" s="35">
        <f t="shared" ref="G99:H99" si="54">G37-G68</f>
        <v>6701</v>
      </c>
      <c r="H99" s="35">
        <f t="shared" si="54"/>
        <v>11062</v>
      </c>
      <c r="I99" s="36">
        <f t="shared" si="11"/>
        <v>65.079838830025366</v>
      </c>
      <c r="J99" s="36">
        <f t="shared" si="15"/>
        <v>2.7794738045523872</v>
      </c>
      <c r="K99" s="79"/>
      <c r="L99" s="35">
        <f t="shared" ref="L99" si="55">L37-L68</f>
        <v>32935</v>
      </c>
      <c r="M99" s="36">
        <f t="shared" si="17"/>
        <v>2.1183878769167439</v>
      </c>
      <c r="N99" s="15"/>
    </row>
    <row r="100" spans="1:14" ht="15.75">
      <c r="A100" s="12"/>
      <c r="B100" s="34" t="s">
        <v>250</v>
      </c>
      <c r="C100" s="35">
        <f t="shared" si="12"/>
        <v>523</v>
      </c>
      <c r="D100" s="35">
        <f t="shared" si="12"/>
        <v>2120</v>
      </c>
      <c r="E100" s="36">
        <f t="shared" si="10"/>
        <v>305.35372848948379</v>
      </c>
      <c r="F100" s="36">
        <f t="shared" si="13"/>
        <v>4.8721071863581003</v>
      </c>
      <c r="G100" s="35">
        <f t="shared" ref="G100:H100" si="56">G38-G69</f>
        <v>4363</v>
      </c>
      <c r="H100" s="35">
        <f t="shared" si="56"/>
        <v>10055</v>
      </c>
      <c r="I100" s="36">
        <f t="shared" si="11"/>
        <v>130.46069218427689</v>
      </c>
      <c r="J100" s="36">
        <f t="shared" si="15"/>
        <v>2.526451736103259</v>
      </c>
      <c r="K100" s="79"/>
      <c r="L100" s="35">
        <f t="shared" ref="L100" si="57">L38-L69</f>
        <v>22897</v>
      </c>
      <c r="M100" s="36">
        <f t="shared" si="17"/>
        <v>1.4727410723474323</v>
      </c>
      <c r="N100" s="15"/>
    </row>
    <row r="101" spans="1:14" ht="15.75">
      <c r="A101" s="12"/>
      <c r="B101" s="34" t="s">
        <v>251</v>
      </c>
      <c r="C101" s="35">
        <f t="shared" si="12"/>
        <v>1744</v>
      </c>
      <c r="D101" s="35">
        <f t="shared" si="12"/>
        <v>99</v>
      </c>
      <c r="E101" s="36">
        <f t="shared" si="10"/>
        <v>-94.323394495412856</v>
      </c>
      <c r="F101" s="36">
        <f t="shared" si="13"/>
        <v>0.22751821294785465</v>
      </c>
      <c r="G101" s="35">
        <f t="shared" ref="G101:H101" si="58">G39-G70</f>
        <v>14195</v>
      </c>
      <c r="H101" s="35">
        <f t="shared" si="58"/>
        <v>12529</v>
      </c>
      <c r="I101" s="36">
        <f t="shared" si="11"/>
        <v>-11.736526946107784</v>
      </c>
      <c r="J101" s="36">
        <f t="shared" si="15"/>
        <v>3.1480769569008187</v>
      </c>
      <c r="K101" s="79"/>
      <c r="L101" s="35">
        <f t="shared" ref="L101" si="59">L39-L70</f>
        <v>54428</v>
      </c>
      <c r="M101" s="36">
        <f t="shared" si="17"/>
        <v>3.5008232993722341</v>
      </c>
      <c r="N101" s="15"/>
    </row>
    <row r="102" spans="1:14" ht="15.75">
      <c r="A102" s="12"/>
      <c r="B102" s="34" t="s">
        <v>252</v>
      </c>
      <c r="C102" s="35">
        <f t="shared" si="12"/>
        <v>2673</v>
      </c>
      <c r="D102" s="35">
        <f t="shared" si="12"/>
        <v>1089</v>
      </c>
      <c r="E102" s="36">
        <f t="shared" si="10"/>
        <v>-59.259259259259252</v>
      </c>
      <c r="F102" s="36">
        <f t="shared" si="13"/>
        <v>2.5027003424264014</v>
      </c>
      <c r="G102" s="35">
        <f t="shared" ref="G102:H102" si="60">G40-G71</f>
        <v>22682</v>
      </c>
      <c r="H102" s="35">
        <f t="shared" si="60"/>
        <v>18936</v>
      </c>
      <c r="I102" s="36">
        <f t="shared" si="11"/>
        <v>-16.515298474561323</v>
      </c>
      <c r="J102" s="36">
        <f t="shared" si="15"/>
        <v>4.7579204450374259</v>
      </c>
      <c r="K102" s="79"/>
      <c r="L102" s="35">
        <f t="shared" ref="L102" si="61">L40-L71</f>
        <v>92628</v>
      </c>
      <c r="M102" s="36">
        <f t="shared" si="17"/>
        <v>5.9578573633837602</v>
      </c>
      <c r="N102" s="15"/>
    </row>
    <row r="103" spans="1:14" ht="15.75">
      <c r="A103" s="12"/>
      <c r="B103" s="34" t="s">
        <v>71</v>
      </c>
      <c r="C103" s="35">
        <f t="shared" si="12"/>
        <v>12715</v>
      </c>
      <c r="D103" s="35">
        <f t="shared" si="12"/>
        <v>13225</v>
      </c>
      <c r="E103" s="36">
        <f t="shared" si="10"/>
        <v>4.01101061738105</v>
      </c>
      <c r="F103" s="36">
        <f t="shared" si="13"/>
        <v>30.393215820559373</v>
      </c>
      <c r="G103" s="35">
        <f t="shared" ref="G103:H103" si="62">G41-G72</f>
        <v>98183</v>
      </c>
      <c r="H103" s="35">
        <f t="shared" si="62"/>
        <v>129262</v>
      </c>
      <c r="I103" s="36">
        <f t="shared" si="11"/>
        <v>31.654156014788715</v>
      </c>
      <c r="J103" s="36">
        <f t="shared" si="15"/>
        <v>32.47878710215609</v>
      </c>
      <c r="K103" s="79"/>
      <c r="L103" s="35">
        <f t="shared" ref="L103" si="63">L41-L72</f>
        <v>482612</v>
      </c>
      <c r="M103" s="36">
        <f t="shared" si="17"/>
        <v>31.041730986930123</v>
      </c>
      <c r="N103" s="15"/>
    </row>
    <row r="104" spans="1:14" ht="15.75">
      <c r="A104" s="12"/>
      <c r="B104" s="40" t="s">
        <v>70</v>
      </c>
      <c r="C104" s="42">
        <f>SUM(C79:C103)</f>
        <v>41540</v>
      </c>
      <c r="D104" s="42">
        <f>SUM(D79:D103)</f>
        <v>43513</v>
      </c>
      <c r="E104" s="42">
        <f t="shared" si="10"/>
        <v>4.749638902262876</v>
      </c>
      <c r="F104" s="97">
        <f>SUM(F79:F103)</f>
        <v>100</v>
      </c>
      <c r="G104" s="42">
        <f>SUM(G79:G103)</f>
        <v>343892</v>
      </c>
      <c r="H104" s="42">
        <f>SUM(H79:H103)</f>
        <v>397989</v>
      </c>
      <c r="I104" s="42">
        <f t="shared" si="11"/>
        <v>15.73081083596013</v>
      </c>
      <c r="J104" s="97">
        <f>SUM(J79:J103)</f>
        <v>100</v>
      </c>
      <c r="K104" s="4"/>
      <c r="L104" s="42">
        <f>SUM(L79:L103)</f>
        <v>1554720</v>
      </c>
      <c r="M104" s="97">
        <f>SUM(M79:M103)</f>
        <v>99.999999999999986</v>
      </c>
      <c r="N104" s="15"/>
    </row>
    <row r="105" spans="1:14">
      <c r="A105" s="1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5"/>
    </row>
    <row r="106" spans="1:14">
      <c r="A106" s="1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5"/>
    </row>
    <row r="107" spans="1:14" ht="15.75">
      <c r="A107" s="12"/>
      <c r="B107" s="34" t="s">
        <v>256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5"/>
    </row>
    <row r="108" spans="1:14" ht="15.75">
      <c r="A108" s="12"/>
      <c r="B108" s="34" t="s">
        <v>107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5"/>
    </row>
    <row r="109" spans="1:14" ht="15.75">
      <c r="A109" s="12"/>
      <c r="B109" s="34" t="s">
        <v>108</v>
      </c>
      <c r="C109" s="46" t="s">
        <v>109</v>
      </c>
      <c r="D109" s="27"/>
      <c r="E109" s="27"/>
      <c r="F109" s="4"/>
      <c r="G109" s="4"/>
      <c r="H109" s="4"/>
      <c r="I109" s="4"/>
      <c r="J109" s="4"/>
      <c r="K109" s="4"/>
      <c r="L109" s="4"/>
      <c r="M109" s="4"/>
      <c r="N109" s="15"/>
    </row>
    <row r="110" spans="1:14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9"/>
    </row>
    <row r="115" spans="1:13">
      <c r="A115" s="1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1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1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1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1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</sheetData>
  <sortState ref="B31:B32">
    <sortCondition ref="B31:B32"/>
  </sortState>
  <mergeCells count="23">
    <mergeCell ref="J45:J46"/>
    <mergeCell ref="M45:M46"/>
    <mergeCell ref="C76:D76"/>
    <mergeCell ref="E76:E77"/>
    <mergeCell ref="F76:F77"/>
    <mergeCell ref="G76:H76"/>
    <mergeCell ref="I76:I77"/>
    <mergeCell ref="J76:J77"/>
    <mergeCell ref="M76:M77"/>
    <mergeCell ref="C45:D45"/>
    <mergeCell ref="E45:E46"/>
    <mergeCell ref="F45:F46"/>
    <mergeCell ref="G45:H45"/>
    <mergeCell ref="I45:I46"/>
    <mergeCell ref="J14:J15"/>
    <mergeCell ref="M14:M15"/>
    <mergeCell ref="C11:M11"/>
    <mergeCell ref="C14:D14"/>
    <mergeCell ref="E14:E15"/>
    <mergeCell ref="F14:F15"/>
    <mergeCell ref="G14:H14"/>
    <mergeCell ref="I14:I15"/>
    <mergeCell ref="C12:M12"/>
  </mergeCells>
  <hyperlinks>
    <hyperlink ref="C109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260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314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310</v>
      </c>
      <c r="N13" s="15"/>
    </row>
    <row r="14" spans="1:22" ht="31.5" customHeight="1">
      <c r="A14" s="12"/>
      <c r="B14" s="30" t="s">
        <v>259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94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94"/>
      <c r="L15" s="39" t="s">
        <v>309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15"/>
    </row>
    <row r="17" spans="1:14" ht="15.75">
      <c r="A17" s="12"/>
      <c r="B17" s="34" t="s">
        <v>61</v>
      </c>
      <c r="C17" s="35">
        <v>4484</v>
      </c>
      <c r="D17" s="35">
        <v>4769</v>
      </c>
      <c r="E17" s="36">
        <f t="shared" ref="E17:I24" si="0">IF(ISBLANK(D17),"",(IFERROR(((D17/C17-1)*100),"")))</f>
        <v>6.3559322033898358</v>
      </c>
      <c r="F17" s="36">
        <f>+(D17*100)/$D$24</f>
        <v>5.2087201555298277</v>
      </c>
      <c r="G17" s="35">
        <v>31852</v>
      </c>
      <c r="H17" s="35">
        <v>41373</v>
      </c>
      <c r="I17" s="36">
        <f t="shared" si="0"/>
        <v>29.891372598266976</v>
      </c>
      <c r="J17" s="36">
        <f>+(H17*100)/$H$24</f>
        <v>4.8259145768911793</v>
      </c>
      <c r="K17" s="79"/>
      <c r="L17" s="35">
        <v>133915</v>
      </c>
      <c r="M17" s="36">
        <f>+(L17*100)/$L$24</f>
        <v>3.8363728192921296</v>
      </c>
      <c r="N17" s="15"/>
    </row>
    <row r="18" spans="1:14" ht="15.75">
      <c r="A18" s="12"/>
      <c r="B18" s="34" t="s">
        <v>60</v>
      </c>
      <c r="C18" s="35">
        <v>30022</v>
      </c>
      <c r="D18" s="35">
        <v>32992</v>
      </c>
      <c r="E18" s="36">
        <f t="shared" si="0"/>
        <v>9.8927453200985838</v>
      </c>
      <c r="F18" s="36">
        <f t="shared" ref="F18:F23" si="1">+(D18*100)/$D$24</f>
        <v>36.033989383778589</v>
      </c>
      <c r="G18" s="35">
        <v>239419</v>
      </c>
      <c r="H18" s="35">
        <v>289878</v>
      </c>
      <c r="I18" s="36">
        <f t="shared" si="0"/>
        <v>21.07560385767211</v>
      </c>
      <c r="J18" s="36">
        <f t="shared" ref="J18:J23" si="2">+(H18*100)/$H$24</f>
        <v>33.812546001500046</v>
      </c>
      <c r="K18" s="79"/>
      <c r="L18" s="35">
        <v>1008150</v>
      </c>
      <c r="M18" s="36">
        <f t="shared" ref="M18:M23" si="3">+(L18*100)/$L$24</f>
        <v>28.881299763053882</v>
      </c>
      <c r="N18" s="15"/>
    </row>
    <row r="19" spans="1:14" ht="15.75">
      <c r="A19" s="12"/>
      <c r="B19" s="34" t="s">
        <v>80</v>
      </c>
      <c r="C19" s="35">
        <v>15347</v>
      </c>
      <c r="D19" s="35">
        <v>13685</v>
      </c>
      <c r="E19" s="36">
        <f t="shared" si="0"/>
        <v>-10.829478073890664</v>
      </c>
      <c r="F19" s="36">
        <f t="shared" si="1"/>
        <v>14.946809672557286</v>
      </c>
      <c r="G19" s="35">
        <v>130403</v>
      </c>
      <c r="H19" s="35">
        <v>132783</v>
      </c>
      <c r="I19" s="36">
        <f t="shared" si="0"/>
        <v>1.825111385474254</v>
      </c>
      <c r="J19" s="36">
        <f t="shared" si="2"/>
        <v>15.488347841909976</v>
      </c>
      <c r="K19" s="79"/>
      <c r="L19" s="35">
        <v>556765</v>
      </c>
      <c r="M19" s="36">
        <f t="shared" si="3"/>
        <v>15.950103518897677</v>
      </c>
      <c r="N19" s="15"/>
    </row>
    <row r="20" spans="1:14" ht="15.75">
      <c r="A20" s="12"/>
      <c r="B20" s="34" t="s">
        <v>81</v>
      </c>
      <c r="C20" s="35">
        <v>6579</v>
      </c>
      <c r="D20" s="35">
        <v>6148</v>
      </c>
      <c r="E20" s="36">
        <f t="shared" si="0"/>
        <v>-6.5511475908192729</v>
      </c>
      <c r="F20" s="36">
        <f t="shared" si="1"/>
        <v>6.7148692631992839</v>
      </c>
      <c r="G20" s="35">
        <v>57765</v>
      </c>
      <c r="H20" s="35">
        <v>58835</v>
      </c>
      <c r="I20" s="36">
        <f t="shared" si="0"/>
        <v>1.852332727430106</v>
      </c>
      <c r="J20" s="36">
        <f t="shared" si="2"/>
        <v>6.8627531030235307</v>
      </c>
      <c r="K20" s="79"/>
      <c r="L20" s="35">
        <v>252934</v>
      </c>
      <c r="M20" s="36">
        <f t="shared" si="3"/>
        <v>7.2460077114201953</v>
      </c>
      <c r="N20" s="15"/>
    </row>
    <row r="21" spans="1:14" ht="15.75">
      <c r="A21" s="12"/>
      <c r="B21" s="34" t="s">
        <v>59</v>
      </c>
      <c r="C21" s="35">
        <v>13426</v>
      </c>
      <c r="D21" s="35">
        <v>13207</v>
      </c>
      <c r="E21" s="36">
        <f t="shared" si="0"/>
        <v>-1.6311634142708198</v>
      </c>
      <c r="F21" s="36">
        <f t="shared" si="1"/>
        <v>14.424736232770485</v>
      </c>
      <c r="G21" s="35">
        <v>128297</v>
      </c>
      <c r="H21" s="35">
        <v>139166</v>
      </c>
      <c r="I21" s="36">
        <f t="shared" si="0"/>
        <v>8.4717491445630131</v>
      </c>
      <c r="J21" s="36">
        <f t="shared" si="2"/>
        <v>16.232886858763877</v>
      </c>
      <c r="K21" s="79"/>
      <c r="L21" s="35">
        <v>605192</v>
      </c>
      <c r="M21" s="36">
        <f t="shared" si="3"/>
        <v>17.33743149948133</v>
      </c>
      <c r="N21" s="15"/>
    </row>
    <row r="22" spans="1:14" ht="15.75">
      <c r="A22" s="12"/>
      <c r="B22" s="34" t="s">
        <v>86</v>
      </c>
      <c r="C22" s="35">
        <v>2262</v>
      </c>
      <c r="D22" s="35">
        <v>2144</v>
      </c>
      <c r="E22" s="36">
        <f t="shared" si="0"/>
        <v>-5.2166224580017628</v>
      </c>
      <c r="F22" s="36">
        <f t="shared" si="1"/>
        <v>2.3416850520981236</v>
      </c>
      <c r="G22" s="35">
        <v>21525</v>
      </c>
      <c r="H22" s="35">
        <v>22205</v>
      </c>
      <c r="I22" s="36">
        <f t="shared" si="0"/>
        <v>3.1591173054587696</v>
      </c>
      <c r="J22" s="36">
        <f t="shared" si="2"/>
        <v>2.5900812892434351</v>
      </c>
      <c r="K22" s="79"/>
      <c r="L22" s="35">
        <v>108804</v>
      </c>
      <c r="M22" s="36">
        <f t="shared" si="3"/>
        <v>3.1169974105235476</v>
      </c>
      <c r="N22" s="15"/>
    </row>
    <row r="23" spans="1:14" ht="15.75">
      <c r="A23" s="12"/>
      <c r="B23" s="34" t="s">
        <v>253</v>
      </c>
      <c r="C23" s="35">
        <v>17278</v>
      </c>
      <c r="D23" s="35">
        <v>18613</v>
      </c>
      <c r="E23" s="36">
        <f t="shared" si="0"/>
        <v>7.7265887255469456</v>
      </c>
      <c r="F23" s="36">
        <f t="shared" si="1"/>
        <v>20.329190240066406</v>
      </c>
      <c r="G23" s="35">
        <v>184358</v>
      </c>
      <c r="H23" s="35">
        <v>173069</v>
      </c>
      <c r="I23" s="36">
        <f t="shared" si="0"/>
        <v>-6.1234120569760968</v>
      </c>
      <c r="J23" s="36">
        <f t="shared" si="2"/>
        <v>20.18747032866796</v>
      </c>
      <c r="K23" s="79"/>
      <c r="L23" s="35">
        <v>824907</v>
      </c>
      <c r="M23" s="36">
        <f t="shared" si="3"/>
        <v>23.631787277331238</v>
      </c>
      <c r="N23" s="15"/>
    </row>
    <row r="24" spans="1:14" ht="15.75">
      <c r="A24" s="12"/>
      <c r="B24" s="40" t="s">
        <v>70</v>
      </c>
      <c r="C24" s="37">
        <f>SUM(C17:C23)</f>
        <v>89398</v>
      </c>
      <c r="D24" s="37">
        <f>SUM(D17:D23)</f>
        <v>91558</v>
      </c>
      <c r="E24" s="38">
        <f t="shared" si="0"/>
        <v>2.4161614353788607</v>
      </c>
      <c r="F24" s="38">
        <f>SUM(F17:F23)</f>
        <v>100</v>
      </c>
      <c r="G24" s="37">
        <f>SUM(G17:G23)</f>
        <v>793619</v>
      </c>
      <c r="H24" s="37">
        <f>SUM(H17:H23)</f>
        <v>857309</v>
      </c>
      <c r="I24" s="38">
        <f t="shared" si="0"/>
        <v>8.0252614919753782</v>
      </c>
      <c r="J24" s="38">
        <f>SUM(J17:J23)</f>
        <v>99.999999999999986</v>
      </c>
      <c r="K24" s="4"/>
      <c r="L24" s="37">
        <f>SUM(L17:L23)</f>
        <v>3490667</v>
      </c>
      <c r="M24" s="38">
        <f>SUM(M17:M23)</f>
        <v>100.00000000000001</v>
      </c>
      <c r="N24" s="15"/>
    </row>
    <row r="25" spans="1:14">
      <c r="A25" s="12"/>
      <c r="B25" s="4"/>
      <c r="C25" s="29"/>
      <c r="D25" s="4"/>
      <c r="E25" s="4"/>
      <c r="F25" s="4"/>
      <c r="G25" s="29"/>
      <c r="H25" s="4"/>
      <c r="I25" s="4"/>
      <c r="J25" s="4"/>
      <c r="K25" s="4"/>
      <c r="L25" s="29"/>
      <c r="M25" s="4"/>
      <c r="N25" s="15"/>
    </row>
    <row r="26" spans="1:14" ht="18.75">
      <c r="A26" s="12"/>
      <c r="B26" s="92" t="s">
        <v>311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15"/>
    </row>
    <row r="27" spans="1:14" ht="15.75">
      <c r="A27" s="12"/>
      <c r="B27" s="34" t="s">
        <v>61</v>
      </c>
      <c r="C27" s="36">
        <v>1812</v>
      </c>
      <c r="D27" s="35">
        <v>1946</v>
      </c>
      <c r="E27" s="36">
        <f t="shared" ref="E27:I33" si="4">IF(ISBLANK(D27),"",(IFERROR(((D27/C27-1)*100),"")))</f>
        <v>7.3951434878587241</v>
      </c>
      <c r="F27" s="36">
        <f>+(D27*100)/$D$34</f>
        <v>4.050369445311687</v>
      </c>
      <c r="G27" s="35">
        <v>13778</v>
      </c>
      <c r="H27" s="35">
        <v>16828</v>
      </c>
      <c r="I27" s="36">
        <f t="shared" si="4"/>
        <v>22.136739730004361</v>
      </c>
      <c r="J27" s="36">
        <f>+(H27*100)/$H$34</f>
        <v>3.6636767395279981</v>
      </c>
      <c r="K27" s="79"/>
      <c r="L27" s="35">
        <v>56208</v>
      </c>
      <c r="M27" s="36">
        <f>+(L27*100)/$L$34</f>
        <v>2.9033852682950516</v>
      </c>
      <c r="N27" s="15"/>
    </row>
    <row r="28" spans="1:14" ht="15.75">
      <c r="A28" s="12"/>
      <c r="B28" s="34" t="s">
        <v>60</v>
      </c>
      <c r="C28" s="36">
        <v>14095</v>
      </c>
      <c r="D28" s="35">
        <v>15712</v>
      </c>
      <c r="E28" s="36">
        <f t="shared" si="4"/>
        <v>11.472153245831862</v>
      </c>
      <c r="F28" s="36">
        <f t="shared" ref="F28:F33" si="5">+(D28*100)/$D$34</f>
        <v>32.702674575918408</v>
      </c>
      <c r="G28" s="35">
        <v>120828</v>
      </c>
      <c r="H28" s="35">
        <v>138273</v>
      </c>
      <c r="I28" s="36">
        <f t="shared" si="4"/>
        <v>14.437878637401935</v>
      </c>
      <c r="J28" s="36">
        <f t="shared" ref="J28:J33" si="6">+(H28*100)/$H$34</f>
        <v>30.103849168335802</v>
      </c>
      <c r="K28" s="79"/>
      <c r="L28" s="35">
        <v>499710</v>
      </c>
      <c r="M28" s="36">
        <f t="shared" ref="M28:M33" si="7">+(L28*100)/$L$34</f>
        <v>25.812173577065902</v>
      </c>
      <c r="N28" s="15"/>
    </row>
    <row r="29" spans="1:14" ht="15.75">
      <c r="A29" s="12"/>
      <c r="B29" s="34" t="s">
        <v>80</v>
      </c>
      <c r="C29" s="36">
        <v>9866</v>
      </c>
      <c r="D29" s="35">
        <v>8608</v>
      </c>
      <c r="E29" s="36">
        <f t="shared" si="4"/>
        <v>-12.750861544698965</v>
      </c>
      <c r="F29" s="36">
        <f t="shared" si="5"/>
        <v>17.916536580289311</v>
      </c>
      <c r="G29" s="35">
        <v>86115</v>
      </c>
      <c r="H29" s="35">
        <v>85859</v>
      </c>
      <c r="I29" s="36">
        <f t="shared" si="4"/>
        <v>-0.2972768971723827</v>
      </c>
      <c r="J29" s="36">
        <f t="shared" si="6"/>
        <v>18.69263258730297</v>
      </c>
      <c r="K29" s="79"/>
      <c r="L29" s="35">
        <v>361140</v>
      </c>
      <c r="M29" s="36">
        <f t="shared" si="7"/>
        <v>18.654436304299654</v>
      </c>
      <c r="N29" s="15"/>
    </row>
    <row r="30" spans="1:14" ht="15.75">
      <c r="A30" s="12"/>
      <c r="B30" s="34" t="s">
        <v>81</v>
      </c>
      <c r="C30" s="36">
        <v>3591</v>
      </c>
      <c r="D30" s="35">
        <v>3295</v>
      </c>
      <c r="E30" s="36">
        <f t="shared" si="4"/>
        <v>-8.242829295460874</v>
      </c>
      <c r="F30" s="36">
        <f t="shared" si="5"/>
        <v>6.8581538141325842</v>
      </c>
      <c r="G30" s="35">
        <v>32800</v>
      </c>
      <c r="H30" s="35">
        <v>32229</v>
      </c>
      <c r="I30" s="36">
        <f t="shared" si="4"/>
        <v>-1.7408536585365897</v>
      </c>
      <c r="J30" s="36">
        <f t="shared" si="6"/>
        <v>7.0166768266132546</v>
      </c>
      <c r="K30" s="79"/>
      <c r="L30" s="35">
        <v>140636</v>
      </c>
      <c r="M30" s="36">
        <f t="shared" si="7"/>
        <v>7.2644550703092596</v>
      </c>
      <c r="N30" s="15"/>
    </row>
    <row r="31" spans="1:14" ht="15.75">
      <c r="A31" s="12"/>
      <c r="B31" s="34" t="s">
        <v>59</v>
      </c>
      <c r="C31" s="36">
        <v>7862</v>
      </c>
      <c r="D31" s="35">
        <v>7509</v>
      </c>
      <c r="E31" s="36">
        <f t="shared" si="4"/>
        <v>-4.4899516662426864</v>
      </c>
      <c r="F31" s="36">
        <f t="shared" si="5"/>
        <v>15.629097720886669</v>
      </c>
      <c r="G31" s="35">
        <v>75989</v>
      </c>
      <c r="H31" s="35">
        <v>81985</v>
      </c>
      <c r="I31" s="36">
        <f t="shared" si="4"/>
        <v>7.8906157470160165</v>
      </c>
      <c r="J31" s="36">
        <f t="shared" si="6"/>
        <v>17.849211878428981</v>
      </c>
      <c r="K31" s="79"/>
      <c r="L31" s="35">
        <v>355834</v>
      </c>
      <c r="M31" s="36">
        <f t="shared" si="7"/>
        <v>18.380358553204193</v>
      </c>
      <c r="N31" s="15"/>
    </row>
    <row r="32" spans="1:14" ht="15.75">
      <c r="A32" s="12"/>
      <c r="B32" s="34" t="s">
        <v>86</v>
      </c>
      <c r="C32" s="36">
        <v>1295</v>
      </c>
      <c r="D32" s="35">
        <v>1171</v>
      </c>
      <c r="E32" s="36">
        <f t="shared" si="4"/>
        <v>-9.575289575289581</v>
      </c>
      <c r="F32" s="36">
        <f t="shared" si="5"/>
        <v>2.4372983661151006</v>
      </c>
      <c r="G32" s="35">
        <v>12530</v>
      </c>
      <c r="H32" s="35">
        <v>12631</v>
      </c>
      <c r="I32" s="36">
        <f t="shared" si="4"/>
        <v>0.80606544293695404</v>
      </c>
      <c r="J32" s="36">
        <f t="shared" si="6"/>
        <v>2.7499346860576503</v>
      </c>
      <c r="K32" s="79"/>
      <c r="L32" s="35">
        <v>61779</v>
      </c>
      <c r="M32" s="36">
        <f t="shared" si="7"/>
        <v>3.1911514106532874</v>
      </c>
      <c r="N32" s="15"/>
    </row>
    <row r="33" spans="1:14" ht="15.75">
      <c r="A33" s="12"/>
      <c r="B33" s="34" t="s">
        <v>253</v>
      </c>
      <c r="C33" s="36">
        <v>9337</v>
      </c>
      <c r="D33" s="35">
        <v>9804</v>
      </c>
      <c r="E33" s="36">
        <f t="shared" si="4"/>
        <v>5.001606511727541</v>
      </c>
      <c r="F33" s="36">
        <f t="shared" si="5"/>
        <v>20.405869497346238</v>
      </c>
      <c r="G33" s="35">
        <v>107687</v>
      </c>
      <c r="H33" s="35">
        <v>91515</v>
      </c>
      <c r="I33" s="36">
        <f t="shared" si="4"/>
        <v>-15.017597295866725</v>
      </c>
      <c r="J33" s="36">
        <f t="shared" si="6"/>
        <v>19.924018113733347</v>
      </c>
      <c r="K33" s="79"/>
      <c r="L33" s="35">
        <v>460640</v>
      </c>
      <c r="M33" s="36">
        <f t="shared" si="7"/>
        <v>23.794039816172653</v>
      </c>
      <c r="N33" s="15"/>
    </row>
    <row r="34" spans="1:14" ht="15.75">
      <c r="A34" s="12"/>
      <c r="B34" s="40" t="s">
        <v>70</v>
      </c>
      <c r="C34" s="37">
        <f>SUM(C27:C33)</f>
        <v>47858</v>
      </c>
      <c r="D34" s="37">
        <f>SUM(D27:D33)</f>
        <v>48045</v>
      </c>
      <c r="E34" s="38">
        <f t="shared" ref="E34" si="8">IF(ISBLANK(D34),"",(IFERROR(((D34/C34-1)*100),"")))</f>
        <v>0.39073927034143363</v>
      </c>
      <c r="F34" s="38">
        <f>SUM(F27:F33)</f>
        <v>100</v>
      </c>
      <c r="G34" s="37">
        <f>SUM(G27:G33)</f>
        <v>449727</v>
      </c>
      <c r="H34" s="37">
        <f>SUM(H27:H33)</f>
        <v>459320</v>
      </c>
      <c r="I34" s="38">
        <f t="shared" ref="I34" si="9">IF(ISBLANK(H34),"",(IFERROR(((H34/G34-1)*100),"")))</f>
        <v>2.1330718413615335</v>
      </c>
      <c r="J34" s="38">
        <f>SUM(J27:J33)</f>
        <v>100</v>
      </c>
      <c r="K34" s="4"/>
      <c r="L34" s="37">
        <f>SUM(L27:L33)</f>
        <v>1935947</v>
      </c>
      <c r="M34" s="38">
        <f>SUM(M27:M33)</f>
        <v>100.00000000000001</v>
      </c>
      <c r="N34" s="15"/>
    </row>
    <row r="35" spans="1:14">
      <c r="A35" s="12"/>
      <c r="B35" s="4"/>
      <c r="C35" s="29"/>
      <c r="D35" s="4"/>
      <c r="E35" s="4"/>
      <c r="F35" s="4"/>
      <c r="G35" s="29"/>
      <c r="H35" s="4"/>
      <c r="I35" s="4"/>
      <c r="J35" s="4"/>
      <c r="K35" s="4"/>
      <c r="L35" s="29"/>
      <c r="M35" s="4"/>
      <c r="N35" s="15"/>
    </row>
    <row r="36" spans="1:14" ht="18.75">
      <c r="A36" s="12"/>
      <c r="B36" s="92" t="s">
        <v>312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5"/>
    </row>
    <row r="37" spans="1:14" ht="15.75">
      <c r="A37" s="12"/>
      <c r="B37" s="34" t="s">
        <v>61</v>
      </c>
      <c r="C37" s="36">
        <f t="shared" ref="C37:D43" si="10">C17-C27</f>
        <v>2672</v>
      </c>
      <c r="D37" s="36">
        <f t="shared" si="10"/>
        <v>2823</v>
      </c>
      <c r="E37" s="36">
        <f t="shared" ref="E37:E44" si="11">IF(ISBLANK(D37),"",(IFERROR(((D37/C37-1)*100),"")))</f>
        <v>5.6511976047904255</v>
      </c>
      <c r="F37" s="36">
        <f>+(D37*100)/$D$44</f>
        <v>6.4877163146645831</v>
      </c>
      <c r="G37" s="36">
        <f t="shared" ref="G37:H43" si="12">G17-G27</f>
        <v>18074</v>
      </c>
      <c r="H37" s="36">
        <f t="shared" si="12"/>
        <v>24545</v>
      </c>
      <c r="I37" s="36">
        <f t="shared" ref="I37:I44" si="13">IF(ISBLANK(H37),"",(IFERROR(((H37/G37-1)*100),"")))</f>
        <v>35.802810667256836</v>
      </c>
      <c r="J37" s="36">
        <f>+(H37*100)/$H$44</f>
        <v>6.1672558789313277</v>
      </c>
      <c r="K37" s="79"/>
      <c r="L37" s="36">
        <f t="shared" ref="L37:L43" si="14">L17-L27</f>
        <v>77707</v>
      </c>
      <c r="M37" s="36">
        <f>+(L37*100)/$L$44</f>
        <v>4.9981347123597821</v>
      </c>
      <c r="N37" s="15"/>
    </row>
    <row r="38" spans="1:14" ht="15.75">
      <c r="A38" s="12"/>
      <c r="B38" s="34" t="s">
        <v>60</v>
      </c>
      <c r="C38" s="36">
        <f t="shared" si="10"/>
        <v>15927</v>
      </c>
      <c r="D38" s="36">
        <f t="shared" si="10"/>
        <v>17280</v>
      </c>
      <c r="E38" s="36">
        <f t="shared" si="11"/>
        <v>8.4950084761725275</v>
      </c>
      <c r="F38" s="36">
        <f t="shared" ref="F38:F43" si="15">+(D38*100)/$D$44</f>
        <v>39.712269896352815</v>
      </c>
      <c r="G38" s="36">
        <f t="shared" si="12"/>
        <v>118591</v>
      </c>
      <c r="H38" s="36">
        <f t="shared" si="12"/>
        <v>151605</v>
      </c>
      <c r="I38" s="36">
        <f t="shared" si="13"/>
        <v>27.838537494413561</v>
      </c>
      <c r="J38" s="36">
        <f t="shared" ref="J38:J43" si="16">+(H38*100)/$H$44</f>
        <v>38.092761357725969</v>
      </c>
      <c r="K38" s="79"/>
      <c r="L38" s="36">
        <f t="shared" si="14"/>
        <v>508440</v>
      </c>
      <c r="M38" s="36">
        <f t="shared" ref="M38:M43" si="17">+(L38*100)/$L$44</f>
        <v>32.702994751466505</v>
      </c>
      <c r="N38" s="15"/>
    </row>
    <row r="39" spans="1:14" ht="15.75">
      <c r="A39" s="12"/>
      <c r="B39" s="34" t="s">
        <v>80</v>
      </c>
      <c r="C39" s="36">
        <f t="shared" si="10"/>
        <v>5481</v>
      </c>
      <c r="D39" s="36">
        <f t="shared" si="10"/>
        <v>5077</v>
      </c>
      <c r="E39" s="36">
        <f t="shared" si="11"/>
        <v>-7.370917715745307</v>
      </c>
      <c r="F39" s="36">
        <f t="shared" si="15"/>
        <v>11.667777445820789</v>
      </c>
      <c r="G39" s="36">
        <f t="shared" si="12"/>
        <v>44288</v>
      </c>
      <c r="H39" s="36">
        <f t="shared" si="12"/>
        <v>46924</v>
      </c>
      <c r="I39" s="36">
        <f t="shared" si="13"/>
        <v>5.9519508670520249</v>
      </c>
      <c r="J39" s="36">
        <f t="shared" si="16"/>
        <v>11.790275610632454</v>
      </c>
      <c r="K39" s="79"/>
      <c r="L39" s="36">
        <f t="shared" si="14"/>
        <v>195625</v>
      </c>
      <c r="M39" s="36">
        <f t="shared" si="17"/>
        <v>12.582651538540702</v>
      </c>
      <c r="N39" s="15"/>
    </row>
    <row r="40" spans="1:14" ht="15.75">
      <c r="A40" s="12"/>
      <c r="B40" s="34" t="s">
        <v>81</v>
      </c>
      <c r="C40" s="36">
        <f t="shared" si="10"/>
        <v>2988</v>
      </c>
      <c r="D40" s="36">
        <f t="shared" si="10"/>
        <v>2853</v>
      </c>
      <c r="E40" s="36">
        <f t="shared" si="11"/>
        <v>-4.5180722891566276</v>
      </c>
      <c r="F40" s="36">
        <f t="shared" si="15"/>
        <v>6.5566612276790845</v>
      </c>
      <c r="G40" s="36">
        <f t="shared" si="12"/>
        <v>24965</v>
      </c>
      <c r="H40" s="36">
        <f t="shared" si="12"/>
        <v>26606</v>
      </c>
      <c r="I40" s="36">
        <f t="shared" si="13"/>
        <v>6.5732024834768588</v>
      </c>
      <c r="J40" s="36">
        <f t="shared" si="16"/>
        <v>6.6851093874453813</v>
      </c>
      <c r="K40" s="79"/>
      <c r="L40" s="36">
        <f t="shared" si="14"/>
        <v>112298</v>
      </c>
      <c r="M40" s="36">
        <f t="shared" si="17"/>
        <v>7.2230369455593291</v>
      </c>
      <c r="N40" s="15"/>
    </row>
    <row r="41" spans="1:14" ht="15.75">
      <c r="A41" s="12"/>
      <c r="B41" s="34" t="s">
        <v>59</v>
      </c>
      <c r="C41" s="36">
        <f t="shared" si="10"/>
        <v>5564</v>
      </c>
      <c r="D41" s="36">
        <f t="shared" si="10"/>
        <v>5698</v>
      </c>
      <c r="E41" s="36">
        <f t="shared" si="11"/>
        <v>2.4083393242271711</v>
      </c>
      <c r="F41" s="36">
        <f t="shared" si="15"/>
        <v>13.094937145220969</v>
      </c>
      <c r="G41" s="36">
        <f t="shared" si="12"/>
        <v>52308</v>
      </c>
      <c r="H41" s="36">
        <f t="shared" si="12"/>
        <v>57181</v>
      </c>
      <c r="I41" s="36">
        <f t="shared" si="13"/>
        <v>9.3159746119140472</v>
      </c>
      <c r="J41" s="36">
        <f t="shared" si="16"/>
        <v>14.36748251836106</v>
      </c>
      <c r="K41" s="79"/>
      <c r="L41" s="36">
        <f t="shared" si="14"/>
        <v>249358</v>
      </c>
      <c r="M41" s="36">
        <f t="shared" si="17"/>
        <v>16.038772254811157</v>
      </c>
      <c r="N41" s="15"/>
    </row>
    <row r="42" spans="1:14" ht="15.75">
      <c r="A42" s="12"/>
      <c r="B42" s="34" t="s">
        <v>86</v>
      </c>
      <c r="C42" s="36">
        <f t="shared" si="10"/>
        <v>967</v>
      </c>
      <c r="D42" s="36">
        <f t="shared" si="10"/>
        <v>973</v>
      </c>
      <c r="E42" s="36">
        <f t="shared" si="11"/>
        <v>0.62047569803516112</v>
      </c>
      <c r="F42" s="36">
        <f t="shared" si="15"/>
        <v>2.2361133454369959</v>
      </c>
      <c r="G42" s="36">
        <f t="shared" si="12"/>
        <v>8995</v>
      </c>
      <c r="H42" s="36">
        <f t="shared" si="12"/>
        <v>9574</v>
      </c>
      <c r="I42" s="36">
        <f t="shared" si="13"/>
        <v>6.436909394107837</v>
      </c>
      <c r="J42" s="36">
        <f t="shared" si="16"/>
        <v>2.4055941244607264</v>
      </c>
      <c r="K42" s="79"/>
      <c r="L42" s="36">
        <f t="shared" si="14"/>
        <v>47025</v>
      </c>
      <c r="M42" s="36">
        <f t="shared" si="17"/>
        <v>3.0246603890089534</v>
      </c>
      <c r="N42" s="15"/>
    </row>
    <row r="43" spans="1:14" ht="15.75">
      <c r="A43" s="12"/>
      <c r="B43" s="34" t="s">
        <v>253</v>
      </c>
      <c r="C43" s="36">
        <f t="shared" si="10"/>
        <v>7941</v>
      </c>
      <c r="D43" s="36">
        <f t="shared" si="10"/>
        <v>8809</v>
      </c>
      <c r="E43" s="36">
        <f t="shared" si="11"/>
        <v>10.930613272887534</v>
      </c>
      <c r="F43" s="36">
        <f t="shared" si="15"/>
        <v>20.244524624824766</v>
      </c>
      <c r="G43" s="36">
        <f t="shared" si="12"/>
        <v>76671</v>
      </c>
      <c r="H43" s="36">
        <f t="shared" si="12"/>
        <v>81554</v>
      </c>
      <c r="I43" s="36">
        <f t="shared" si="13"/>
        <v>6.3687704608000439</v>
      </c>
      <c r="J43" s="36">
        <f t="shared" si="16"/>
        <v>20.491521122443082</v>
      </c>
      <c r="K43" s="79"/>
      <c r="L43" s="36">
        <f t="shared" si="14"/>
        <v>364267</v>
      </c>
      <c r="M43" s="36">
        <f t="shared" si="17"/>
        <v>23.429749408253578</v>
      </c>
      <c r="N43" s="15"/>
    </row>
    <row r="44" spans="1:14" ht="15.75">
      <c r="A44" s="12"/>
      <c r="B44" s="40" t="s">
        <v>70</v>
      </c>
      <c r="C44" s="37">
        <f>SUM(C37:C43)</f>
        <v>41540</v>
      </c>
      <c r="D44" s="37">
        <f>SUM(D37:D43)</f>
        <v>43513</v>
      </c>
      <c r="E44" s="38">
        <f t="shared" si="11"/>
        <v>4.749638902262876</v>
      </c>
      <c r="F44" s="38">
        <f>SUM(F37:F43)</f>
        <v>99.999999999999986</v>
      </c>
      <c r="G44" s="37">
        <f>SUM(G37:G43)</f>
        <v>343892</v>
      </c>
      <c r="H44" s="37">
        <f>SUM(H37:H43)</f>
        <v>397989</v>
      </c>
      <c r="I44" s="38">
        <f t="shared" si="13"/>
        <v>15.73081083596013</v>
      </c>
      <c r="J44" s="38">
        <f>SUM(J37:J43)</f>
        <v>100</v>
      </c>
      <c r="K44" s="4"/>
      <c r="L44" s="37">
        <f>SUM(L37:L43)</f>
        <v>1554720</v>
      </c>
      <c r="M44" s="38">
        <f>SUM(M37:M43)</f>
        <v>100.00000000000003</v>
      </c>
      <c r="N44" s="15"/>
    </row>
    <row r="45" spans="1:14">
      <c r="A45" s="12"/>
      <c r="B45" s="4"/>
      <c r="C45" s="29"/>
      <c r="D45" s="4"/>
      <c r="E45" s="4"/>
      <c r="F45" s="4"/>
      <c r="G45" s="29"/>
      <c r="H45" s="4"/>
      <c r="I45" s="4"/>
      <c r="J45" s="4"/>
      <c r="K45" s="4"/>
      <c r="L45" s="29"/>
      <c r="M45" s="4"/>
      <c r="N45" s="15"/>
    </row>
    <row r="46" spans="1:14">
      <c r="A46" s="12"/>
      <c r="B46" s="4"/>
      <c r="C46" s="29"/>
      <c r="D46" s="4"/>
      <c r="E46" s="4"/>
      <c r="F46" s="4"/>
      <c r="G46" s="29"/>
      <c r="H46" s="4"/>
      <c r="I46" s="4"/>
      <c r="J46" s="4"/>
      <c r="K46" s="4"/>
      <c r="L46" s="29"/>
      <c r="M46" s="4"/>
      <c r="N46" s="15"/>
    </row>
    <row r="47" spans="1:14" ht="15.75">
      <c r="A47" s="12"/>
      <c r="B47" s="34" t="s">
        <v>256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>
      <c r="A48" s="1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4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314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310</v>
      </c>
      <c r="N13" s="15"/>
    </row>
    <row r="14" spans="1:22" ht="31.5" customHeight="1">
      <c r="A14" s="12"/>
      <c r="B14" s="30" t="s">
        <v>261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95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95"/>
      <c r="L15" s="39" t="s">
        <v>309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83</v>
      </c>
      <c r="C17" s="35">
        <v>29405</v>
      </c>
      <c r="D17" s="35">
        <v>30279</v>
      </c>
      <c r="E17" s="36">
        <f t="shared" ref="E17:E23" si="0">IF(ISBLANK(D17),"",(IFERROR(((D17/C17-1)*100),"")))</f>
        <v>2.972283625233807</v>
      </c>
      <c r="F17" s="36">
        <f>+(D17*100)/$D$23</f>
        <v>33.070840341641365</v>
      </c>
      <c r="G17" s="35">
        <v>250207</v>
      </c>
      <c r="H17" s="35">
        <v>295227</v>
      </c>
      <c r="I17" s="36">
        <f t="shared" ref="I17:I23" si="1">IF(ISBLANK(H17),"",(IFERROR(((H17/G17-1)*100),"")))</f>
        <v>17.993101711782632</v>
      </c>
      <c r="J17" s="36">
        <f>+(H17*100)/$H$23</f>
        <v>34.436475063250242</v>
      </c>
      <c r="K17" s="79"/>
      <c r="L17" s="35">
        <v>1164282</v>
      </c>
      <c r="M17" s="36">
        <f>+(L17*100)/$L$23</f>
        <v>33.354141199948316</v>
      </c>
      <c r="N17" s="15"/>
    </row>
    <row r="18" spans="1:14" ht="15.75">
      <c r="A18" s="12"/>
      <c r="B18" s="34" t="s">
        <v>300</v>
      </c>
      <c r="C18" s="35">
        <v>30974</v>
      </c>
      <c r="D18" s="35">
        <v>30651</v>
      </c>
      <c r="E18" s="36">
        <f t="shared" si="0"/>
        <v>-1.0428100987925348</v>
      </c>
      <c r="F18" s="36">
        <f t="shared" ref="F18:F21" si="2">+(D18*100)/$D$23</f>
        <v>33.477140173441974</v>
      </c>
      <c r="G18" s="35">
        <v>288545</v>
      </c>
      <c r="H18" s="35">
        <v>287716</v>
      </c>
      <c r="I18" s="36">
        <f t="shared" si="1"/>
        <v>-0.28730354017570958</v>
      </c>
      <c r="J18" s="36">
        <f t="shared" ref="J18:J21" si="3">+(H18*100)/$H$23</f>
        <v>33.560361549919577</v>
      </c>
      <c r="K18" s="79"/>
      <c r="L18" s="35">
        <v>1264702</v>
      </c>
      <c r="M18" s="36">
        <f t="shared" ref="M18:M21" si="4">+(L18*100)/$L$23</f>
        <v>36.230955287341935</v>
      </c>
      <c r="N18" s="15"/>
    </row>
    <row r="19" spans="1:14" ht="15.75">
      <c r="A19" s="12"/>
      <c r="B19" s="34" t="s">
        <v>262</v>
      </c>
      <c r="C19" s="35">
        <v>10696</v>
      </c>
      <c r="D19" s="35">
        <v>10825</v>
      </c>
      <c r="E19" s="36">
        <f t="shared" si="0"/>
        <v>1.2060583395661961</v>
      </c>
      <c r="F19" s="36">
        <f t="shared" si="2"/>
        <v>11.823106664627886</v>
      </c>
      <c r="G19" s="35">
        <v>94598</v>
      </c>
      <c r="H19" s="35">
        <v>97895</v>
      </c>
      <c r="I19" s="36">
        <f t="shared" si="1"/>
        <v>3.4852745301169108</v>
      </c>
      <c r="J19" s="36">
        <f t="shared" si="3"/>
        <v>11.418869975703043</v>
      </c>
      <c r="K19" s="79"/>
      <c r="L19" s="35">
        <v>396688</v>
      </c>
      <c r="M19" s="36">
        <f t="shared" si="4"/>
        <v>11.364246431985634</v>
      </c>
      <c r="N19" s="15"/>
    </row>
    <row r="20" spans="1:14" ht="15.75">
      <c r="A20" s="12"/>
      <c r="B20" s="34" t="s">
        <v>263</v>
      </c>
      <c r="C20" s="35">
        <v>9322</v>
      </c>
      <c r="D20" s="35">
        <v>9413</v>
      </c>
      <c r="E20" s="36">
        <f t="shared" si="0"/>
        <v>0.97618536794679134</v>
      </c>
      <c r="F20" s="36">
        <f t="shared" si="2"/>
        <v>10.28091482994386</v>
      </c>
      <c r="G20" s="35">
        <v>83452</v>
      </c>
      <c r="H20" s="35">
        <v>86959</v>
      </c>
      <c r="I20" s="36">
        <f t="shared" si="1"/>
        <v>4.2024157599578116</v>
      </c>
      <c r="J20" s="36">
        <f t="shared" si="3"/>
        <v>10.143250566598507</v>
      </c>
      <c r="K20" s="79"/>
      <c r="L20" s="35">
        <v>334464</v>
      </c>
      <c r="M20" s="36">
        <f t="shared" si="4"/>
        <v>9.5816644784506799</v>
      </c>
      <c r="N20" s="15"/>
    </row>
    <row r="21" spans="1:14" ht="15.75">
      <c r="A21" s="12"/>
      <c r="B21" s="34" t="s">
        <v>264</v>
      </c>
      <c r="C21" s="35">
        <v>3728</v>
      </c>
      <c r="D21" s="35">
        <v>4112</v>
      </c>
      <c r="E21" s="36">
        <f t="shared" si="0"/>
        <v>10.300429184549365</v>
      </c>
      <c r="F21" s="36">
        <f t="shared" si="2"/>
        <v>4.4911422267852075</v>
      </c>
      <c r="G21" s="35">
        <v>32251</v>
      </c>
      <c r="H21" s="35">
        <v>36580</v>
      </c>
      <c r="I21" s="36">
        <f t="shared" si="1"/>
        <v>13.422839601872806</v>
      </c>
      <c r="J21" s="36">
        <f t="shared" si="3"/>
        <v>4.2668396109220827</v>
      </c>
      <c r="K21" s="79"/>
      <c r="L21" s="35">
        <v>133408</v>
      </c>
      <c r="M21" s="36">
        <f t="shared" si="4"/>
        <v>3.8218483745370153</v>
      </c>
      <c r="N21" s="15"/>
    </row>
    <row r="22" spans="1:14" ht="15.75">
      <c r="A22" s="12"/>
      <c r="B22" s="34" t="s">
        <v>265</v>
      </c>
      <c r="C22" s="35">
        <v>5273</v>
      </c>
      <c r="D22" s="35">
        <v>6278</v>
      </c>
      <c r="E22" s="36">
        <f t="shared" si="0"/>
        <v>19.059358998672483</v>
      </c>
      <c r="F22" s="36">
        <f>+(D22*100)/$D$23</f>
        <v>6.8568557635597109</v>
      </c>
      <c r="G22" s="35">
        <v>44566</v>
      </c>
      <c r="H22" s="35">
        <v>52932</v>
      </c>
      <c r="I22" s="36">
        <f t="shared" si="1"/>
        <v>18.772158147466691</v>
      </c>
      <c r="J22" s="36">
        <f>+(H22*100)/$H$23</f>
        <v>6.1742032336065522</v>
      </c>
      <c r="K22" s="79"/>
      <c r="L22" s="35">
        <v>197123</v>
      </c>
      <c r="M22" s="36">
        <f>+(L22*100)/$L$23</f>
        <v>5.6471442277364181</v>
      </c>
      <c r="N22" s="15"/>
    </row>
    <row r="23" spans="1:14" ht="15.75">
      <c r="A23" s="12"/>
      <c r="B23" s="40" t="s">
        <v>70</v>
      </c>
      <c r="C23" s="37">
        <f>SUM(C17:C22)</f>
        <v>89398</v>
      </c>
      <c r="D23" s="37">
        <f>SUM(D17:D22)</f>
        <v>91558</v>
      </c>
      <c r="E23" s="38">
        <f t="shared" si="0"/>
        <v>2.4161614353788607</v>
      </c>
      <c r="F23" s="38">
        <f>SUM(F17:F22)</f>
        <v>100</v>
      </c>
      <c r="G23" s="37">
        <f>SUM(G17:G22)</f>
        <v>793619</v>
      </c>
      <c r="H23" s="37">
        <f>SUM(H17:H22)</f>
        <v>857309</v>
      </c>
      <c r="I23" s="38">
        <f t="shared" si="1"/>
        <v>8.0252614919753782</v>
      </c>
      <c r="J23" s="38">
        <f>SUM(J17:J22)</f>
        <v>100</v>
      </c>
      <c r="K23" s="4"/>
      <c r="L23" s="37">
        <f>SUM(L17:L22)</f>
        <v>3490667</v>
      </c>
      <c r="M23" s="37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311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83</v>
      </c>
      <c r="C26" s="35">
        <v>16384</v>
      </c>
      <c r="D26" s="35">
        <v>16753</v>
      </c>
      <c r="E26" s="36">
        <f t="shared" ref="E26:E31" si="5">IF(ISBLANK(D26),"",(IFERROR(((D26/C26-1)*100),"")))</f>
        <v>2.252197265625</v>
      </c>
      <c r="F26" s="36">
        <f>+(D26*100)/$D$32</f>
        <v>34.86939327713602</v>
      </c>
      <c r="G26" s="35">
        <v>148670</v>
      </c>
      <c r="H26" s="35">
        <v>162931</v>
      </c>
      <c r="I26" s="36">
        <f t="shared" ref="I26:I31" si="6">IF(ISBLANK(H26),"",(IFERROR(((H26/G26-1)*100),"")))</f>
        <v>9.5923858209457258</v>
      </c>
      <c r="J26" s="36">
        <f>+(H26*100)/$H$32</f>
        <v>35.472219803187322</v>
      </c>
      <c r="K26" s="79"/>
      <c r="L26" s="35">
        <v>665982</v>
      </c>
      <c r="M26" s="36">
        <f>+(L26*100)/$L$32</f>
        <v>34.400838452705578</v>
      </c>
      <c r="N26" s="15"/>
    </row>
    <row r="27" spans="1:14" ht="15.75">
      <c r="A27" s="12"/>
      <c r="B27" s="34" t="s">
        <v>300</v>
      </c>
      <c r="C27" s="35">
        <v>16437</v>
      </c>
      <c r="D27" s="35">
        <v>16046</v>
      </c>
      <c r="E27" s="36">
        <f t="shared" si="5"/>
        <v>-2.3787795826489044</v>
      </c>
      <c r="F27" s="36">
        <f t="shared" ref="F27:F30" si="7">+(D27*100)/$D$32</f>
        <v>33.3978561765012</v>
      </c>
      <c r="G27" s="35">
        <v>162378</v>
      </c>
      <c r="H27" s="35">
        <v>154863</v>
      </c>
      <c r="I27" s="36">
        <f t="shared" si="6"/>
        <v>-4.6280900121937751</v>
      </c>
      <c r="J27" s="36">
        <f t="shared" ref="J27:J30" si="8">+(H27*100)/$H$32</f>
        <v>33.715710180266484</v>
      </c>
      <c r="K27" s="79"/>
      <c r="L27" s="35">
        <v>702929</v>
      </c>
      <c r="M27" s="36">
        <f t="shared" ref="M27:M30" si="9">+(L27*100)/$L$32</f>
        <v>36.309310120576647</v>
      </c>
      <c r="N27" s="15"/>
    </row>
    <row r="28" spans="1:14" ht="15.75">
      <c r="A28" s="12"/>
      <c r="B28" s="34" t="s">
        <v>262</v>
      </c>
      <c r="C28" s="35">
        <v>5692</v>
      </c>
      <c r="D28" s="35">
        <v>5568</v>
      </c>
      <c r="E28" s="36">
        <f t="shared" si="5"/>
        <v>-2.1784961349262111</v>
      </c>
      <c r="F28" s="36">
        <f t="shared" si="7"/>
        <v>11.589135185763347</v>
      </c>
      <c r="G28" s="35">
        <v>52615</v>
      </c>
      <c r="H28" s="35">
        <v>51724</v>
      </c>
      <c r="I28" s="36">
        <f t="shared" si="6"/>
        <v>-1.693433431530933</v>
      </c>
      <c r="J28" s="36">
        <f t="shared" si="8"/>
        <v>11.260994513628843</v>
      </c>
      <c r="K28" s="79"/>
      <c r="L28" s="35">
        <v>217144</v>
      </c>
      <c r="M28" s="36">
        <f t="shared" si="9"/>
        <v>11.216422763639708</v>
      </c>
      <c r="N28" s="15"/>
    </row>
    <row r="29" spans="1:14" ht="15.75">
      <c r="A29" s="12"/>
      <c r="B29" s="34" t="s">
        <v>263</v>
      </c>
      <c r="C29" s="35">
        <v>4891</v>
      </c>
      <c r="D29" s="35">
        <v>4712</v>
      </c>
      <c r="E29" s="36">
        <f t="shared" si="5"/>
        <v>-3.6597832754038051</v>
      </c>
      <c r="F29" s="36">
        <f t="shared" si="7"/>
        <v>9.8074721615152463</v>
      </c>
      <c r="G29" s="35">
        <v>46282</v>
      </c>
      <c r="H29" s="35">
        <v>45426</v>
      </c>
      <c r="I29" s="36">
        <f t="shared" si="6"/>
        <v>-1.8495311352145549</v>
      </c>
      <c r="J29" s="36">
        <f t="shared" si="8"/>
        <v>9.8898371505704077</v>
      </c>
      <c r="K29" s="79"/>
      <c r="L29" s="35">
        <v>181419</v>
      </c>
      <c r="M29" s="36">
        <f t="shared" si="9"/>
        <v>9.3710726584973667</v>
      </c>
      <c r="N29" s="15"/>
    </row>
    <row r="30" spans="1:14" ht="15.75">
      <c r="A30" s="12"/>
      <c r="B30" s="34" t="s">
        <v>264</v>
      </c>
      <c r="C30" s="35">
        <v>1856</v>
      </c>
      <c r="D30" s="35">
        <v>2057</v>
      </c>
      <c r="E30" s="36">
        <f t="shared" si="5"/>
        <v>10.829741379310342</v>
      </c>
      <c r="F30" s="36">
        <f t="shared" si="7"/>
        <v>4.2814028514933913</v>
      </c>
      <c r="G30" s="35">
        <v>16923</v>
      </c>
      <c r="H30" s="35">
        <v>18618</v>
      </c>
      <c r="I30" s="36">
        <f t="shared" si="6"/>
        <v>10.015954617975531</v>
      </c>
      <c r="J30" s="36">
        <f t="shared" si="8"/>
        <v>4.0533832622137069</v>
      </c>
      <c r="K30" s="79"/>
      <c r="L30" s="35">
        <v>70311</v>
      </c>
      <c r="M30" s="36">
        <f t="shared" si="9"/>
        <v>3.6318659550080659</v>
      </c>
      <c r="N30" s="15"/>
    </row>
    <row r="31" spans="1:14" ht="15.75">
      <c r="A31" s="12"/>
      <c r="B31" s="34" t="s">
        <v>265</v>
      </c>
      <c r="C31" s="35">
        <v>2598</v>
      </c>
      <c r="D31" s="35">
        <v>2909</v>
      </c>
      <c r="E31" s="36">
        <f t="shared" si="5"/>
        <v>11.970746728252513</v>
      </c>
      <c r="F31" s="36">
        <f>+(D31*100)/$D$32</f>
        <v>6.0547403475908004</v>
      </c>
      <c r="G31" s="35">
        <v>22859</v>
      </c>
      <c r="H31" s="35">
        <v>25758</v>
      </c>
      <c r="I31" s="36">
        <f t="shared" si="6"/>
        <v>12.682094579815395</v>
      </c>
      <c r="J31" s="36">
        <f>+(H31*100)/$H$32</f>
        <v>5.6078550901332402</v>
      </c>
      <c r="K31" s="79"/>
      <c r="L31" s="35">
        <v>98162</v>
      </c>
      <c r="M31" s="36">
        <f>+(L31*100)/$L$32</f>
        <v>5.0704900495726379</v>
      </c>
      <c r="N31" s="15"/>
    </row>
    <row r="32" spans="1:14" ht="15.75">
      <c r="A32" s="12"/>
      <c r="B32" s="40" t="s">
        <v>70</v>
      </c>
      <c r="C32" s="37">
        <f>SUM(C26:C31)</f>
        <v>47858</v>
      </c>
      <c r="D32" s="37">
        <f>SUM(D26:D31)</f>
        <v>48045</v>
      </c>
      <c r="E32" s="38">
        <f t="shared" ref="E32" si="10">IF(ISBLANK(D32),"",(IFERROR(((D32/C32-1)*100),"")))</f>
        <v>0.39073927034143363</v>
      </c>
      <c r="F32" s="38">
        <f>SUM(F26:F31)</f>
        <v>100.00000000000001</v>
      </c>
      <c r="G32" s="37">
        <f>SUM(G26:G31)</f>
        <v>449727</v>
      </c>
      <c r="H32" s="37">
        <f>SUM(H26:H31)</f>
        <v>459320</v>
      </c>
      <c r="I32" s="38">
        <f t="shared" ref="I32" si="11">IF(ISBLANK(H32),"",(IFERROR(((H32/G32-1)*100),"")))</f>
        <v>2.1330718413615335</v>
      </c>
      <c r="J32" s="38">
        <f>SUM(J26:J31)</f>
        <v>100.00000000000001</v>
      </c>
      <c r="K32" s="4"/>
      <c r="L32" s="37">
        <f>SUM(L26:L31)</f>
        <v>1935947</v>
      </c>
      <c r="M32" s="38">
        <f>SUM(M26:M31)</f>
        <v>100.00000000000001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312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83</v>
      </c>
      <c r="C35" s="35">
        <f t="shared" ref="C35:D40" si="12">C17-C26</f>
        <v>13021</v>
      </c>
      <c r="D35" s="35">
        <f t="shared" si="12"/>
        <v>13526</v>
      </c>
      <c r="E35" s="36">
        <f t="shared" ref="E35:E41" si="13">IF(ISBLANK(D35),"",(IFERROR(((D35/C35-1)*100),"")))</f>
        <v>3.8783503571154343</v>
      </c>
      <c r="F35" s="36">
        <f>+(D35*100)/$D$41</f>
        <v>31.084963114471538</v>
      </c>
      <c r="G35" s="35">
        <f t="shared" ref="G35:H40" si="14">G17-G26</f>
        <v>101537</v>
      </c>
      <c r="H35" s="35">
        <f t="shared" si="14"/>
        <v>132296</v>
      </c>
      <c r="I35" s="36">
        <f t="shared" ref="I35:I41" si="15">IF(ISBLANK(H35),"",(IFERROR(((H35/G35-1)*100),"")))</f>
        <v>30.293390586682676</v>
      </c>
      <c r="J35" s="36">
        <f>+(H35*100)/$H$41</f>
        <v>33.24111972943976</v>
      </c>
      <c r="K35" s="79"/>
      <c r="L35" s="35">
        <f t="shared" ref="L35:L40" si="16">L17-L26</f>
        <v>498300</v>
      </c>
      <c r="M35" s="36">
        <f>+(L35*100)/$L$41</f>
        <v>32.0507872800247</v>
      </c>
      <c r="N35" s="15"/>
    </row>
    <row r="36" spans="1:14" ht="15.75">
      <c r="A36" s="12"/>
      <c r="B36" s="34" t="s">
        <v>300</v>
      </c>
      <c r="C36" s="35">
        <f t="shared" si="12"/>
        <v>14537</v>
      </c>
      <c r="D36" s="35">
        <f t="shared" si="12"/>
        <v>14605</v>
      </c>
      <c r="E36" s="36">
        <f t="shared" si="13"/>
        <v>0.46777189241247186</v>
      </c>
      <c r="F36" s="36">
        <f t="shared" ref="F36:F39" si="17">+(D36*100)/$D$41</f>
        <v>33.564681819226436</v>
      </c>
      <c r="G36" s="35">
        <f t="shared" si="14"/>
        <v>126167</v>
      </c>
      <c r="H36" s="35">
        <f t="shared" si="14"/>
        <v>132853</v>
      </c>
      <c r="I36" s="36">
        <f t="shared" si="15"/>
        <v>5.2993254971585246</v>
      </c>
      <c r="J36" s="36">
        <f t="shared" ref="J36:J39" si="18">+(H36*100)/$H$41</f>
        <v>33.381073346248264</v>
      </c>
      <c r="K36" s="79"/>
      <c r="L36" s="35">
        <f t="shared" si="16"/>
        <v>561773</v>
      </c>
      <c r="M36" s="36">
        <f t="shared" ref="M36:M39" si="19">+(L36*100)/$L$41</f>
        <v>36.13338736235464</v>
      </c>
      <c r="N36" s="15"/>
    </row>
    <row r="37" spans="1:14" ht="15.75">
      <c r="A37" s="12"/>
      <c r="B37" s="34" t="s">
        <v>262</v>
      </c>
      <c r="C37" s="35">
        <f t="shared" si="12"/>
        <v>5004</v>
      </c>
      <c r="D37" s="35">
        <f t="shared" si="12"/>
        <v>5257</v>
      </c>
      <c r="E37" s="36">
        <f t="shared" si="13"/>
        <v>5.0559552358113491</v>
      </c>
      <c r="F37" s="36">
        <f t="shared" si="17"/>
        <v>12.081446923907798</v>
      </c>
      <c r="G37" s="35">
        <f t="shared" si="14"/>
        <v>41983</v>
      </c>
      <c r="H37" s="35">
        <f t="shared" si="14"/>
        <v>46171</v>
      </c>
      <c r="I37" s="36">
        <f t="shared" si="15"/>
        <v>9.9754662601529098</v>
      </c>
      <c r="J37" s="36">
        <f t="shared" si="18"/>
        <v>11.601074401553811</v>
      </c>
      <c r="K37" s="79"/>
      <c r="L37" s="35">
        <f t="shared" si="16"/>
        <v>179544</v>
      </c>
      <c r="M37" s="36">
        <f t="shared" si="19"/>
        <v>11.548317381907996</v>
      </c>
      <c r="N37" s="15"/>
    </row>
    <row r="38" spans="1:14" ht="15.75">
      <c r="A38" s="12"/>
      <c r="B38" s="34" t="s">
        <v>263</v>
      </c>
      <c r="C38" s="35">
        <f t="shared" si="12"/>
        <v>4431</v>
      </c>
      <c r="D38" s="35">
        <f t="shared" si="12"/>
        <v>4701</v>
      </c>
      <c r="E38" s="36">
        <f t="shared" si="13"/>
        <v>6.0934326337169997</v>
      </c>
      <c r="F38" s="36">
        <f t="shared" si="17"/>
        <v>10.803667869372372</v>
      </c>
      <c r="G38" s="35">
        <f t="shared" si="14"/>
        <v>37170</v>
      </c>
      <c r="H38" s="35">
        <f t="shared" si="14"/>
        <v>41533</v>
      </c>
      <c r="I38" s="36">
        <f t="shared" si="15"/>
        <v>11.737960721011564</v>
      </c>
      <c r="J38" s="36">
        <f t="shared" si="18"/>
        <v>10.435715559977789</v>
      </c>
      <c r="K38" s="79"/>
      <c r="L38" s="35">
        <f t="shared" si="16"/>
        <v>153045</v>
      </c>
      <c r="M38" s="36">
        <f t="shared" si="19"/>
        <v>9.8438947205927754</v>
      </c>
      <c r="N38" s="15"/>
    </row>
    <row r="39" spans="1:14" ht="15.75">
      <c r="A39" s="12"/>
      <c r="B39" s="34" t="s">
        <v>264</v>
      </c>
      <c r="C39" s="35">
        <f t="shared" si="12"/>
        <v>1872</v>
      </c>
      <c r="D39" s="35">
        <f t="shared" si="12"/>
        <v>2055</v>
      </c>
      <c r="E39" s="36">
        <f t="shared" si="13"/>
        <v>9.7756410256410362</v>
      </c>
      <c r="F39" s="36">
        <f t="shared" si="17"/>
        <v>4.7227265414933468</v>
      </c>
      <c r="G39" s="35">
        <f t="shared" si="14"/>
        <v>15328</v>
      </c>
      <c r="H39" s="35">
        <f t="shared" si="14"/>
        <v>17962</v>
      </c>
      <c r="I39" s="36">
        <f t="shared" si="15"/>
        <v>17.184237995824624</v>
      </c>
      <c r="J39" s="36">
        <f t="shared" si="18"/>
        <v>4.513190063041943</v>
      </c>
      <c r="K39" s="79"/>
      <c r="L39" s="35">
        <f t="shared" si="16"/>
        <v>63097</v>
      </c>
      <c r="M39" s="36">
        <f t="shared" si="19"/>
        <v>4.0584156632705568</v>
      </c>
      <c r="N39" s="15"/>
    </row>
    <row r="40" spans="1:14" ht="15.75">
      <c r="A40" s="12"/>
      <c r="B40" s="34" t="s">
        <v>265</v>
      </c>
      <c r="C40" s="35">
        <f t="shared" si="12"/>
        <v>2675</v>
      </c>
      <c r="D40" s="35">
        <f t="shared" si="12"/>
        <v>3369</v>
      </c>
      <c r="E40" s="36">
        <f t="shared" si="13"/>
        <v>25.943925233644862</v>
      </c>
      <c r="F40" s="36">
        <f>+(D40*100)/$D$41</f>
        <v>7.7425137315285086</v>
      </c>
      <c r="G40" s="35">
        <f t="shared" si="14"/>
        <v>21707</v>
      </c>
      <c r="H40" s="35">
        <f t="shared" si="14"/>
        <v>27174</v>
      </c>
      <c r="I40" s="36">
        <f t="shared" si="15"/>
        <v>25.185424056755878</v>
      </c>
      <c r="J40" s="36">
        <f>+(H40*100)/$H$41</f>
        <v>6.8278268997384348</v>
      </c>
      <c r="K40" s="79"/>
      <c r="L40" s="35">
        <f t="shared" si="16"/>
        <v>98961</v>
      </c>
      <c r="M40" s="36">
        <f>+(L40*100)/$L$41</f>
        <v>6.365197591849336</v>
      </c>
      <c r="N40" s="15"/>
    </row>
    <row r="41" spans="1:14" ht="15.75">
      <c r="A41" s="12"/>
      <c r="B41" s="40" t="s">
        <v>70</v>
      </c>
      <c r="C41" s="37">
        <f>SUM(C35:C40)</f>
        <v>41540</v>
      </c>
      <c r="D41" s="37">
        <f>SUM(D35:D40)</f>
        <v>43513</v>
      </c>
      <c r="E41" s="38">
        <f t="shared" si="13"/>
        <v>4.749638902262876</v>
      </c>
      <c r="F41" s="38">
        <f>SUM(F35:F40)</f>
        <v>100</v>
      </c>
      <c r="G41" s="37">
        <f>SUM(G35:G40)</f>
        <v>343892</v>
      </c>
      <c r="H41" s="37">
        <f>SUM(H35:H40)</f>
        <v>397989</v>
      </c>
      <c r="I41" s="38">
        <f t="shared" si="15"/>
        <v>15.73081083596013</v>
      </c>
      <c r="J41" s="38">
        <f>SUM(J35:J40)</f>
        <v>100.00000000000001</v>
      </c>
      <c r="K41" s="4"/>
      <c r="L41" s="37">
        <f>SUM(L35:L40)</f>
        <v>1554720</v>
      </c>
      <c r="M41" s="38">
        <f>SUM(M35:M40)</f>
        <v>99.999999999999986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9"/>
    </row>
    <row r="47" spans="1:14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</sheetData>
  <mergeCells count="9">
    <mergeCell ref="C11:M11"/>
    <mergeCell ref="G14:H14"/>
    <mergeCell ref="F14:F15"/>
    <mergeCell ref="E14:E15"/>
    <mergeCell ref="C14:D14"/>
    <mergeCell ref="M14:M15"/>
    <mergeCell ref="J14:J15"/>
    <mergeCell ref="I14:I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268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314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310</v>
      </c>
      <c r="N13" s="15"/>
    </row>
    <row r="14" spans="1:22" ht="63">
      <c r="A14" s="12"/>
      <c r="B14" s="30" t="s">
        <v>267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101</v>
      </c>
      <c r="K14" s="32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32"/>
      <c r="L15" s="39" t="s">
        <v>309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87</v>
      </c>
      <c r="C17" s="35">
        <v>751</v>
      </c>
      <c r="D17" s="35">
        <v>758</v>
      </c>
      <c r="E17" s="36">
        <f t="shared" ref="E17:E23" si="0">IF(ISBLANK(D17),"",(IFERROR(((D17/C17-1)*100),"")))</f>
        <v>0.9320905459387463</v>
      </c>
      <c r="F17" s="36">
        <f>+(D17*100)/$D$23</f>
        <v>0.82789051748618359</v>
      </c>
      <c r="G17" s="35">
        <v>6397</v>
      </c>
      <c r="H17" s="35">
        <v>7226</v>
      </c>
      <c r="I17" s="36">
        <f t="shared" ref="I17:I23" si="1">IF(ISBLANK(H17),"",(IFERROR(((H17/G17-1)*100),"")))</f>
        <v>12.959199624824148</v>
      </c>
      <c r="J17" s="36">
        <f>+(H17*100)/$H$23</f>
        <v>0.84286995703999379</v>
      </c>
      <c r="K17" s="79"/>
      <c r="L17" s="35">
        <v>16648</v>
      </c>
      <c r="M17" s="36">
        <f>+(L17*100)/$L$23</f>
        <v>0.47692890785629222</v>
      </c>
      <c r="N17" s="15"/>
    </row>
    <row r="18" spans="1:14" ht="15.75">
      <c r="A18" s="12"/>
      <c r="B18" s="34" t="s">
        <v>82</v>
      </c>
      <c r="C18" s="35">
        <v>43832</v>
      </c>
      <c r="D18" s="35">
        <v>41610</v>
      </c>
      <c r="E18" s="36">
        <f t="shared" si="0"/>
        <v>-5.0693557218470575</v>
      </c>
      <c r="F18" s="36">
        <f t="shared" ref="F18:F21" si="2">+(D18*100)/$D$23</f>
        <v>45.446602153825992</v>
      </c>
      <c r="G18" s="35">
        <v>386063</v>
      </c>
      <c r="H18" s="35">
        <v>412223</v>
      </c>
      <c r="I18" s="36">
        <f t="shared" si="1"/>
        <v>6.7760961293882094</v>
      </c>
      <c r="J18" s="36">
        <f t="shared" ref="J18:J21" si="3">+(H18*100)/$H$23</f>
        <v>48.083363174771293</v>
      </c>
      <c r="K18" s="79"/>
      <c r="L18" s="35">
        <v>1542107</v>
      </c>
      <c r="M18" s="36">
        <f t="shared" ref="M18:M21" si="4">+(L18*100)/$L$23</f>
        <v>44.178003802711629</v>
      </c>
      <c r="N18" s="15"/>
    </row>
    <row r="19" spans="1:14" ht="15.75">
      <c r="A19" s="12"/>
      <c r="B19" s="34" t="s">
        <v>88</v>
      </c>
      <c r="C19" s="35">
        <v>7630</v>
      </c>
      <c r="D19" s="35">
        <v>5783</v>
      </c>
      <c r="E19" s="36">
        <f t="shared" si="0"/>
        <v>-24.207077326343384</v>
      </c>
      <c r="F19" s="36">
        <f t="shared" si="2"/>
        <v>6.3162148583411604</v>
      </c>
      <c r="G19" s="35">
        <v>79435</v>
      </c>
      <c r="H19" s="35">
        <v>62849</v>
      </c>
      <c r="I19" s="36">
        <f t="shared" si="1"/>
        <v>-20.879964751054324</v>
      </c>
      <c r="J19" s="36">
        <f t="shared" si="3"/>
        <v>7.330962348464789</v>
      </c>
      <c r="K19" s="79"/>
      <c r="L19" s="35">
        <v>280488</v>
      </c>
      <c r="M19" s="36">
        <f t="shared" si="4"/>
        <v>8.0353697445216063</v>
      </c>
      <c r="N19" s="15"/>
    </row>
    <row r="20" spans="1:14" ht="15.75">
      <c r="A20" s="12"/>
      <c r="B20" s="34" t="s">
        <v>89</v>
      </c>
      <c r="C20" s="35">
        <v>2448</v>
      </c>
      <c r="D20" s="35">
        <v>1977</v>
      </c>
      <c r="E20" s="36">
        <f t="shared" si="0"/>
        <v>-19.240196078431371</v>
      </c>
      <c r="F20" s="36">
        <f t="shared" si="2"/>
        <v>2.159287009327421</v>
      </c>
      <c r="G20" s="35">
        <v>22131</v>
      </c>
      <c r="H20" s="35">
        <v>20117</v>
      </c>
      <c r="I20" s="36">
        <f t="shared" si="1"/>
        <v>-9.100356965342737</v>
      </c>
      <c r="J20" s="36">
        <f t="shared" si="3"/>
        <v>2.3465284978928249</v>
      </c>
      <c r="K20" s="79"/>
      <c r="L20" s="35">
        <v>71175</v>
      </c>
      <c r="M20" s="36">
        <f t="shared" si="4"/>
        <v>2.0390085906217923</v>
      </c>
      <c r="N20" s="15"/>
    </row>
    <row r="21" spans="1:14" ht="15.75">
      <c r="A21" s="12"/>
      <c r="B21" s="34" t="s">
        <v>90</v>
      </c>
      <c r="C21" s="35">
        <v>22675</v>
      </c>
      <c r="D21" s="35">
        <v>30149</v>
      </c>
      <c r="E21" s="36">
        <f t="shared" si="0"/>
        <v>32.961411245865492</v>
      </c>
      <c r="F21" s="36">
        <f t="shared" si="2"/>
        <v>32.92885384128094</v>
      </c>
      <c r="G21" s="35">
        <v>221220</v>
      </c>
      <c r="H21" s="35">
        <v>247578</v>
      </c>
      <c r="I21" s="36">
        <f t="shared" si="1"/>
        <v>11.914835909953903</v>
      </c>
      <c r="J21" s="36">
        <f t="shared" si="3"/>
        <v>28.878502383621306</v>
      </c>
      <c r="K21" s="79"/>
      <c r="L21" s="35">
        <v>1366336</v>
      </c>
      <c r="M21" s="36">
        <f t="shared" si="4"/>
        <v>39.142547828251736</v>
      </c>
      <c r="N21" s="15"/>
    </row>
    <row r="22" spans="1:14" ht="15.75">
      <c r="A22" s="12"/>
      <c r="B22" s="34" t="s">
        <v>71</v>
      </c>
      <c r="C22" s="35">
        <v>12062</v>
      </c>
      <c r="D22" s="35">
        <v>11281</v>
      </c>
      <c r="E22" s="36">
        <f t="shared" si="0"/>
        <v>-6.4748797877632214</v>
      </c>
      <c r="F22" s="36">
        <f>+(D22*100)/$D$23</f>
        <v>12.321151619738307</v>
      </c>
      <c r="G22" s="35">
        <v>78373</v>
      </c>
      <c r="H22" s="35">
        <v>107316</v>
      </c>
      <c r="I22" s="36">
        <f t="shared" si="1"/>
        <v>36.929810011100763</v>
      </c>
      <c r="J22" s="36">
        <f>+(H22*100)/$H$23</f>
        <v>12.517773638209794</v>
      </c>
      <c r="K22" s="79"/>
      <c r="L22" s="35">
        <v>213913</v>
      </c>
      <c r="M22" s="36">
        <f>+(L22*100)/$L$23</f>
        <v>6.1281411260369438</v>
      </c>
      <c r="N22" s="15"/>
    </row>
    <row r="23" spans="1:14" ht="15.75">
      <c r="A23" s="12"/>
      <c r="B23" s="40" t="s">
        <v>70</v>
      </c>
      <c r="C23" s="37">
        <f>SUM(C17:C22)</f>
        <v>89398</v>
      </c>
      <c r="D23" s="37">
        <f>SUM(D17:D22)</f>
        <v>91558</v>
      </c>
      <c r="E23" s="38">
        <f t="shared" si="0"/>
        <v>2.4161614353788607</v>
      </c>
      <c r="F23" s="38">
        <f>SUM(F17:F22)</f>
        <v>100</v>
      </c>
      <c r="G23" s="37">
        <f>SUM(G17:G22)</f>
        <v>793619</v>
      </c>
      <c r="H23" s="37">
        <f>SUM(H17:H22)</f>
        <v>857309</v>
      </c>
      <c r="I23" s="38">
        <f t="shared" si="1"/>
        <v>8.0252614919753782</v>
      </c>
      <c r="J23" s="38">
        <f>SUM(J17:J22)</f>
        <v>100</v>
      </c>
      <c r="K23" s="4"/>
      <c r="L23" s="37">
        <f>SUM(L17:L22)</f>
        <v>3490667</v>
      </c>
      <c r="M23" s="38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311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87</v>
      </c>
      <c r="C26" s="35">
        <v>466</v>
      </c>
      <c r="D26" s="35">
        <v>445</v>
      </c>
      <c r="E26" s="36">
        <f t="shared" ref="E26:E31" si="5">IF(ISBLANK(D26),"",(IFERROR(((D26/C26-1)*100),"")))</f>
        <v>-4.506437768240346</v>
      </c>
      <c r="F26" s="36">
        <f>+(D26*100)/$D$32</f>
        <v>0.92621500676449164</v>
      </c>
      <c r="G26" s="35">
        <v>3914</v>
      </c>
      <c r="H26" s="35">
        <v>4330</v>
      </c>
      <c r="I26" s="36">
        <f t="shared" ref="I26:I31" si="6">IF(ISBLANK(H26),"",(IFERROR(((H26/G26-1)*100),"")))</f>
        <v>10.628513030148179</v>
      </c>
      <c r="J26" s="36">
        <f>+(H26*100)/$H$32</f>
        <v>0.94269790124531916</v>
      </c>
      <c r="K26" s="79"/>
      <c r="L26" s="35">
        <v>10073</v>
      </c>
      <c r="M26" s="36">
        <f>+(L26*100)/$L$32</f>
        <v>0.52031383090549488</v>
      </c>
      <c r="N26" s="15"/>
    </row>
    <row r="27" spans="1:14" ht="15.75">
      <c r="A27" s="12"/>
      <c r="B27" s="34" t="s">
        <v>82</v>
      </c>
      <c r="C27" s="35">
        <v>24752</v>
      </c>
      <c r="D27" s="35">
        <v>22762</v>
      </c>
      <c r="E27" s="36">
        <f t="shared" si="5"/>
        <v>-8.0397543632837802</v>
      </c>
      <c r="F27" s="36">
        <f t="shared" ref="F27:F30" si="7">+(D27*100)/$D$32</f>
        <v>47.376417941513168</v>
      </c>
      <c r="G27" s="35">
        <v>227310</v>
      </c>
      <c r="H27" s="35">
        <v>230984</v>
      </c>
      <c r="I27" s="36">
        <f t="shared" si="6"/>
        <v>1.6162949276318672</v>
      </c>
      <c r="J27" s="36">
        <f t="shared" ref="J27:J30" si="8">+(H27*100)/$H$32</f>
        <v>50.288252198902725</v>
      </c>
      <c r="K27" s="79"/>
      <c r="L27" s="35">
        <v>897047</v>
      </c>
      <c r="M27" s="36">
        <f t="shared" ref="M27:M30" si="9">+(L27*100)/$L$32</f>
        <v>46.336340819247631</v>
      </c>
      <c r="N27" s="15"/>
    </row>
    <row r="28" spans="1:14" ht="15.75">
      <c r="A28" s="12"/>
      <c r="B28" s="34" t="s">
        <v>88</v>
      </c>
      <c r="C28" s="35">
        <v>3669</v>
      </c>
      <c r="D28" s="35">
        <v>2728</v>
      </c>
      <c r="E28" s="36">
        <f t="shared" si="5"/>
        <v>-25.647315344780598</v>
      </c>
      <c r="F28" s="36">
        <f t="shared" si="7"/>
        <v>5.6780101987719842</v>
      </c>
      <c r="G28" s="35">
        <v>41083</v>
      </c>
      <c r="H28" s="35">
        <v>30964</v>
      </c>
      <c r="I28" s="36">
        <f t="shared" si="6"/>
        <v>-24.630625806294571</v>
      </c>
      <c r="J28" s="36">
        <f t="shared" si="8"/>
        <v>6.7412697030392756</v>
      </c>
      <c r="K28" s="79"/>
      <c r="L28" s="35">
        <v>142482</v>
      </c>
      <c r="M28" s="36">
        <f t="shared" si="9"/>
        <v>7.3598089203888328</v>
      </c>
      <c r="N28" s="15"/>
    </row>
    <row r="29" spans="1:14" ht="15.75">
      <c r="A29" s="12"/>
      <c r="B29" s="34" t="s">
        <v>89</v>
      </c>
      <c r="C29" s="35">
        <v>1071</v>
      </c>
      <c r="D29" s="35">
        <v>841</v>
      </c>
      <c r="E29" s="36">
        <f t="shared" si="5"/>
        <v>-21.475256769374418</v>
      </c>
      <c r="F29" s="36">
        <f t="shared" si="7"/>
        <v>1.7504422936830055</v>
      </c>
      <c r="G29" s="35">
        <v>10185</v>
      </c>
      <c r="H29" s="35">
        <v>8787</v>
      </c>
      <c r="I29" s="36">
        <f t="shared" si="6"/>
        <v>-13.726067746686299</v>
      </c>
      <c r="J29" s="36">
        <f t="shared" si="8"/>
        <v>1.9130453714186189</v>
      </c>
      <c r="K29" s="79"/>
      <c r="L29" s="35">
        <v>31359</v>
      </c>
      <c r="M29" s="36">
        <f t="shared" si="9"/>
        <v>1.619827402299753</v>
      </c>
      <c r="N29" s="15"/>
    </row>
    <row r="30" spans="1:14" ht="15.75">
      <c r="A30" s="12"/>
      <c r="B30" s="34" t="s">
        <v>90</v>
      </c>
      <c r="C30" s="35">
        <v>11224</v>
      </c>
      <c r="D30" s="35">
        <v>15147</v>
      </c>
      <c r="E30" s="36">
        <f t="shared" si="5"/>
        <v>34.951888809693507</v>
      </c>
      <c r="F30" s="36">
        <f t="shared" si="7"/>
        <v>31.526693724633155</v>
      </c>
      <c r="G30" s="35">
        <v>117547</v>
      </c>
      <c r="H30" s="35">
        <v>123063</v>
      </c>
      <c r="I30" s="36">
        <f t="shared" si="6"/>
        <v>4.6925910486869116</v>
      </c>
      <c r="J30" s="36">
        <f t="shared" si="8"/>
        <v>26.792432291213096</v>
      </c>
      <c r="K30" s="79"/>
      <c r="L30" s="35">
        <v>728275</v>
      </c>
      <c r="M30" s="36">
        <f t="shared" si="9"/>
        <v>37.618540176977987</v>
      </c>
      <c r="N30" s="15"/>
    </row>
    <row r="31" spans="1:14" ht="15.75">
      <c r="A31" s="12"/>
      <c r="B31" s="34" t="s">
        <v>71</v>
      </c>
      <c r="C31" s="35">
        <v>6676</v>
      </c>
      <c r="D31" s="35">
        <v>6122</v>
      </c>
      <c r="E31" s="36">
        <f t="shared" si="5"/>
        <v>-8.2983822648292396</v>
      </c>
      <c r="F31" s="36">
        <f>+(D31*100)/$D$32</f>
        <v>12.742220834634198</v>
      </c>
      <c r="G31" s="35">
        <v>49688</v>
      </c>
      <c r="H31" s="35">
        <v>61192</v>
      </c>
      <c r="I31" s="36">
        <f t="shared" si="6"/>
        <v>23.15247142167123</v>
      </c>
      <c r="J31" s="36">
        <f>+(H31*100)/$H$32</f>
        <v>13.322302534180963</v>
      </c>
      <c r="K31" s="79"/>
      <c r="L31" s="35">
        <v>126711</v>
      </c>
      <c r="M31" s="36">
        <f>+(L31*100)/$L$32</f>
        <v>6.5451688501802989</v>
      </c>
      <c r="N31" s="15"/>
    </row>
    <row r="32" spans="1:14" ht="15.75">
      <c r="A32" s="12"/>
      <c r="B32" s="40" t="s">
        <v>70</v>
      </c>
      <c r="C32" s="37">
        <f>SUM(C26:C31)</f>
        <v>47858</v>
      </c>
      <c r="D32" s="37">
        <f>SUM(D26:D31)</f>
        <v>48045</v>
      </c>
      <c r="E32" s="38">
        <f t="shared" ref="E32" si="10">IF(ISBLANK(D32),"",(IFERROR(((D32/C32-1)*100),"")))</f>
        <v>0.39073927034143363</v>
      </c>
      <c r="F32" s="38">
        <f>SUM(F26:F31)</f>
        <v>100</v>
      </c>
      <c r="G32" s="37">
        <f>SUM(G26:G31)</f>
        <v>449727</v>
      </c>
      <c r="H32" s="37">
        <f>SUM(H26:H31)</f>
        <v>459320</v>
      </c>
      <c r="I32" s="38">
        <f t="shared" ref="I32" si="11">IF(ISBLANK(H32),"",(IFERROR(((H32/G32-1)*100),"")))</f>
        <v>2.1330718413615335</v>
      </c>
      <c r="J32" s="38">
        <f>SUM(J26:J31)</f>
        <v>99.999999999999986</v>
      </c>
      <c r="K32" s="4"/>
      <c r="L32" s="37">
        <f>SUM(L26:L31)</f>
        <v>1935947</v>
      </c>
      <c r="M32" s="38">
        <f>SUM(M26:M31)</f>
        <v>100.00000000000001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312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87</v>
      </c>
      <c r="C35" s="35">
        <f t="shared" ref="C35:D40" si="12">C17-C26</f>
        <v>285</v>
      </c>
      <c r="D35" s="35">
        <f t="shared" si="12"/>
        <v>313</v>
      </c>
      <c r="E35" s="36">
        <f t="shared" ref="E35:E41" si="13">IF(ISBLANK(D35),"",(IFERROR(((D35/C35-1)*100),"")))</f>
        <v>9.8245614035087812</v>
      </c>
      <c r="F35" s="36">
        <f>+(D35*100)/$D$41</f>
        <v>0.71932525911796474</v>
      </c>
      <c r="G35" s="35">
        <f t="shared" ref="G35:H40" si="14">G17-G26</f>
        <v>2483</v>
      </c>
      <c r="H35" s="35">
        <f t="shared" si="14"/>
        <v>2896</v>
      </c>
      <c r="I35" s="36">
        <f t="shared" ref="I35:I41" si="15">IF(ISBLANK(H35),"",(IFERROR(((H35/G35-1)*100),"")))</f>
        <v>16.633105114780513</v>
      </c>
      <c r="J35" s="36">
        <f>+(H35*100)/$H$41</f>
        <v>0.7276583021138775</v>
      </c>
      <c r="K35" s="79"/>
      <c r="L35" s="35">
        <f t="shared" ref="L35:L40" si="16">L17-L26</f>
        <v>6575</v>
      </c>
      <c r="M35" s="36">
        <f>+(L35*100)/$L$41</f>
        <v>0.42290573222187916</v>
      </c>
      <c r="N35" s="15"/>
    </row>
    <row r="36" spans="1:14" ht="15.75">
      <c r="A36" s="12"/>
      <c r="B36" s="34" t="s">
        <v>82</v>
      </c>
      <c r="C36" s="35">
        <f t="shared" si="12"/>
        <v>19080</v>
      </c>
      <c r="D36" s="35">
        <f t="shared" si="12"/>
        <v>18848</v>
      </c>
      <c r="E36" s="36">
        <f t="shared" si="13"/>
        <v>-1.215932914046125</v>
      </c>
      <c r="F36" s="36">
        <f t="shared" ref="F36:F39" si="17">+(D36*100)/$D$41</f>
        <v>43.315790683244089</v>
      </c>
      <c r="G36" s="35">
        <f t="shared" si="14"/>
        <v>158753</v>
      </c>
      <c r="H36" s="35">
        <f t="shared" si="14"/>
        <v>181239</v>
      </c>
      <c r="I36" s="36">
        <f t="shared" si="15"/>
        <v>14.164141779997852</v>
      </c>
      <c r="J36" s="36">
        <f t="shared" ref="J36:J39" si="18">+(H36*100)/$H$41</f>
        <v>45.538695793099812</v>
      </c>
      <c r="K36" s="79"/>
      <c r="L36" s="35">
        <f t="shared" si="16"/>
        <v>645060</v>
      </c>
      <c r="M36" s="36">
        <f t="shared" ref="M36:M39" si="19">+(L36*100)/$L$41</f>
        <v>41.49042914479778</v>
      </c>
      <c r="N36" s="15"/>
    </row>
    <row r="37" spans="1:14" ht="15.75">
      <c r="A37" s="12"/>
      <c r="B37" s="34" t="s">
        <v>88</v>
      </c>
      <c r="C37" s="35">
        <f t="shared" si="12"/>
        <v>3961</v>
      </c>
      <c r="D37" s="35">
        <f t="shared" si="12"/>
        <v>3055</v>
      </c>
      <c r="E37" s="36">
        <f t="shared" si="13"/>
        <v>-22.873011865690486</v>
      </c>
      <c r="F37" s="36">
        <f t="shared" si="17"/>
        <v>7.020890308643394</v>
      </c>
      <c r="G37" s="35">
        <f t="shared" si="14"/>
        <v>38352</v>
      </c>
      <c r="H37" s="35">
        <f t="shared" si="14"/>
        <v>31885</v>
      </c>
      <c r="I37" s="36">
        <f t="shared" si="15"/>
        <v>-16.862223612849391</v>
      </c>
      <c r="J37" s="36">
        <f t="shared" si="18"/>
        <v>8.0115279568028264</v>
      </c>
      <c r="K37" s="79"/>
      <c r="L37" s="35">
        <f t="shared" si="16"/>
        <v>138006</v>
      </c>
      <c r="M37" s="36">
        <f t="shared" si="19"/>
        <v>8.8765822784810133</v>
      </c>
      <c r="N37" s="15"/>
    </row>
    <row r="38" spans="1:14" ht="15.75">
      <c r="A38" s="12"/>
      <c r="B38" s="34" t="s">
        <v>89</v>
      </c>
      <c r="C38" s="35">
        <f t="shared" si="12"/>
        <v>1377</v>
      </c>
      <c r="D38" s="35">
        <f t="shared" si="12"/>
        <v>1136</v>
      </c>
      <c r="E38" s="36">
        <f t="shared" si="13"/>
        <v>-17.501815541031227</v>
      </c>
      <c r="F38" s="36">
        <f t="shared" si="17"/>
        <v>2.6107140394824535</v>
      </c>
      <c r="G38" s="35">
        <f t="shared" si="14"/>
        <v>11946</v>
      </c>
      <c r="H38" s="35">
        <f t="shared" si="14"/>
        <v>11330</v>
      </c>
      <c r="I38" s="36">
        <f t="shared" si="15"/>
        <v>-5.1565377532228336</v>
      </c>
      <c r="J38" s="36">
        <f t="shared" si="18"/>
        <v>2.8468123490850248</v>
      </c>
      <c r="K38" s="79"/>
      <c r="L38" s="35">
        <f t="shared" si="16"/>
        <v>39816</v>
      </c>
      <c r="M38" s="36">
        <f t="shared" si="19"/>
        <v>2.5609756097560976</v>
      </c>
      <c r="N38" s="15"/>
    </row>
    <row r="39" spans="1:14" ht="15.75">
      <c r="A39" s="12"/>
      <c r="B39" s="34" t="s">
        <v>90</v>
      </c>
      <c r="C39" s="35">
        <f t="shared" si="12"/>
        <v>11451</v>
      </c>
      <c r="D39" s="35">
        <f t="shared" si="12"/>
        <v>15002</v>
      </c>
      <c r="E39" s="36">
        <f t="shared" si="13"/>
        <v>31.010392105492969</v>
      </c>
      <c r="F39" s="36">
        <f t="shared" si="17"/>
        <v>34.477052834785006</v>
      </c>
      <c r="G39" s="35">
        <f t="shared" si="14"/>
        <v>103673</v>
      </c>
      <c r="H39" s="35">
        <f t="shared" si="14"/>
        <v>124515</v>
      </c>
      <c r="I39" s="36">
        <f t="shared" si="15"/>
        <v>20.103594957221272</v>
      </c>
      <c r="J39" s="36">
        <f t="shared" si="18"/>
        <v>31.286040568960448</v>
      </c>
      <c r="K39" s="79"/>
      <c r="L39" s="35">
        <f t="shared" si="16"/>
        <v>638061</v>
      </c>
      <c r="M39" s="36">
        <f t="shared" si="19"/>
        <v>41.040251620870642</v>
      </c>
      <c r="N39" s="15"/>
    </row>
    <row r="40" spans="1:14" ht="15.75">
      <c r="A40" s="12"/>
      <c r="B40" s="34" t="s">
        <v>71</v>
      </c>
      <c r="C40" s="35">
        <f t="shared" si="12"/>
        <v>5386</v>
      </c>
      <c r="D40" s="35">
        <f t="shared" si="12"/>
        <v>5159</v>
      </c>
      <c r="E40" s="36">
        <f t="shared" si="13"/>
        <v>-4.214630523579654</v>
      </c>
      <c r="F40" s="36">
        <f>+(D40*100)/$D$41</f>
        <v>11.856226874727094</v>
      </c>
      <c r="G40" s="35">
        <f t="shared" si="14"/>
        <v>28685</v>
      </c>
      <c r="H40" s="35">
        <f t="shared" si="14"/>
        <v>46124</v>
      </c>
      <c r="I40" s="36">
        <f t="shared" si="15"/>
        <v>60.794840508976812</v>
      </c>
      <c r="J40" s="36">
        <f>+(H40*100)/$H$41</f>
        <v>11.589265029938014</v>
      </c>
      <c r="K40" s="79"/>
      <c r="L40" s="35">
        <f t="shared" si="16"/>
        <v>87202</v>
      </c>
      <c r="M40" s="36">
        <f>+(L40*100)/$L$41</f>
        <v>5.6088556138725947</v>
      </c>
      <c r="N40" s="15"/>
    </row>
    <row r="41" spans="1:14" ht="15.75">
      <c r="A41" s="12"/>
      <c r="B41" s="40" t="s">
        <v>70</v>
      </c>
      <c r="C41" s="37">
        <f>SUM(C35:C40)</f>
        <v>41540</v>
      </c>
      <c r="D41" s="37">
        <f>SUM(D35:D40)</f>
        <v>43513</v>
      </c>
      <c r="E41" s="38">
        <f t="shared" si="13"/>
        <v>4.749638902262876</v>
      </c>
      <c r="F41" s="38">
        <f>SUM(F35:F40)</f>
        <v>100</v>
      </c>
      <c r="G41" s="37">
        <f>SUM(G35:G40)</f>
        <v>343892</v>
      </c>
      <c r="H41" s="37">
        <f>SUM(H35:H40)</f>
        <v>397989</v>
      </c>
      <c r="I41" s="38">
        <f t="shared" si="15"/>
        <v>15.73081083596013</v>
      </c>
      <c r="J41" s="38">
        <f>SUM(J35:J40)</f>
        <v>100.00000000000001</v>
      </c>
      <c r="K41" s="4"/>
      <c r="L41" s="37">
        <f>SUM(L35:L40)</f>
        <v>1554720</v>
      </c>
      <c r="M41" s="38">
        <f>SUM(M35:M40)</f>
        <v>100.00000000000001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2017-10-17T15:07:50Z</dcterms:modified>
</cp:coreProperties>
</file>