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graficos\calculos 2016\anexos finales mujeres 2016\"/>
    </mc:Choice>
  </mc:AlternateContent>
  <bookViews>
    <workbookView xWindow="0" yWindow="0" windowWidth="20490" windowHeight="7530" tabRatio="685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I17" i="5"/>
  <c r="I9" i="7" l="1"/>
  <c r="F9" i="7"/>
  <c r="C9" i="7"/>
  <c r="F15" i="12" l="1"/>
  <c r="G14" i="12" s="1"/>
  <c r="C15" i="12"/>
  <c r="D14" i="12" s="1"/>
  <c r="F45" i="7" l="1"/>
  <c r="G44" i="7" s="1"/>
  <c r="C45" i="7"/>
  <c r="D44" i="7" s="1"/>
  <c r="F13" i="5"/>
  <c r="I9" i="6"/>
  <c r="I10" i="2" s="1"/>
  <c r="I9" i="4" s="1"/>
  <c r="I9" i="5" s="1"/>
  <c r="F9" i="6"/>
  <c r="F10" i="2" s="1"/>
  <c r="F9" i="4" s="1"/>
  <c r="F9" i="5" s="1"/>
  <c r="F17" i="5" s="1"/>
  <c r="F26" i="5" s="1"/>
  <c r="F9" i="10" l="1"/>
  <c r="I9" i="10"/>
  <c r="F43" i="6" l="1"/>
  <c r="F37" i="2"/>
  <c r="F18" i="4"/>
  <c r="G17" i="4" s="1"/>
  <c r="F17" i="10"/>
  <c r="G16" i="10" s="1"/>
  <c r="C17" i="10"/>
  <c r="D16" i="10" s="1"/>
  <c r="G12" i="10" l="1"/>
  <c r="G13" i="10"/>
  <c r="G14" i="10"/>
  <c r="G15" i="10"/>
  <c r="G11" i="10"/>
  <c r="G12" i="5"/>
  <c r="G11" i="5"/>
  <c r="I45" i="7" l="1"/>
  <c r="J44" i="7" s="1"/>
  <c r="G13" i="5"/>
  <c r="G17" i="10"/>
  <c r="G11" i="4"/>
  <c r="G12" i="4"/>
  <c r="G13" i="4"/>
  <c r="G14" i="4"/>
  <c r="G15" i="4"/>
  <c r="G16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11" i="7"/>
  <c r="G12" i="12"/>
  <c r="G13" i="12"/>
  <c r="G11" i="12"/>
  <c r="G15" i="12" l="1"/>
  <c r="G18" i="4"/>
  <c r="G37" i="2"/>
  <c r="G43" i="6"/>
  <c r="G45" i="7"/>
  <c r="D13" i="10"/>
  <c r="D15" i="10" l="1"/>
  <c r="D11" i="10"/>
  <c r="D12" i="10"/>
  <c r="D14" i="10"/>
  <c r="C13" i="5"/>
  <c r="D11" i="5" s="1"/>
  <c r="C18" i="4"/>
  <c r="D17" i="4" s="1"/>
  <c r="C37" i="2"/>
  <c r="D13" i="2" s="1"/>
  <c r="I37" i="2"/>
  <c r="J13" i="2" s="1"/>
  <c r="C43" i="6"/>
  <c r="D12" i="6" s="1"/>
  <c r="D13" i="7"/>
  <c r="J12" i="7"/>
  <c r="D13" i="12"/>
  <c r="I15" i="12" l="1"/>
  <c r="D17" i="10"/>
  <c r="D14" i="4"/>
  <c r="D13" i="4"/>
  <c r="D42" i="6"/>
  <c r="D34" i="6"/>
  <c r="D26" i="6"/>
  <c r="D16" i="6"/>
  <c r="D41" i="6"/>
  <c r="D33" i="6"/>
  <c r="D25" i="6"/>
  <c r="D38" i="6"/>
  <c r="D30" i="6"/>
  <c r="D22" i="6"/>
  <c r="D37" i="6"/>
  <c r="D29" i="6"/>
  <c r="D21" i="6"/>
  <c r="D40" i="6"/>
  <c r="D36" i="6"/>
  <c r="D32" i="6"/>
  <c r="D28" i="6"/>
  <c r="D24" i="6"/>
  <c r="D20" i="6"/>
  <c r="D11" i="6"/>
  <c r="D39" i="6"/>
  <c r="D35" i="6"/>
  <c r="D31" i="6"/>
  <c r="D27" i="6"/>
  <c r="D23" i="6"/>
  <c r="D19" i="6"/>
  <c r="D18" i="6"/>
  <c r="D14" i="6"/>
  <c r="D17" i="6"/>
  <c r="D13" i="6"/>
  <c r="D15" i="6"/>
  <c r="D34" i="2"/>
  <c r="D18" i="2"/>
  <c r="D30" i="2"/>
  <c r="D14" i="2"/>
  <c r="D26" i="2"/>
  <c r="D22" i="2"/>
  <c r="J30" i="2"/>
  <c r="J22" i="2"/>
  <c r="J14" i="2"/>
  <c r="J36" i="2"/>
  <c r="J32" i="2"/>
  <c r="J28" i="2"/>
  <c r="J24" i="2"/>
  <c r="J20" i="2"/>
  <c r="J16" i="2"/>
  <c r="D36" i="2"/>
  <c r="D32" i="2"/>
  <c r="D28" i="2"/>
  <c r="D24" i="2"/>
  <c r="D20" i="2"/>
  <c r="D16" i="2"/>
  <c r="J12" i="2"/>
  <c r="J35" i="2"/>
  <c r="J31" i="2"/>
  <c r="J27" i="2"/>
  <c r="J23" i="2"/>
  <c r="J19" i="2"/>
  <c r="J15" i="2"/>
  <c r="D35" i="2"/>
  <c r="D31" i="2"/>
  <c r="D27" i="2"/>
  <c r="D23" i="2"/>
  <c r="D19" i="2"/>
  <c r="D15" i="2"/>
  <c r="J34" i="2"/>
  <c r="J26" i="2"/>
  <c r="J18" i="2"/>
  <c r="D12" i="2"/>
  <c r="J33" i="2"/>
  <c r="J29" i="2"/>
  <c r="J25" i="2"/>
  <c r="J21" i="2"/>
  <c r="J17" i="2"/>
  <c r="D33" i="2"/>
  <c r="D29" i="2"/>
  <c r="D25" i="2"/>
  <c r="D21" i="2"/>
  <c r="D17" i="2"/>
  <c r="D38" i="7"/>
  <c r="D16" i="7"/>
  <c r="D27" i="7"/>
  <c r="D43" i="7"/>
  <c r="D22" i="7"/>
  <c r="D32" i="7"/>
  <c r="J11" i="12"/>
  <c r="D11" i="12"/>
  <c r="J12" i="12"/>
  <c r="J35" i="7"/>
  <c r="J23" i="7"/>
  <c r="J15" i="7"/>
  <c r="J11" i="7"/>
  <c r="J42" i="7"/>
  <c r="J38" i="7"/>
  <c r="J34" i="7"/>
  <c r="J30" i="7"/>
  <c r="J26" i="7"/>
  <c r="J22" i="7"/>
  <c r="J18" i="7"/>
  <c r="J14" i="7"/>
  <c r="D42" i="7"/>
  <c r="D36" i="7"/>
  <c r="D31" i="7"/>
  <c r="D26" i="7"/>
  <c r="D20" i="7"/>
  <c r="D15" i="7"/>
  <c r="J43" i="7"/>
  <c r="J27" i="7"/>
  <c r="J37" i="7"/>
  <c r="J29" i="7"/>
  <c r="J25" i="7"/>
  <c r="J17" i="7"/>
  <c r="J13" i="7"/>
  <c r="D40" i="7"/>
  <c r="D35" i="7"/>
  <c r="D30" i="7"/>
  <c r="D24" i="7"/>
  <c r="D19" i="7"/>
  <c r="D14" i="7"/>
  <c r="J39" i="7"/>
  <c r="J31" i="7"/>
  <c r="J19" i="7"/>
  <c r="J41" i="7"/>
  <c r="J33" i="7"/>
  <c r="J21" i="7"/>
  <c r="D11" i="7"/>
  <c r="J40" i="7"/>
  <c r="J36" i="7"/>
  <c r="J32" i="7"/>
  <c r="J28" i="7"/>
  <c r="J24" i="7"/>
  <c r="J20" i="7"/>
  <c r="J16" i="7"/>
  <c r="D39" i="7"/>
  <c r="D34" i="7"/>
  <c r="D28" i="7"/>
  <c r="D23" i="7"/>
  <c r="D18" i="7"/>
  <c r="D12" i="7"/>
  <c r="D12" i="5"/>
  <c r="D13" i="5" s="1"/>
  <c r="D16" i="4"/>
  <c r="D12" i="4"/>
  <c r="D15" i="4"/>
  <c r="D11" i="4"/>
  <c r="D41" i="7"/>
  <c r="D37" i="7"/>
  <c r="D33" i="7"/>
  <c r="D29" i="7"/>
  <c r="D25" i="7"/>
  <c r="D21" i="7"/>
  <c r="D17" i="7"/>
  <c r="D12" i="12"/>
  <c r="C9" i="6"/>
  <c r="C10" i="2" s="1"/>
  <c r="C9" i="4" s="1"/>
  <c r="C9" i="5" s="1"/>
  <c r="C17" i="5" s="1"/>
  <c r="C26" i="5" s="1"/>
  <c r="I17" i="10" l="1"/>
  <c r="J11" i="10"/>
  <c r="J14" i="12"/>
  <c r="J13" i="12"/>
  <c r="D15" i="12"/>
  <c r="J15" i="12"/>
  <c r="J45" i="7"/>
  <c r="D45" i="7"/>
  <c r="C9" i="10"/>
  <c r="D43" i="6"/>
  <c r="J37" i="2"/>
  <c r="D37" i="2"/>
  <c r="D18" i="4"/>
  <c r="I18" i="4" l="1"/>
  <c r="J11" i="4" s="1"/>
  <c r="I43" i="6"/>
  <c r="J11" i="6" s="1"/>
  <c r="I13" i="5"/>
  <c r="J12" i="5" s="1"/>
  <c r="J16" i="10"/>
  <c r="J13" i="10"/>
  <c r="J12" i="10"/>
  <c r="J15" i="10"/>
  <c r="J17" i="10" s="1"/>
  <c r="J14" i="10"/>
  <c r="J12" i="6" l="1"/>
  <c r="J43" i="6" s="1"/>
  <c r="J42" i="6"/>
  <c r="J30" i="6"/>
  <c r="J35" i="6"/>
  <c r="J19" i="6"/>
  <c r="J33" i="6"/>
  <c r="J17" i="6"/>
  <c r="J36" i="6"/>
  <c r="J20" i="6"/>
  <c r="J38" i="6"/>
  <c r="J14" i="6"/>
  <c r="J31" i="6"/>
  <c r="J15" i="6"/>
  <c r="J29" i="6"/>
  <c r="J13" i="6"/>
  <c r="J32" i="6"/>
  <c r="J16" i="6"/>
  <c r="J22" i="6"/>
  <c r="J26" i="6"/>
  <c r="J27" i="6"/>
  <c r="J41" i="6"/>
  <c r="J25" i="6"/>
  <c r="J28" i="6"/>
  <c r="J34" i="6"/>
  <c r="J18" i="6"/>
  <c r="J39" i="6"/>
  <c r="J23" i="6"/>
  <c r="J37" i="6"/>
  <c r="J21" i="6"/>
  <c r="J40" i="6"/>
  <c r="J24" i="6"/>
  <c r="J11" i="5"/>
  <c r="J13" i="5" s="1"/>
  <c r="J12" i="4"/>
  <c r="J18" i="4" s="1"/>
  <c r="J15" i="4"/>
  <c r="J14" i="4"/>
  <c r="J13" i="4"/>
  <c r="J16" i="4"/>
  <c r="J17" i="4"/>
</calcChain>
</file>

<file path=xl/sharedStrings.xml><?xml version="1.0" encoding="utf-8"?>
<sst xmlns="http://schemas.openxmlformats.org/spreadsheetml/2006/main" count="363" uniqueCount="259">
  <si>
    <t>Bogotá, D. C.</t>
  </si>
  <si>
    <t>Antioquia</t>
  </si>
  <si>
    <t>Valle Del Cauca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</si>
  <si>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</si>
  <si>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</si>
  <si>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</si>
  <si>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</si>
  <si>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</si>
  <si>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</si>
  <si>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</si>
  <si>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</si>
  <si>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</si>
  <si>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</si>
  <si>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</si>
  <si>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</si>
  <si>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</si>
  <si>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</si>
  <si>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</si>
  <si>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</si>
  <si>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</si>
  <si>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</si>
  <si>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</si>
  <si>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</si>
  <si>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</si>
  <si>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</si>
  <si>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</si>
  <si>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</si>
  <si>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</si>
  <si>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</si>
  <si>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</si>
  <si>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</si>
  <si>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</si>
  <si>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</si>
  <si>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</si>
  <si>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</si>
  <si>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</si>
  <si>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</si>
  <si>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</si>
  <si>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</si>
  <si>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</si>
  <si>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</si>
  <si>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</si>
  <si>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</si>
  <si>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</si>
  <si>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</si>
  <si>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</si>
  <si>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</si>
  <si>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</si>
  <si>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</si>
  <si>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</si>
  <si>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</si>
  <si>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</si>
  <si>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</si>
  <si>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</si>
  <si>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</si>
  <si>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</si>
  <si>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</si>
  <si>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</si>
  <si>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</si>
  <si>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San José Del Guaviare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</si>
  <si>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</si>
  <si>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</si>
  <si>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</si>
  <si>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</si>
  <si>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</si>
  <si>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</si>
  <si>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</si>
  <si>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</si>
  <si>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</si>
  <si>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</si>
  <si>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</si>
  <si>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</si>
  <si>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</si>
  <si>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</si>
  <si>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</si>
  <si>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</si>
  <si>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</si>
  <si>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</si>
  <si>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</si>
  <si>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</si>
  <si>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</si>
  <si>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</si>
  <si>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</si>
  <si>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</si>
  <si>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</si>
  <si>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</si>
  <si>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</si>
  <si>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</si>
  <si>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</si>
  <si>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</si>
  <si>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</si>
  <si>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</si>
  <si>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</si>
  <si>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</si>
  <si>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</si>
  <si>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Operaciones financieras  y de administración de negocios</t>
  </si>
  <si>
    <t>Matemáticas e informáticas</t>
  </si>
  <si>
    <t>Arquitectos e ingenieros</t>
  </si>
  <si>
    <t>Ciencias de la vida, ciencias sociales y ciencias físicas</t>
  </si>
  <si>
    <t>Servicio social y comunitario</t>
  </si>
  <si>
    <t>Profesores, instructores y bibliotecólogos</t>
  </si>
  <si>
    <t>Arte, diseño, entretenimiento, deportes y medios de comunicación</t>
  </si>
  <si>
    <t>Atención sanitaria</t>
  </si>
  <si>
    <t>Ayudantes en atención en salud</t>
  </si>
  <si>
    <t>Fuerzas públicas y protección</t>
  </si>
  <si>
    <t>Construcción, limpieza de suelo y mantenimiento</t>
  </si>
  <si>
    <t>Ventas y ocupaciones relacionadas</t>
  </si>
  <si>
    <t>Asistentes administrativos y de oficina</t>
  </si>
  <si>
    <t>Trabajadores agropecuarios, pesqueros y forestales</t>
  </si>
  <si>
    <t>Construcción y extracción</t>
  </si>
  <si>
    <t>Instalación, mantenimiento y reparación</t>
  </si>
  <si>
    <t>Transporte y transporte de materiales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</si>
  <si>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</si>
  <si>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</si>
  <si>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</si>
  <si>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</si>
  <si>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</si>
  <si>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</si>
  <si>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</si>
  <si>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</si>
  <si>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</si>
  <si>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</si>
  <si>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</si>
  <si>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</si>
  <si>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</si>
  <si>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</si>
  <si>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</si>
  <si>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</si>
  <si>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</si>
  <si>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</si>
  <si>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</si>
  <si>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</si>
  <si>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</si>
  <si>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</si>
  <si>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</si>
  <si>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</si>
  <si>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</si>
  <si>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</si>
  <si>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</si>
  <si>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</si>
  <si>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</si>
  <si>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</si>
  <si>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</si>
  <si>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</si>
  <si>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</si>
  <si>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</si>
  <si>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</si>
  <si>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</si>
  <si>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</si>
  <si>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</si>
  <si>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</si>
  <si>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</si>
  <si>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</si>
  <si>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</si>
  <si>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</si>
  <si>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</si>
  <si>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</si>
  <si>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</si>
  <si>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</si>
  <si>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</si>
  <si>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</si>
  <si>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</si>
  <si>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</si>
  <si>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</si>
  <si>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</si>
  <si>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</si>
  <si>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</si>
  <si>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</si>
  <si>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</si>
  <si>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</si>
  <si>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</si>
  <si>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</si>
  <si>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</si>
  <si>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</si>
  <si>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</si>
  <si>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</si>
  <si>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</si>
  <si>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</si>
  <si>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</si>
  <si>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</si>
  <si>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</si>
  <si>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</si>
  <si>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</si>
  <si>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</si>
  <si>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</si>
  <si>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</si>
  <si>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</si>
  <si>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</si>
  <si>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</si>
  <si>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</si>
  <si>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</si>
  <si>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</si>
  <si>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</si>
  <si>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</si>
  <si>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</si>
  <si>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</si>
  <si>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</si>
  <si>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</si>
  <si>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</si>
  <si>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</si>
  <si>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</si>
  <si>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</si>
  <si>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</si>
  <si>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</si>
  <si>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</si>
  <si>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</si>
  <si>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</si>
  <si>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</si>
  <si>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</si>
  <si>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</si>
  <si>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</si>
  <si>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</si>
  <si>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</si>
  <si>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</si>
  <si>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</si>
  <si>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</si>
  <si>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</si>
  <si>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</si>
  <si>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</si>
  <si>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</si>
  <si>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</si>
  <si>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</si>
  <si>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</si>
  <si>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</si>
  <si>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</si>
  <si>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</si>
  <si>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</si>
  <si>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</si>
  <si>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</si>
  <si>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</si>
  <si>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</si>
  <si>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</si>
  <si>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</si>
  <si>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</si>
  <si>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</si>
  <si>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</si>
  <si>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</si>
  <si>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</si>
  <si>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</si>
  <si>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</si>
  <si>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Acumulado  
2013-2015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</si>
  <si>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</si>
  <si>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</si>
  <si>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</si>
  <si>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</si>
  <si>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</si>
  <si>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</si>
  <si>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</si>
  <si>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</si>
  <si>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Oferentes mujeres registradas según aspiración salarial en el Sistema de Información del SPE</t>
  </si>
  <si>
    <t>Oferentes por rangos de edad</t>
  </si>
  <si>
    <t>INFORME ESTADÍSTICO DE MUJERES REGISTRADAS EN EL SISTEMA</t>
  </si>
  <si>
    <t xml:space="preserve"> DE INFORMACIÓN DEL SERVICIO PÚBLICO DE EMPLEO - SISE*.</t>
  </si>
  <si>
    <t>*Esta información corresponde a 89 Prestadores que actualmente hacen uso del Sistema de Información</t>
  </si>
  <si>
    <t>Regresar al Índice</t>
  </si>
  <si>
    <t>Diciembre de 2016</t>
  </si>
  <si>
    <t>Enero de 2017</t>
  </si>
  <si>
    <t>Diciembre 2016</t>
  </si>
  <si>
    <t>Acumulado 
Enero-diciembre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</si>
</sst>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1" fillId="2" borderId="2" xfId="0" applyFont="1" applyFill="1" applyBorder="1"/>
    <xf numFmtId="0" fontId="14" fillId="2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wrapText="1"/>
    </xf>
    <xf numFmtId="17" fontId="14" fillId="2" borderId="1" xfId="0" quotePrefix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330750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34AD5B-19D7-4009-987D-9AC41702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9</xdr:col>
      <xdr:colOff>351917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77170-2104-463C-91EE-1C318F4E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9017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941E35-4569-4B5A-A338-0DD49E77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11134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0F73B-2391-4BDA-8FB5-D23FEB9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740325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E1D5B8-1B52-41DE-8E5F-8253AEF7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9</xdr:col>
      <xdr:colOff>405892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EB08F-A8AE-4634-A4AE-65F5BF9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621792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2D44F5-D0B3-4C88-8293-4E3470E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659891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B93BD-2C9D-47B7-BF77-92CD3306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8</xdr:col>
      <xdr:colOff>483150</xdr:colOff>
      <xdr:row>5</xdr:row>
      <xdr:rowOff>51300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144E6-E43A-4595-8737-09864E6F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6"/>
      <c r="C1" s="6"/>
      <c r="D1" s="32"/>
      <c r="E1" s="32"/>
      <c r="F1" s="32"/>
      <c r="G1" s="33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6"/>
      <c r="I2" s="8"/>
      <c r="J2" s="8"/>
      <c r="K2" s="8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1"/>
      <c r="D5" s="4"/>
      <c r="E5" s="4"/>
      <c r="F5" s="4"/>
      <c r="G5" s="37"/>
    </row>
    <row r="6" spans="1:16" ht="15.75" x14ac:dyDescent="0.25">
      <c r="A6" s="34"/>
      <c r="B6" s="3"/>
      <c r="C6" s="61"/>
      <c r="D6" s="4"/>
      <c r="E6" s="4"/>
      <c r="F6" s="4"/>
      <c r="G6" s="37"/>
    </row>
    <row r="7" spans="1:16" ht="15.75" x14ac:dyDescent="0.25">
      <c r="A7" s="34"/>
      <c r="B7" s="98" t="s">
        <v>251</v>
      </c>
      <c r="C7" s="98"/>
      <c r="D7" s="98"/>
      <c r="E7" s="98"/>
      <c r="F7" s="98"/>
      <c r="G7" s="37"/>
    </row>
    <row r="8" spans="1:16" ht="15.75" customHeight="1" x14ac:dyDescent="0.25">
      <c r="A8" s="34"/>
      <c r="B8" s="98" t="s">
        <v>252</v>
      </c>
      <c r="C8" s="98"/>
      <c r="D8" s="98"/>
      <c r="E8" s="98"/>
      <c r="F8" s="98"/>
      <c r="G8" s="37"/>
    </row>
    <row r="9" spans="1:16" ht="15.75" customHeight="1" x14ac:dyDescent="0.25">
      <c r="A9" s="34"/>
      <c r="B9" s="61"/>
      <c r="D9" s="4"/>
      <c r="E9" s="4"/>
      <c r="F9" s="4"/>
      <c r="G9" s="37"/>
    </row>
    <row r="10" spans="1:16" ht="15.75" x14ac:dyDescent="0.25">
      <c r="A10" s="34"/>
      <c r="B10" s="61"/>
      <c r="D10" s="4"/>
      <c r="E10" s="4"/>
      <c r="F10" s="4"/>
      <c r="G10" s="37"/>
    </row>
    <row r="11" spans="1:16" ht="15.75" x14ac:dyDescent="0.25">
      <c r="A11" s="34"/>
      <c r="B11" s="61"/>
      <c r="D11" s="4"/>
      <c r="E11" s="4"/>
      <c r="F11" s="4"/>
      <c r="G11" s="37"/>
    </row>
    <row r="12" spans="1:16" ht="15.75" x14ac:dyDescent="0.25">
      <c r="A12" s="34"/>
      <c r="B12" s="61"/>
      <c r="C12" s="9" t="s">
        <v>114</v>
      </c>
      <c r="D12" s="4"/>
      <c r="E12" s="4"/>
      <c r="F12" s="4"/>
      <c r="G12" s="37"/>
    </row>
    <row r="13" spans="1:16" ht="15.75" x14ac:dyDescent="0.25">
      <c r="A13" s="34"/>
      <c r="B13" s="61"/>
      <c r="C13" s="62"/>
      <c r="D13" s="4"/>
      <c r="E13" s="4"/>
      <c r="F13" s="4"/>
      <c r="G13" s="37"/>
    </row>
    <row r="14" spans="1:16" ht="15.75" x14ac:dyDescent="0.25">
      <c r="A14" s="34"/>
      <c r="B14" s="61"/>
      <c r="C14" s="63" t="s">
        <v>250</v>
      </c>
      <c r="D14" s="4"/>
      <c r="E14" s="4"/>
      <c r="F14" s="4"/>
      <c r="G14" s="37"/>
    </row>
    <row r="15" spans="1:16" ht="15.75" x14ac:dyDescent="0.25">
      <c r="A15" s="34"/>
      <c r="B15" s="61"/>
      <c r="C15" s="63" t="s">
        <v>65</v>
      </c>
      <c r="D15" s="4"/>
      <c r="E15" s="4"/>
      <c r="F15" s="4"/>
      <c r="G15" s="37"/>
    </row>
    <row r="16" spans="1:16" ht="15.75" x14ac:dyDescent="0.25">
      <c r="A16" s="34"/>
      <c r="B16" s="61"/>
      <c r="C16" s="63" t="s">
        <v>66</v>
      </c>
      <c r="D16" s="4"/>
      <c r="E16" s="4"/>
      <c r="F16" s="4"/>
      <c r="G16" s="37"/>
    </row>
    <row r="17" spans="1:7" ht="15.75" x14ac:dyDescent="0.25">
      <c r="A17" s="34"/>
      <c r="B17" s="61"/>
      <c r="C17" s="63" t="s">
        <v>67</v>
      </c>
      <c r="D17" s="4"/>
      <c r="E17" s="4"/>
      <c r="F17" s="4"/>
      <c r="G17" s="37"/>
    </row>
    <row r="18" spans="1:7" ht="15.75" x14ac:dyDescent="0.25">
      <c r="A18" s="34"/>
      <c r="B18" s="4"/>
      <c r="C18" s="63" t="s">
        <v>68</v>
      </c>
      <c r="D18" s="4"/>
      <c r="E18" s="4"/>
      <c r="F18" s="4"/>
      <c r="G18" s="37"/>
    </row>
    <row r="19" spans="1:7" ht="15.75" x14ac:dyDescent="0.25">
      <c r="A19" s="34"/>
      <c r="B19" s="4"/>
      <c r="C19" s="63" t="s">
        <v>69</v>
      </c>
      <c r="D19" s="4"/>
      <c r="E19" s="4"/>
      <c r="F19" s="4"/>
      <c r="G19" s="37"/>
    </row>
    <row r="20" spans="1:7" ht="15.75" x14ac:dyDescent="0.25">
      <c r="A20" s="34"/>
      <c r="B20" s="4"/>
      <c r="C20" s="63" t="s">
        <v>70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7" t="s">
        <v>253</v>
      </c>
      <c r="C24" s="4"/>
      <c r="D24" s="4"/>
      <c r="E24" s="4"/>
      <c r="F24" s="4"/>
      <c r="G24" s="37"/>
    </row>
    <row r="25" spans="1:7" x14ac:dyDescent="0.25">
      <c r="A25" s="34"/>
      <c r="B25" s="7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238</v>
      </c>
      <c r="C28" s="94" t="s">
        <v>256</v>
      </c>
      <c r="D28" s="4"/>
      <c r="E28" s="4"/>
      <c r="F28" s="4"/>
      <c r="G28" s="37"/>
    </row>
    <row r="29" spans="1:7" x14ac:dyDescent="0.25">
      <c r="A29" s="34"/>
      <c r="B29" s="4" t="s">
        <v>239</v>
      </c>
      <c r="C29" s="94" t="s">
        <v>255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5"/>
      <c r="C31" s="5"/>
      <c r="D31" s="5"/>
      <c r="E31" s="5"/>
      <c r="F31" s="5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6"/>
      <c r="C1" s="6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0"/>
      <c r="B5" s="38"/>
      <c r="C5" s="49"/>
      <c r="D5" s="49"/>
      <c r="E5" s="49"/>
      <c r="F5" s="49"/>
      <c r="G5" s="49"/>
      <c r="H5" s="49"/>
      <c r="I5" s="49"/>
      <c r="J5" s="49"/>
      <c r="K5" s="51"/>
    </row>
    <row r="6" spans="1:16" s="2" customFormat="1" ht="15.75" x14ac:dyDescent="0.25">
      <c r="A6" s="50"/>
      <c r="B6" s="3"/>
      <c r="C6" s="49"/>
      <c r="D6" s="49"/>
      <c r="E6" s="49"/>
      <c r="F6" s="49"/>
      <c r="G6" s="49"/>
      <c r="H6" s="49"/>
      <c r="I6" s="49"/>
      <c r="J6" s="49"/>
      <c r="K6" s="51"/>
    </row>
    <row r="7" spans="1:16" s="2" customFormat="1" ht="30" customHeight="1" x14ac:dyDescent="0.25">
      <c r="A7" s="50"/>
      <c r="B7" s="106" t="s">
        <v>241</v>
      </c>
      <c r="C7" s="106"/>
      <c r="D7" s="106"/>
      <c r="E7" s="106"/>
      <c r="F7" s="106"/>
      <c r="G7" s="106"/>
      <c r="H7" s="49"/>
      <c r="I7" s="107" t="s">
        <v>254</v>
      </c>
      <c r="J7" s="108"/>
      <c r="K7" s="51"/>
    </row>
    <row r="8" spans="1:16" x14ac:dyDescent="0.25">
      <c r="A8" s="34"/>
      <c r="B8" s="15"/>
      <c r="C8" s="42"/>
      <c r="D8" s="42"/>
      <c r="E8" s="42"/>
      <c r="F8" s="42"/>
      <c r="G8" s="42"/>
      <c r="H8" s="42"/>
      <c r="I8" s="42"/>
      <c r="J8" s="42"/>
      <c r="K8" s="37"/>
    </row>
    <row r="9" spans="1:16" ht="29.25" customHeight="1" x14ac:dyDescent="0.25">
      <c r="A9" s="34"/>
      <c r="B9" s="99" t="s">
        <v>71</v>
      </c>
      <c r="C9" s="104" t="s">
        <v>257</v>
      </c>
      <c r="D9" s="105"/>
      <c r="E9" s="89"/>
      <c r="F9" s="103" t="s">
        <v>258</v>
      </c>
      <c r="G9" s="103"/>
      <c r="H9" s="89"/>
      <c r="I9" s="101" t="s">
        <v>240</v>
      </c>
      <c r="J9" s="102"/>
      <c r="K9" s="37"/>
    </row>
    <row r="10" spans="1:16" x14ac:dyDescent="0.25">
      <c r="A10" s="34"/>
      <c r="B10" s="100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43" t="s">
        <v>87</v>
      </c>
      <c r="C11" s="21">
        <v>14899</v>
      </c>
      <c r="D11" s="19">
        <f>+(C11/$C$15)*100</f>
        <v>52.08165833537246</v>
      </c>
      <c r="E11" s="13"/>
      <c r="F11" s="20">
        <v>300980</v>
      </c>
      <c r="G11" s="19">
        <f>+(F11/$F$15)*100</f>
        <v>53.925055317166681</v>
      </c>
      <c r="H11" s="13"/>
      <c r="I11" s="20">
        <v>431977</v>
      </c>
      <c r="J11" s="29">
        <f>+(I11/$I$15)*100</f>
        <v>47.031623918596118</v>
      </c>
      <c r="K11" s="37"/>
    </row>
    <row r="12" spans="1:16" x14ac:dyDescent="0.25">
      <c r="A12" s="34"/>
      <c r="B12" s="43" t="s">
        <v>74</v>
      </c>
      <c r="C12" s="21">
        <v>9813</v>
      </c>
      <c r="D12" s="19">
        <f>+(C12/$C$15)*100</f>
        <v>34.302793022686757</v>
      </c>
      <c r="E12" s="13"/>
      <c r="F12" s="20">
        <v>197284</v>
      </c>
      <c r="G12" s="19">
        <f>+(F12/$F$15)*100</f>
        <v>35.346370566788195</v>
      </c>
      <c r="H12" s="11"/>
      <c r="I12" s="20">
        <v>382036</v>
      </c>
      <c r="J12" s="29">
        <f>+(I12/$I$15)*100</f>
        <v>41.594282740434764</v>
      </c>
      <c r="K12" s="37"/>
    </row>
    <row r="13" spans="1:16" x14ac:dyDescent="0.25">
      <c r="A13" s="34"/>
      <c r="B13" s="43" t="s">
        <v>75</v>
      </c>
      <c r="C13" s="21">
        <v>3254</v>
      </c>
      <c r="D13" s="19">
        <f>+(C13/$C$15)*100</f>
        <v>11.374838326283777</v>
      </c>
      <c r="E13" s="13"/>
      <c r="F13" s="20">
        <v>54841</v>
      </c>
      <c r="G13" s="19">
        <f>+(F13/$F$15)*100</f>
        <v>9.8255829578335376</v>
      </c>
      <c r="H13" s="13"/>
      <c r="I13" s="20">
        <v>102046</v>
      </c>
      <c r="J13" s="29">
        <f>+(I13/$I$15)*100</f>
        <v>11.110288497760436</v>
      </c>
      <c r="K13" s="37"/>
    </row>
    <row r="14" spans="1:16" x14ac:dyDescent="0.25">
      <c r="A14" s="34"/>
      <c r="B14" s="43" t="s">
        <v>73</v>
      </c>
      <c r="C14" s="21">
        <v>641</v>
      </c>
      <c r="D14" s="95">
        <f>+(C14/$C$15)*100</f>
        <v>2.2407103156570072</v>
      </c>
      <c r="E14" s="97"/>
      <c r="F14" s="20">
        <v>5040</v>
      </c>
      <c r="G14" s="95">
        <f>+(F14/$F$15)*100</f>
        <v>0.90299115821157583</v>
      </c>
      <c r="H14" s="97"/>
      <c r="I14" s="20">
        <v>2423</v>
      </c>
      <c r="J14" s="96">
        <f>+(I14/$I$15)*100</f>
        <v>0.26380484320868564</v>
      </c>
      <c r="K14" s="37"/>
    </row>
    <row r="15" spans="1:16" x14ac:dyDescent="0.25">
      <c r="A15" s="34"/>
      <c r="B15" s="44" t="s">
        <v>72</v>
      </c>
      <c r="C15" s="45">
        <f>SUM(C11:C14)</f>
        <v>28607</v>
      </c>
      <c r="D15" s="46">
        <f>SUM(D11:D14)</f>
        <v>100</v>
      </c>
      <c r="E15" s="12"/>
      <c r="F15" s="47">
        <f>SUM(F11:F14)</f>
        <v>558145</v>
      </c>
      <c r="G15" s="48">
        <f>+SUM(G11:G14)</f>
        <v>99.999999999999986</v>
      </c>
      <c r="H15" s="14"/>
      <c r="I15" s="47">
        <f>SUM(I11:I14)</f>
        <v>918482</v>
      </c>
      <c r="J15" s="52">
        <f>SUM(J11:J14)</f>
        <v>100</v>
      </c>
      <c r="K15" s="37"/>
    </row>
    <row r="16" spans="1:16" x14ac:dyDescent="0.25">
      <c r="A16" s="34"/>
      <c r="B16" s="4"/>
      <c r="C16" s="4"/>
      <c r="D16" s="4"/>
      <c r="E16" s="4"/>
      <c r="F16" s="4"/>
      <c r="G16" s="4"/>
      <c r="H16" s="4"/>
      <c r="I16" s="4"/>
      <c r="J16" s="4"/>
      <c r="K16" s="37"/>
    </row>
    <row r="17" spans="1:11" x14ac:dyDescent="0.25">
      <c r="A17" s="34"/>
      <c r="B17" s="7" t="s">
        <v>116</v>
      </c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40"/>
      <c r="B18" s="5"/>
      <c r="C18" s="5"/>
      <c r="D18" s="5"/>
      <c r="E18" s="5"/>
      <c r="F18" s="5"/>
      <c r="G18" s="5"/>
      <c r="H18" s="5"/>
      <c r="I18" s="5"/>
      <c r="J18" s="5"/>
      <c r="K18" s="41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3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bestFit="1" customWidth="1"/>
    <col min="5" max="5" width="0.85546875" customWidth="1"/>
    <col min="6" max="7" width="11.140625" bestFit="1" customWidth="1"/>
    <col min="8" max="8" width="0.85546875" customWidth="1"/>
    <col min="9" max="9" width="11.140625" bestFit="1" customWidth="1"/>
    <col min="10" max="10" width="12.42578125" customWidth="1"/>
    <col min="11" max="11" width="1.7109375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" customHeight="1" x14ac:dyDescent="0.25">
      <c r="A7" s="34"/>
      <c r="B7" s="116" t="s">
        <v>242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6" x14ac:dyDescent="0.25">
      <c r="A8" s="34"/>
      <c r="B8" s="15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09" t="s">
        <v>71</v>
      </c>
      <c r="C9" s="114" t="str">
        <f>+'Rangos de Edad'!C9</f>
        <v>Diciembre 2016</v>
      </c>
      <c r="D9" s="115"/>
      <c r="E9" s="16"/>
      <c r="F9" s="112" t="str">
        <f>+'Rangos de Edad'!F9</f>
        <v>Acumulado 
Enero-diciembre 2016</v>
      </c>
      <c r="G9" s="113"/>
      <c r="H9" s="90"/>
      <c r="I9" s="110" t="str">
        <f>+'Rangos de Edad'!I9</f>
        <v>Acumulado  
2013-2015</v>
      </c>
      <c r="J9" s="111"/>
      <c r="K9" s="37"/>
    </row>
    <row r="10" spans="1:16" x14ac:dyDescent="0.25">
      <c r="A10" s="34"/>
      <c r="B10" s="109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18" t="s">
        <v>27</v>
      </c>
      <c r="C11" s="21">
        <v>40</v>
      </c>
      <c r="D11" s="19">
        <f t="shared" ref="D11:D44" si="0">+(C11/$C$45)*100</f>
        <v>0.13982591673366657</v>
      </c>
      <c r="E11" s="27"/>
      <c r="F11" s="20">
        <v>482</v>
      </c>
      <c r="G11" s="19">
        <f t="shared" ref="G11:G44" si="1">+(F11/$F$45)*100</f>
        <v>8.6357487749599116E-2</v>
      </c>
      <c r="H11" s="27"/>
      <c r="I11" s="20">
        <v>462</v>
      </c>
      <c r="J11" s="29">
        <f t="shared" ref="J11:J44" si="2">+(I11/$I$45)*100</f>
        <v>5.0300386942803449E-2</v>
      </c>
      <c r="K11" s="37"/>
    </row>
    <row r="12" spans="1:16" x14ac:dyDescent="0.25">
      <c r="A12" s="34"/>
      <c r="B12" s="18" t="s">
        <v>1</v>
      </c>
      <c r="C12" s="21">
        <v>4512</v>
      </c>
      <c r="D12" s="19">
        <f t="shared" si="0"/>
        <v>15.772363407557592</v>
      </c>
      <c r="E12" s="27"/>
      <c r="F12" s="20">
        <v>76839</v>
      </c>
      <c r="G12" s="19">
        <f t="shared" si="1"/>
        <v>13.766852699567316</v>
      </c>
      <c r="H12" s="27"/>
      <c r="I12" s="20">
        <v>122949</v>
      </c>
      <c r="J12" s="29">
        <f t="shared" si="2"/>
        <v>13.386108818681258</v>
      </c>
      <c r="K12" s="37"/>
    </row>
    <row r="13" spans="1:16" x14ac:dyDescent="0.25">
      <c r="A13" s="34"/>
      <c r="B13" s="18" t="s">
        <v>25</v>
      </c>
      <c r="C13" s="21">
        <v>97</v>
      </c>
      <c r="D13" s="19">
        <f t="shared" si="0"/>
        <v>0.33907784807914149</v>
      </c>
      <c r="E13" s="27"/>
      <c r="F13" s="20">
        <v>2256</v>
      </c>
      <c r="G13" s="19">
        <f t="shared" si="1"/>
        <v>0.40419604224708638</v>
      </c>
      <c r="H13" s="27"/>
      <c r="I13" s="20">
        <v>2965</v>
      </c>
      <c r="J13" s="29">
        <f t="shared" si="2"/>
        <v>0.32281525386452864</v>
      </c>
      <c r="K13" s="37"/>
    </row>
    <row r="14" spans="1:16" x14ac:dyDescent="0.25">
      <c r="A14" s="34"/>
      <c r="B14" s="18" t="s">
        <v>4</v>
      </c>
      <c r="C14" s="21">
        <v>2122</v>
      </c>
      <c r="D14" s="19">
        <f t="shared" si="0"/>
        <v>7.4177648827210119</v>
      </c>
      <c r="E14" s="27"/>
      <c r="F14" s="20">
        <v>36499</v>
      </c>
      <c r="G14" s="19">
        <f t="shared" si="1"/>
        <v>6.5393401356278389</v>
      </c>
      <c r="H14" s="27"/>
      <c r="I14" s="20">
        <v>46504</v>
      </c>
      <c r="J14" s="29">
        <f t="shared" si="2"/>
        <v>5.0631367843898953</v>
      </c>
      <c r="K14" s="37"/>
    </row>
    <row r="15" spans="1:16" x14ac:dyDescent="0.25">
      <c r="A15" s="34"/>
      <c r="B15" s="18" t="s">
        <v>0</v>
      </c>
      <c r="C15" s="21">
        <v>6760</v>
      </c>
      <c r="D15" s="19">
        <f t="shared" si="0"/>
        <v>23.630579927989654</v>
      </c>
      <c r="E15" s="27"/>
      <c r="F15" s="20">
        <v>133934</v>
      </c>
      <c r="G15" s="19">
        <f t="shared" si="1"/>
        <v>23.996273369823253</v>
      </c>
      <c r="H15" s="27"/>
      <c r="I15" s="20">
        <v>232826</v>
      </c>
      <c r="J15" s="29">
        <f t="shared" si="2"/>
        <v>25.348999762651854</v>
      </c>
      <c r="K15" s="37"/>
    </row>
    <row r="16" spans="1:16" x14ac:dyDescent="0.25">
      <c r="A16" s="34"/>
      <c r="B16" s="18" t="s">
        <v>7</v>
      </c>
      <c r="C16" s="21">
        <v>285</v>
      </c>
      <c r="D16" s="19">
        <f t="shared" si="0"/>
        <v>0.99625965672737438</v>
      </c>
      <c r="E16" s="27"/>
      <c r="F16" s="20">
        <v>4676</v>
      </c>
      <c r="G16" s="19">
        <f t="shared" si="1"/>
        <v>0.83777513011851767</v>
      </c>
      <c r="H16" s="27"/>
      <c r="I16" s="20">
        <v>9665</v>
      </c>
      <c r="J16" s="29">
        <f t="shared" si="2"/>
        <v>1.0522797398315917</v>
      </c>
      <c r="K16" s="37"/>
    </row>
    <row r="17" spans="1:11" x14ac:dyDescent="0.25">
      <c r="A17" s="34"/>
      <c r="B17" s="18" t="s">
        <v>11</v>
      </c>
      <c r="C17" s="21">
        <v>665</v>
      </c>
      <c r="D17" s="19">
        <f t="shared" si="0"/>
        <v>2.3246058656972068</v>
      </c>
      <c r="E17" s="27"/>
      <c r="F17" s="20">
        <v>12009</v>
      </c>
      <c r="G17" s="19">
        <f t="shared" si="1"/>
        <v>2.1515914323338921</v>
      </c>
      <c r="H17" s="27"/>
      <c r="I17" s="20">
        <v>14219</v>
      </c>
      <c r="J17" s="29">
        <f t="shared" si="2"/>
        <v>1.5480978396963685</v>
      </c>
      <c r="K17" s="37"/>
    </row>
    <row r="18" spans="1:11" x14ac:dyDescent="0.25">
      <c r="A18" s="34"/>
      <c r="B18" s="18" t="s">
        <v>12</v>
      </c>
      <c r="C18" s="21">
        <v>388</v>
      </c>
      <c r="D18" s="19">
        <f t="shared" si="0"/>
        <v>1.3563113923165659</v>
      </c>
      <c r="E18" s="27"/>
      <c r="F18" s="20">
        <v>9588</v>
      </c>
      <c r="G18" s="19">
        <f t="shared" si="1"/>
        <v>1.7178331795501169</v>
      </c>
      <c r="H18" s="27"/>
      <c r="I18" s="20">
        <v>18371</v>
      </c>
      <c r="J18" s="29">
        <f t="shared" si="2"/>
        <v>2.0001480704031218</v>
      </c>
      <c r="K18" s="37"/>
    </row>
    <row r="19" spans="1:11" x14ac:dyDescent="0.25">
      <c r="A19" s="34"/>
      <c r="B19" s="18" t="s">
        <v>23</v>
      </c>
      <c r="C19" s="21">
        <v>76</v>
      </c>
      <c r="D19" s="19">
        <f t="shared" si="0"/>
        <v>0.2656692417939665</v>
      </c>
      <c r="E19" s="27"/>
      <c r="F19" s="20">
        <v>2400</v>
      </c>
      <c r="G19" s="19">
        <f t="shared" si="1"/>
        <v>0.42999578962455998</v>
      </c>
      <c r="H19" s="27"/>
      <c r="I19" s="20">
        <v>4066</v>
      </c>
      <c r="J19" s="29">
        <f t="shared" si="2"/>
        <v>0.4426869552152356</v>
      </c>
      <c r="K19" s="37"/>
    </row>
    <row r="20" spans="1:11" x14ac:dyDescent="0.25">
      <c r="A20" s="34"/>
      <c r="B20" s="18" t="s">
        <v>14</v>
      </c>
      <c r="C20" s="21">
        <v>610</v>
      </c>
      <c r="D20" s="19">
        <f t="shared" si="0"/>
        <v>2.1323452301884154</v>
      </c>
      <c r="E20" s="27"/>
      <c r="F20" s="20">
        <v>10651</v>
      </c>
      <c r="G20" s="19">
        <f t="shared" si="1"/>
        <v>1.9082854813713284</v>
      </c>
      <c r="H20" s="27"/>
      <c r="I20" s="20">
        <v>9028</v>
      </c>
      <c r="J20" s="29">
        <f t="shared" si="2"/>
        <v>0.98292617601651411</v>
      </c>
      <c r="K20" s="37"/>
    </row>
    <row r="21" spans="1:11" x14ac:dyDescent="0.25">
      <c r="A21" s="34"/>
      <c r="B21" s="18" t="s">
        <v>18</v>
      </c>
      <c r="C21" s="21">
        <v>474</v>
      </c>
      <c r="D21" s="19">
        <f t="shared" si="0"/>
        <v>1.6569371132939488</v>
      </c>
      <c r="E21" s="27"/>
      <c r="F21" s="20">
        <v>9160</v>
      </c>
      <c r="G21" s="19">
        <f t="shared" si="1"/>
        <v>1.6411505970670703</v>
      </c>
      <c r="H21" s="27"/>
      <c r="I21" s="20">
        <v>16357</v>
      </c>
      <c r="J21" s="29">
        <f t="shared" si="2"/>
        <v>1.7808732234273508</v>
      </c>
      <c r="K21" s="37"/>
    </row>
    <row r="22" spans="1:11" x14ac:dyDescent="0.25">
      <c r="A22" s="34"/>
      <c r="B22" s="18" t="s">
        <v>16</v>
      </c>
      <c r="C22" s="21">
        <v>726</v>
      </c>
      <c r="D22" s="19">
        <f t="shared" si="0"/>
        <v>2.5378403887160483</v>
      </c>
      <c r="E22" s="27"/>
      <c r="F22" s="20">
        <v>9933</v>
      </c>
      <c r="G22" s="19">
        <f t="shared" si="1"/>
        <v>1.7796450743086472</v>
      </c>
      <c r="H22" s="27"/>
      <c r="I22" s="20">
        <v>10428</v>
      </c>
      <c r="J22" s="29">
        <f t="shared" si="2"/>
        <v>1.1353515909947065</v>
      </c>
      <c r="K22" s="37"/>
    </row>
    <row r="23" spans="1:11" x14ac:dyDescent="0.25">
      <c r="A23" s="34"/>
      <c r="B23" s="18" t="s">
        <v>26</v>
      </c>
      <c r="C23" s="21">
        <v>161</v>
      </c>
      <c r="D23" s="19">
        <f t="shared" si="0"/>
        <v>0.56279931485300805</v>
      </c>
      <c r="E23" s="27"/>
      <c r="F23" s="20">
        <v>2429</v>
      </c>
      <c r="G23" s="19">
        <f t="shared" si="1"/>
        <v>0.43519157208252335</v>
      </c>
      <c r="H23" s="27"/>
      <c r="I23" s="20">
        <v>3852</v>
      </c>
      <c r="J23" s="29">
        <f t="shared" si="2"/>
        <v>0.41938764178285476</v>
      </c>
      <c r="K23" s="37"/>
    </row>
    <row r="24" spans="1:11" x14ac:dyDescent="0.25">
      <c r="A24" s="34"/>
      <c r="B24" s="18" t="s">
        <v>20</v>
      </c>
      <c r="C24" s="21">
        <v>501</v>
      </c>
      <c r="D24" s="19">
        <f t="shared" si="0"/>
        <v>1.7513196070891739</v>
      </c>
      <c r="E24" s="27"/>
      <c r="F24" s="20">
        <v>6062</v>
      </c>
      <c r="G24" s="19">
        <f t="shared" si="1"/>
        <v>1.0860976986267008</v>
      </c>
      <c r="H24" s="27"/>
      <c r="I24" s="20">
        <v>8917</v>
      </c>
      <c r="J24" s="29">
        <f t="shared" si="2"/>
        <v>0.97084101811467183</v>
      </c>
      <c r="K24" s="37"/>
    </row>
    <row r="25" spans="1:11" x14ac:dyDescent="0.25">
      <c r="A25" s="34"/>
      <c r="B25" s="18" t="s">
        <v>3</v>
      </c>
      <c r="C25" s="21">
        <v>2583</v>
      </c>
      <c r="D25" s="19">
        <f t="shared" si="0"/>
        <v>9.02925857307652</v>
      </c>
      <c r="E25" s="27"/>
      <c r="F25" s="20">
        <v>51402</v>
      </c>
      <c r="G25" s="19">
        <f t="shared" si="1"/>
        <v>9.2094348242840116</v>
      </c>
      <c r="H25" s="27"/>
      <c r="I25" s="20">
        <v>71026</v>
      </c>
      <c r="J25" s="29">
        <f t="shared" si="2"/>
        <v>7.7329768030293469</v>
      </c>
      <c r="K25" s="37"/>
    </row>
    <row r="26" spans="1:11" x14ac:dyDescent="0.25">
      <c r="A26" s="34"/>
      <c r="B26" s="18" t="s">
        <v>29</v>
      </c>
      <c r="C26" s="21">
        <v>0</v>
      </c>
      <c r="D26" s="19">
        <f t="shared" si="0"/>
        <v>0</v>
      </c>
      <c r="E26" s="27"/>
      <c r="F26" s="20">
        <v>3</v>
      </c>
      <c r="G26" s="19">
        <f t="shared" si="1"/>
        <v>5.3749473703069994E-4</v>
      </c>
      <c r="H26" s="27"/>
      <c r="I26" s="20">
        <v>15</v>
      </c>
      <c r="J26" s="29">
        <f t="shared" si="2"/>
        <v>1.633129446194917E-3</v>
      </c>
      <c r="K26" s="37"/>
    </row>
    <row r="27" spans="1:11" x14ac:dyDescent="0.25">
      <c r="A27" s="34"/>
      <c r="B27" s="18" t="s">
        <v>28</v>
      </c>
      <c r="C27" s="21">
        <v>2</v>
      </c>
      <c r="D27" s="19">
        <f t="shared" si="0"/>
        <v>6.9912958366833301E-3</v>
      </c>
      <c r="E27" s="27"/>
      <c r="F27" s="20">
        <v>34</v>
      </c>
      <c r="G27" s="19">
        <f t="shared" si="1"/>
        <v>6.091607019681265E-3</v>
      </c>
      <c r="H27" s="27"/>
      <c r="I27" s="20">
        <v>55</v>
      </c>
      <c r="J27" s="29">
        <f t="shared" si="2"/>
        <v>5.9881413027146968E-3</v>
      </c>
      <c r="K27" s="37"/>
    </row>
    <row r="28" spans="1:11" x14ac:dyDescent="0.25">
      <c r="A28" s="34"/>
      <c r="B28" s="18" t="s">
        <v>10</v>
      </c>
      <c r="C28" s="21">
        <v>445</v>
      </c>
      <c r="D28" s="19">
        <f t="shared" si="0"/>
        <v>1.5555633236620408</v>
      </c>
      <c r="E28" s="27"/>
      <c r="F28" s="20">
        <v>8748</v>
      </c>
      <c r="G28" s="19">
        <f t="shared" si="1"/>
        <v>1.5673346531815207</v>
      </c>
      <c r="H28" s="27"/>
      <c r="I28" s="20">
        <v>16988</v>
      </c>
      <c r="J28" s="29">
        <f t="shared" si="2"/>
        <v>1.8495735354639504</v>
      </c>
      <c r="K28" s="37"/>
    </row>
    <row r="29" spans="1:11" x14ac:dyDescent="0.25">
      <c r="A29" s="34"/>
      <c r="B29" s="18" t="s">
        <v>21</v>
      </c>
      <c r="C29" s="21">
        <v>281</v>
      </c>
      <c r="D29" s="19">
        <f t="shared" si="0"/>
        <v>0.9822770650540078</v>
      </c>
      <c r="E29" s="27"/>
      <c r="F29" s="20">
        <v>5232</v>
      </c>
      <c r="G29" s="19">
        <f t="shared" si="1"/>
        <v>0.93739082138154062</v>
      </c>
      <c r="H29" s="27"/>
      <c r="I29" s="20">
        <v>7331</v>
      </c>
      <c r="J29" s="29">
        <f t="shared" si="2"/>
        <v>0.79816479800366258</v>
      </c>
      <c r="K29" s="37"/>
    </row>
    <row r="30" spans="1:11" x14ac:dyDescent="0.25">
      <c r="A30" s="34"/>
      <c r="B30" s="18" t="s">
        <v>19</v>
      </c>
      <c r="C30" s="21">
        <v>306</v>
      </c>
      <c r="D30" s="19">
        <f t="shared" si="0"/>
        <v>1.0696682630125494</v>
      </c>
      <c r="E30" s="27"/>
      <c r="F30" s="20">
        <v>7002</v>
      </c>
      <c r="G30" s="19">
        <f t="shared" si="1"/>
        <v>1.2545127162296534</v>
      </c>
      <c r="H30" s="27"/>
      <c r="I30" s="20">
        <v>8447</v>
      </c>
      <c r="J30" s="29">
        <f t="shared" si="2"/>
        <v>0.91966962880056446</v>
      </c>
      <c r="K30" s="37"/>
    </row>
    <row r="31" spans="1:11" x14ac:dyDescent="0.25">
      <c r="A31" s="34"/>
      <c r="B31" s="18" t="s">
        <v>6</v>
      </c>
      <c r="C31" s="21">
        <v>904</v>
      </c>
      <c r="D31" s="19">
        <f t="shared" si="0"/>
        <v>3.1600657181808649</v>
      </c>
      <c r="E31" s="27"/>
      <c r="F31" s="20">
        <v>16187</v>
      </c>
      <c r="G31" s="19">
        <f t="shared" si="1"/>
        <v>2.900142436105313</v>
      </c>
      <c r="H31" s="27"/>
      <c r="I31" s="20">
        <v>36733</v>
      </c>
      <c r="J31" s="29">
        <f t="shared" si="2"/>
        <v>3.9993162631385264</v>
      </c>
      <c r="K31" s="37"/>
    </row>
    <row r="32" spans="1:11" x14ac:dyDescent="0.25">
      <c r="A32" s="34"/>
      <c r="B32" s="18" t="s">
        <v>15</v>
      </c>
      <c r="C32" s="21">
        <v>217</v>
      </c>
      <c r="D32" s="19">
        <f t="shared" si="0"/>
        <v>0.75855559828014119</v>
      </c>
      <c r="E32" s="27"/>
      <c r="F32" s="20">
        <v>10785</v>
      </c>
      <c r="G32" s="19">
        <f t="shared" si="1"/>
        <v>1.9322935796253664</v>
      </c>
      <c r="H32" s="27"/>
      <c r="I32" s="20">
        <v>16623</v>
      </c>
      <c r="J32" s="29">
        <f t="shared" si="2"/>
        <v>1.8098340522732075</v>
      </c>
      <c r="K32" s="37"/>
    </row>
    <row r="33" spans="1:11" x14ac:dyDescent="0.25">
      <c r="A33" s="34"/>
      <c r="B33" s="18" t="s">
        <v>13</v>
      </c>
      <c r="C33" s="21">
        <v>597</v>
      </c>
      <c r="D33" s="19">
        <f t="shared" si="0"/>
        <v>2.0869018072499737</v>
      </c>
      <c r="E33" s="27"/>
      <c r="F33" s="20">
        <v>15345</v>
      </c>
      <c r="G33" s="19">
        <f t="shared" si="1"/>
        <v>2.7492855799120299</v>
      </c>
      <c r="H33" s="27"/>
      <c r="I33" s="20">
        <v>22655</v>
      </c>
      <c r="J33" s="29">
        <f t="shared" si="2"/>
        <v>2.46656984023639</v>
      </c>
      <c r="K33" s="37"/>
    </row>
    <row r="34" spans="1:11" x14ac:dyDescent="0.25">
      <c r="A34" s="34"/>
      <c r="B34" s="18" t="s">
        <v>24</v>
      </c>
      <c r="C34" s="21">
        <v>155</v>
      </c>
      <c r="D34" s="19">
        <f t="shared" si="0"/>
        <v>0.54182542734295802</v>
      </c>
      <c r="E34" s="27"/>
      <c r="F34" s="20">
        <v>2152</v>
      </c>
      <c r="G34" s="19">
        <f t="shared" si="1"/>
        <v>0.38556289136335542</v>
      </c>
      <c r="H34" s="27"/>
      <c r="I34" s="20">
        <v>2538</v>
      </c>
      <c r="J34" s="29">
        <f t="shared" si="2"/>
        <v>0.27632550229618003</v>
      </c>
      <c r="K34" s="37"/>
    </row>
    <row r="35" spans="1:11" x14ac:dyDescent="0.25">
      <c r="A35" s="34"/>
      <c r="B35" s="18" t="s">
        <v>17</v>
      </c>
      <c r="C35" s="21">
        <v>265</v>
      </c>
      <c r="D35" s="19">
        <f t="shared" si="0"/>
        <v>0.92634669836054118</v>
      </c>
      <c r="E35" s="27"/>
      <c r="F35" s="20">
        <v>6364</v>
      </c>
      <c r="G35" s="19">
        <f t="shared" si="1"/>
        <v>1.1402055021544582</v>
      </c>
      <c r="H35" s="27"/>
      <c r="I35" s="20">
        <v>10734</v>
      </c>
      <c r="J35" s="29">
        <f t="shared" si="2"/>
        <v>1.1686674316970826</v>
      </c>
      <c r="K35" s="37"/>
    </row>
    <row r="36" spans="1:11" x14ac:dyDescent="0.25">
      <c r="A36" s="34"/>
      <c r="B36" s="18" t="s">
        <v>8</v>
      </c>
      <c r="C36" s="21">
        <v>482</v>
      </c>
      <c r="D36" s="19">
        <f t="shared" si="0"/>
        <v>1.6849022966406824</v>
      </c>
      <c r="E36" s="27"/>
      <c r="F36" s="20">
        <v>10138</v>
      </c>
      <c r="G36" s="19">
        <f t="shared" si="1"/>
        <v>1.8163738813390784</v>
      </c>
      <c r="H36" s="27"/>
      <c r="I36" s="20">
        <v>19287</v>
      </c>
      <c r="J36" s="29">
        <f t="shared" si="2"/>
        <v>2.0998778419174249</v>
      </c>
      <c r="K36" s="37"/>
    </row>
    <row r="37" spans="1:11" x14ac:dyDescent="0.25">
      <c r="A37" s="34"/>
      <c r="B37" s="18" t="s">
        <v>76</v>
      </c>
      <c r="C37" s="21">
        <v>73</v>
      </c>
      <c r="D37" s="19">
        <f t="shared" si="0"/>
        <v>0.25518229803894149</v>
      </c>
      <c r="E37" s="27"/>
      <c r="F37" s="20">
        <v>1481</v>
      </c>
      <c r="G37" s="19">
        <f t="shared" si="1"/>
        <v>0.26534323518082215</v>
      </c>
      <c r="H37" s="27"/>
      <c r="I37" s="20">
        <v>210</v>
      </c>
      <c r="J37" s="29">
        <f t="shared" si="2"/>
        <v>2.2863812246728843E-2</v>
      </c>
      <c r="K37" s="37"/>
    </row>
    <row r="38" spans="1:11" x14ac:dyDescent="0.25">
      <c r="A38" s="34"/>
      <c r="B38" s="18" t="s">
        <v>5</v>
      </c>
      <c r="C38" s="21">
        <v>1611</v>
      </c>
      <c r="D38" s="19">
        <f t="shared" si="0"/>
        <v>5.6314887964484219</v>
      </c>
      <c r="E38" s="27"/>
      <c r="F38" s="20">
        <v>31198</v>
      </c>
      <c r="G38" s="19">
        <f t="shared" si="1"/>
        <v>5.5895869352945917</v>
      </c>
      <c r="H38" s="27"/>
      <c r="I38" s="20">
        <v>40472</v>
      </c>
      <c r="J38" s="29">
        <f t="shared" si="2"/>
        <v>4.4064009964267123</v>
      </c>
      <c r="K38" s="37"/>
    </row>
    <row r="39" spans="1:11" x14ac:dyDescent="0.25">
      <c r="A39" s="34"/>
      <c r="B39" s="18" t="s">
        <v>22</v>
      </c>
      <c r="C39" s="21">
        <v>127</v>
      </c>
      <c r="D39" s="19">
        <f t="shared" si="0"/>
        <v>0.4439472856293914</v>
      </c>
      <c r="E39" s="27"/>
      <c r="F39" s="20">
        <v>7315</v>
      </c>
      <c r="G39" s="19">
        <f t="shared" si="1"/>
        <v>1.31059133379319</v>
      </c>
      <c r="H39" s="27"/>
      <c r="I39" s="20">
        <v>11659</v>
      </c>
      <c r="J39" s="29">
        <f t="shared" si="2"/>
        <v>1.2693770808791027</v>
      </c>
      <c r="K39" s="37"/>
    </row>
    <row r="40" spans="1:11" x14ac:dyDescent="0.25">
      <c r="A40" s="34"/>
      <c r="B40" s="18" t="s">
        <v>9</v>
      </c>
      <c r="C40" s="21">
        <v>903</v>
      </c>
      <c r="D40" s="19">
        <f t="shared" si="0"/>
        <v>3.1565700702625232</v>
      </c>
      <c r="E40" s="27"/>
      <c r="F40" s="20">
        <v>11279</v>
      </c>
      <c r="G40" s="19">
        <f t="shared" si="1"/>
        <v>2.0208010463230881</v>
      </c>
      <c r="H40" s="27"/>
      <c r="I40" s="20">
        <v>19653</v>
      </c>
      <c r="J40" s="29">
        <f t="shared" si="2"/>
        <v>2.1397262004045805</v>
      </c>
      <c r="K40" s="37"/>
    </row>
    <row r="41" spans="1:11" x14ac:dyDescent="0.25">
      <c r="A41" s="34"/>
      <c r="B41" s="18" t="s">
        <v>2</v>
      </c>
      <c r="C41" s="21">
        <v>2239</v>
      </c>
      <c r="D41" s="19">
        <f t="shared" si="0"/>
        <v>7.8267556891669869</v>
      </c>
      <c r="E41" s="27"/>
      <c r="F41" s="20">
        <v>56544</v>
      </c>
      <c r="G41" s="19">
        <f t="shared" si="1"/>
        <v>10.130700803554632</v>
      </c>
      <c r="H41" s="27"/>
      <c r="I41" s="20">
        <v>133365</v>
      </c>
      <c r="J41" s="29">
        <f t="shared" si="2"/>
        <v>14.52015390611901</v>
      </c>
      <c r="K41" s="37"/>
    </row>
    <row r="42" spans="1:11" x14ac:dyDescent="0.25">
      <c r="A42" s="34"/>
      <c r="B42" s="18" t="s">
        <v>31</v>
      </c>
      <c r="C42" s="21">
        <v>0</v>
      </c>
      <c r="D42" s="19">
        <f t="shared" si="0"/>
        <v>0</v>
      </c>
      <c r="E42" s="27"/>
      <c r="F42" s="20">
        <v>1</v>
      </c>
      <c r="G42" s="19">
        <f t="shared" si="1"/>
        <v>1.7916491234356666E-4</v>
      </c>
      <c r="H42" s="27"/>
      <c r="I42" s="20">
        <v>7</v>
      </c>
      <c r="J42" s="29">
        <f t="shared" si="2"/>
        <v>7.6212707489096141E-4</v>
      </c>
      <c r="K42" s="37"/>
    </row>
    <row r="43" spans="1:11" x14ac:dyDescent="0.25">
      <c r="A43" s="34"/>
      <c r="B43" s="18" t="s">
        <v>30</v>
      </c>
      <c r="C43" s="21">
        <v>0</v>
      </c>
      <c r="D43" s="19">
        <f t="shared" si="0"/>
        <v>0</v>
      </c>
      <c r="E43" s="27"/>
      <c r="F43" s="20">
        <v>14</v>
      </c>
      <c r="G43" s="19">
        <f t="shared" si="1"/>
        <v>2.5083087728099327E-3</v>
      </c>
      <c r="H43" s="27"/>
      <c r="I43" s="20">
        <v>17</v>
      </c>
      <c r="J43" s="29">
        <f t="shared" si="2"/>
        <v>1.8508800390209064E-3</v>
      </c>
      <c r="K43" s="37"/>
    </row>
    <row r="44" spans="1:11" x14ac:dyDescent="0.25">
      <c r="A44" s="34"/>
      <c r="B44" s="18" t="s">
        <v>73</v>
      </c>
      <c r="C44" s="21">
        <v>0</v>
      </c>
      <c r="D44" s="85">
        <f t="shared" si="0"/>
        <v>0</v>
      </c>
      <c r="E44" s="86"/>
      <c r="F44" s="20">
        <v>3</v>
      </c>
      <c r="G44" s="85">
        <f t="shared" si="1"/>
        <v>5.3749473703069994E-4</v>
      </c>
      <c r="H44" s="86"/>
      <c r="I44" s="20">
        <v>58</v>
      </c>
      <c r="J44" s="87">
        <f t="shared" si="2"/>
        <v>6.3147671919536802E-3</v>
      </c>
      <c r="K44" s="37"/>
    </row>
    <row r="45" spans="1:11" x14ac:dyDescent="0.25">
      <c r="A45" s="34"/>
      <c r="B45" s="22" t="s">
        <v>72</v>
      </c>
      <c r="C45" s="23">
        <f>SUM(C11:C44)</f>
        <v>28607</v>
      </c>
      <c r="D45" s="24">
        <f>SUM(D11:D44)</f>
        <v>100</v>
      </c>
      <c r="E45" s="24"/>
      <c r="F45" s="25">
        <f>SUM(F11:F44)</f>
        <v>558145</v>
      </c>
      <c r="G45" s="26">
        <f>+SUM(G11:G43)</f>
        <v>99.99946250526294</v>
      </c>
      <c r="H45" s="26"/>
      <c r="I45" s="25">
        <f>SUM(I11:I44)</f>
        <v>918482</v>
      </c>
      <c r="J45" s="30">
        <f>SUM(J11:J44)</f>
        <v>99.999999999999957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7" t="s">
        <v>116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5"/>
      <c r="C48" s="5"/>
      <c r="D48" s="5"/>
      <c r="E48" s="5"/>
      <c r="F48" s="5"/>
      <c r="G48" s="5"/>
      <c r="H48" s="5"/>
      <c r="I48" s="5"/>
      <c r="J48" s="5"/>
      <c r="K48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243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14" t="str">
        <f>+Departamentos!C9</f>
        <v>Diciembre 2016</v>
      </c>
      <c r="D9" s="115"/>
      <c r="E9" s="16"/>
      <c r="F9" s="112" t="str">
        <f>+Departamentos!F9</f>
        <v>Acumulado 
Enero-diciembre 2016</v>
      </c>
      <c r="G9" s="113"/>
      <c r="H9" s="90"/>
      <c r="I9" s="110" t="str">
        <f>+Departamentos!I9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18" t="s">
        <v>25</v>
      </c>
      <c r="C11" s="21">
        <v>74</v>
      </c>
      <c r="D11" s="19">
        <f t="shared" ref="D11:D42" si="0">+(C11/$C$43)*100</f>
        <v>0.43328063703963932</v>
      </c>
      <c r="E11" s="19"/>
      <c r="F11" s="20">
        <v>1931</v>
      </c>
      <c r="G11" s="19">
        <f t="shared" ref="G11:G42" si="1">+(F11/$F$43)*100</f>
        <v>0.56308046714391935</v>
      </c>
      <c r="H11" s="19"/>
      <c r="I11" s="20">
        <v>2316</v>
      </c>
      <c r="J11" s="29">
        <f t="shared" ref="J11:J42" si="2">+(I11/$I$43)*100</f>
        <v>0.37592459433094022</v>
      </c>
      <c r="K11" s="37"/>
    </row>
    <row r="12" spans="1:19" x14ac:dyDescent="0.25">
      <c r="A12" s="34"/>
      <c r="B12" s="18" t="s">
        <v>45</v>
      </c>
      <c r="C12" s="21">
        <v>206</v>
      </c>
      <c r="D12" s="19">
        <f t="shared" si="0"/>
        <v>1.2061596112184554</v>
      </c>
      <c r="E12" s="19"/>
      <c r="F12" s="20">
        <v>4659</v>
      </c>
      <c r="G12" s="19">
        <f t="shared" si="1"/>
        <v>1.3585664921923979</v>
      </c>
      <c r="H12" s="19"/>
      <c r="I12" s="20">
        <v>8006</v>
      </c>
      <c r="J12" s="29">
        <f t="shared" si="2"/>
        <v>1.2995044482787166</v>
      </c>
      <c r="K12" s="37"/>
    </row>
    <row r="13" spans="1:19" x14ac:dyDescent="0.25">
      <c r="A13" s="34"/>
      <c r="B13" s="18" t="s">
        <v>35</v>
      </c>
      <c r="C13" s="21">
        <v>1376</v>
      </c>
      <c r="D13" s="19">
        <f t="shared" si="0"/>
        <v>8.05667779143978</v>
      </c>
      <c r="E13" s="19"/>
      <c r="F13" s="20">
        <v>23547</v>
      </c>
      <c r="G13" s="19">
        <f t="shared" si="1"/>
        <v>6.866315774126293</v>
      </c>
      <c r="H13" s="19"/>
      <c r="I13" s="20">
        <v>30639</v>
      </c>
      <c r="J13" s="29">
        <f t="shared" si="2"/>
        <v>4.9732096915827624</v>
      </c>
      <c r="K13" s="37"/>
    </row>
    <row r="14" spans="1:19" x14ac:dyDescent="0.25">
      <c r="A14" s="34"/>
      <c r="B14" s="18" t="s">
        <v>32</v>
      </c>
      <c r="C14" s="21">
        <v>6760</v>
      </c>
      <c r="D14" s="19">
        <f t="shared" si="0"/>
        <v>39.580771707945431</v>
      </c>
      <c r="E14" s="19"/>
      <c r="F14" s="20">
        <v>133934</v>
      </c>
      <c r="G14" s="19">
        <f t="shared" si="1"/>
        <v>39.055214545030395</v>
      </c>
      <c r="H14" s="19"/>
      <c r="I14" s="20">
        <v>232826</v>
      </c>
      <c r="J14" s="29">
        <f t="shared" si="2"/>
        <v>37.791459239937609</v>
      </c>
      <c r="K14" s="37"/>
    </row>
    <row r="15" spans="1:19" x14ac:dyDescent="0.25">
      <c r="A15" s="34"/>
      <c r="B15" s="18" t="s">
        <v>36</v>
      </c>
      <c r="C15" s="21">
        <v>660</v>
      </c>
      <c r="D15" s="19">
        <f t="shared" si="0"/>
        <v>3.8643948708940807</v>
      </c>
      <c r="E15" s="19"/>
      <c r="F15" s="20">
        <v>12494</v>
      </c>
      <c r="G15" s="19">
        <f t="shared" si="1"/>
        <v>3.6432560106142562</v>
      </c>
      <c r="H15" s="19"/>
      <c r="I15" s="20">
        <v>15906</v>
      </c>
      <c r="J15" s="29">
        <f t="shared" si="2"/>
        <v>2.5818033667650844</v>
      </c>
      <c r="K15" s="37"/>
    </row>
    <row r="16" spans="1:19" x14ac:dyDescent="0.25">
      <c r="A16" s="34"/>
      <c r="B16" s="18" t="s">
        <v>34</v>
      </c>
      <c r="C16" s="21">
        <v>1035</v>
      </c>
      <c r="D16" s="19">
        <f t="shared" si="0"/>
        <v>6.0600737748111717</v>
      </c>
      <c r="E16" s="19"/>
      <c r="F16" s="20">
        <v>26695</v>
      </c>
      <c r="G16" s="19">
        <f t="shared" si="1"/>
        <v>7.7842739877819405</v>
      </c>
      <c r="H16" s="19"/>
      <c r="I16" s="20">
        <v>69044</v>
      </c>
      <c r="J16" s="29">
        <f t="shared" si="2"/>
        <v>11.206967914933264</v>
      </c>
      <c r="K16" s="37"/>
    </row>
    <row r="17" spans="1:11" x14ac:dyDescent="0.25">
      <c r="A17" s="34"/>
      <c r="B17" s="18" t="s">
        <v>37</v>
      </c>
      <c r="C17" s="21">
        <v>256</v>
      </c>
      <c r="D17" s="19">
        <f t="shared" si="0"/>
        <v>1.498916798407401</v>
      </c>
      <c r="E17" s="19"/>
      <c r="F17" s="20">
        <v>3888</v>
      </c>
      <c r="G17" s="19">
        <f t="shared" si="1"/>
        <v>1.1337425459635209</v>
      </c>
      <c r="H17" s="19"/>
      <c r="I17" s="20">
        <v>8679</v>
      </c>
      <c r="J17" s="29">
        <f t="shared" si="2"/>
        <v>1.4087433308282513</v>
      </c>
      <c r="K17" s="37"/>
    </row>
    <row r="18" spans="1:11" x14ac:dyDescent="0.25">
      <c r="A18" s="34"/>
      <c r="B18" s="18" t="s">
        <v>43</v>
      </c>
      <c r="C18" s="21">
        <v>468</v>
      </c>
      <c r="D18" s="19">
        <f t="shared" si="0"/>
        <v>2.7402072720885298</v>
      </c>
      <c r="E18" s="19"/>
      <c r="F18" s="20">
        <v>12124</v>
      </c>
      <c r="G18" s="19">
        <f t="shared" si="1"/>
        <v>3.5353638444603206</v>
      </c>
      <c r="H18" s="19"/>
      <c r="I18" s="20">
        <v>17570</v>
      </c>
      <c r="J18" s="29">
        <f t="shared" si="2"/>
        <v>2.8518977212412007</v>
      </c>
      <c r="K18" s="37"/>
    </row>
    <row r="19" spans="1:11" x14ac:dyDescent="0.25">
      <c r="A19" s="34"/>
      <c r="B19" s="18" t="s">
        <v>54</v>
      </c>
      <c r="C19" s="21">
        <v>71</v>
      </c>
      <c r="D19" s="19">
        <f t="shared" si="0"/>
        <v>0.41571520580830262</v>
      </c>
      <c r="E19" s="19"/>
      <c r="F19" s="20">
        <v>2321</v>
      </c>
      <c r="G19" s="19">
        <f t="shared" si="1"/>
        <v>0.67680464227914905</v>
      </c>
      <c r="H19" s="19"/>
      <c r="I19" s="20">
        <v>3892</v>
      </c>
      <c r="J19" s="29">
        <f t="shared" si="2"/>
        <v>0.63173511275303085</v>
      </c>
      <c r="K19" s="37"/>
    </row>
    <row r="20" spans="1:11" x14ac:dyDescent="0.25">
      <c r="A20" s="34"/>
      <c r="B20" s="18" t="s">
        <v>40</v>
      </c>
      <c r="C20" s="21">
        <v>481</v>
      </c>
      <c r="D20" s="19">
        <f t="shared" si="0"/>
        <v>2.8163241407576556</v>
      </c>
      <c r="E20" s="19"/>
      <c r="F20" s="20">
        <v>7929</v>
      </c>
      <c r="G20" s="19">
        <f t="shared" si="1"/>
        <v>2.3120999606339394</v>
      </c>
      <c r="H20" s="19"/>
      <c r="I20" s="20">
        <v>16446</v>
      </c>
      <c r="J20" s="29">
        <f t="shared" si="2"/>
        <v>2.6694541789147856</v>
      </c>
      <c r="K20" s="37"/>
    </row>
    <row r="21" spans="1:11" x14ac:dyDescent="0.25">
      <c r="A21" s="34"/>
      <c r="B21" s="18" t="s">
        <v>60</v>
      </c>
      <c r="C21" s="21">
        <v>0</v>
      </c>
      <c r="D21" s="19">
        <f t="shared" si="0"/>
        <v>0</v>
      </c>
      <c r="E21" s="19"/>
      <c r="F21" s="20">
        <v>3</v>
      </c>
      <c r="G21" s="19">
        <f t="shared" si="1"/>
        <v>8.7480134719407463E-4</v>
      </c>
      <c r="H21" s="19"/>
      <c r="I21" s="20">
        <v>13</v>
      </c>
      <c r="J21" s="29">
        <f t="shared" si="2"/>
        <v>2.1101121443446559E-3</v>
      </c>
      <c r="K21" s="37"/>
    </row>
    <row r="22" spans="1:11" x14ac:dyDescent="0.25">
      <c r="A22" s="34"/>
      <c r="B22" s="18" t="s">
        <v>58</v>
      </c>
      <c r="C22" s="21">
        <v>40</v>
      </c>
      <c r="D22" s="19">
        <f t="shared" si="0"/>
        <v>0.23420574975115638</v>
      </c>
      <c r="E22" s="19"/>
      <c r="F22" s="20">
        <v>479</v>
      </c>
      <c r="G22" s="19">
        <f t="shared" si="1"/>
        <v>0.13967661510198726</v>
      </c>
      <c r="H22" s="19"/>
      <c r="I22" s="20">
        <v>450</v>
      </c>
      <c r="J22" s="29">
        <f t="shared" si="2"/>
        <v>7.3042343458084247E-2</v>
      </c>
      <c r="K22" s="37"/>
    </row>
    <row r="23" spans="1:11" x14ac:dyDescent="0.25">
      <c r="A23" s="34"/>
      <c r="B23" s="18" t="s">
        <v>41</v>
      </c>
      <c r="C23" s="21">
        <v>300</v>
      </c>
      <c r="D23" s="19">
        <f t="shared" si="0"/>
        <v>1.756543123133673</v>
      </c>
      <c r="E23" s="19"/>
      <c r="F23" s="20">
        <v>6833</v>
      </c>
      <c r="G23" s="19">
        <f t="shared" si="1"/>
        <v>1.9925058684590373</v>
      </c>
      <c r="H23" s="19"/>
      <c r="I23" s="20">
        <v>14204</v>
      </c>
      <c r="J23" s="29">
        <f t="shared" si="2"/>
        <v>2.3055409921747301</v>
      </c>
      <c r="K23" s="37"/>
    </row>
    <row r="24" spans="1:11" x14ac:dyDescent="0.25">
      <c r="A24" s="34"/>
      <c r="B24" s="18" t="s">
        <v>33</v>
      </c>
      <c r="C24" s="21">
        <v>2007</v>
      </c>
      <c r="D24" s="19">
        <f t="shared" si="0"/>
        <v>11.751273493764272</v>
      </c>
      <c r="E24" s="19"/>
      <c r="F24" s="20">
        <v>34140</v>
      </c>
      <c r="G24" s="19">
        <f t="shared" si="1"/>
        <v>9.9552393310685705</v>
      </c>
      <c r="H24" s="19"/>
      <c r="I24" s="20">
        <v>72309</v>
      </c>
      <c r="J24" s="29">
        <f t="shared" si="2"/>
        <v>11.736930695801364</v>
      </c>
      <c r="K24" s="37"/>
    </row>
    <row r="25" spans="1:11" x14ac:dyDescent="0.25">
      <c r="A25" s="34"/>
      <c r="B25" s="18" t="s">
        <v>61</v>
      </c>
      <c r="C25" s="21">
        <v>0</v>
      </c>
      <c r="D25" s="19">
        <f t="shared" si="0"/>
        <v>0</v>
      </c>
      <c r="E25" s="19"/>
      <c r="F25" s="20">
        <v>1</v>
      </c>
      <c r="G25" s="19">
        <f t="shared" si="1"/>
        <v>2.9160044906469156E-4</v>
      </c>
      <c r="H25" s="19"/>
      <c r="I25" s="20">
        <v>7</v>
      </c>
      <c r="J25" s="29">
        <f t="shared" si="2"/>
        <v>1.1362142315701994E-3</v>
      </c>
      <c r="K25" s="37"/>
    </row>
    <row r="26" spans="1:11" x14ac:dyDescent="0.25">
      <c r="A26" s="34"/>
      <c r="B26" s="18" t="s">
        <v>57</v>
      </c>
      <c r="C26" s="21">
        <v>38</v>
      </c>
      <c r="D26" s="19">
        <f t="shared" si="0"/>
        <v>0.22249546226359856</v>
      </c>
      <c r="E26" s="19"/>
      <c r="F26" s="20">
        <v>466</v>
      </c>
      <c r="G26" s="19">
        <f t="shared" si="1"/>
        <v>0.13588580926414628</v>
      </c>
      <c r="H26" s="19"/>
      <c r="I26" s="20">
        <v>484</v>
      </c>
      <c r="J26" s="29">
        <f t="shared" si="2"/>
        <v>7.8561098297139503E-2</v>
      </c>
      <c r="K26" s="37"/>
    </row>
    <row r="27" spans="1:11" x14ac:dyDescent="0.25">
      <c r="A27" s="34"/>
      <c r="B27" s="18" t="s">
        <v>49</v>
      </c>
      <c r="C27" s="21">
        <v>359</v>
      </c>
      <c r="D27" s="19">
        <f t="shared" si="0"/>
        <v>2.1019966040166285</v>
      </c>
      <c r="E27" s="19"/>
      <c r="F27" s="20">
        <v>3752</v>
      </c>
      <c r="G27" s="19">
        <f t="shared" si="1"/>
        <v>1.0940848848907228</v>
      </c>
      <c r="H27" s="19"/>
      <c r="I27" s="20">
        <v>6008</v>
      </c>
      <c r="J27" s="29">
        <f t="shared" si="2"/>
        <v>0.97519644332482258</v>
      </c>
      <c r="K27" s="37"/>
    </row>
    <row r="28" spans="1:11" x14ac:dyDescent="0.25">
      <c r="A28" s="34"/>
      <c r="B28" s="18" t="s">
        <v>42</v>
      </c>
      <c r="C28" s="21">
        <v>340</v>
      </c>
      <c r="D28" s="19">
        <f t="shared" si="0"/>
        <v>1.9907488728848293</v>
      </c>
      <c r="E28" s="19"/>
      <c r="F28" s="20">
        <v>6706</v>
      </c>
      <c r="G28" s="19">
        <f t="shared" si="1"/>
        <v>1.9554726114278216</v>
      </c>
      <c r="H28" s="19"/>
      <c r="I28" s="20">
        <v>13831</v>
      </c>
      <c r="J28" s="29">
        <f t="shared" si="2"/>
        <v>2.2449970052639179</v>
      </c>
      <c r="K28" s="37"/>
    </row>
    <row r="29" spans="1:11" x14ac:dyDescent="0.25">
      <c r="A29" s="34"/>
      <c r="B29" s="18" t="s">
        <v>46</v>
      </c>
      <c r="C29" s="21">
        <v>137</v>
      </c>
      <c r="D29" s="19">
        <f t="shared" si="0"/>
        <v>0.80215469289771058</v>
      </c>
      <c r="E29" s="19"/>
      <c r="F29" s="20">
        <v>7115</v>
      </c>
      <c r="G29" s="19">
        <f t="shared" si="1"/>
        <v>2.0747371950952802</v>
      </c>
      <c r="H29" s="19"/>
      <c r="I29" s="20">
        <v>13114</v>
      </c>
      <c r="J29" s="29">
        <f t="shared" si="2"/>
        <v>2.1286162046873707</v>
      </c>
      <c r="K29" s="37"/>
    </row>
    <row r="30" spans="1:11" x14ac:dyDescent="0.25">
      <c r="A30" s="34"/>
      <c r="B30" s="18" t="s">
        <v>38</v>
      </c>
      <c r="C30" s="21">
        <v>343</v>
      </c>
      <c r="D30" s="19">
        <f t="shared" si="0"/>
        <v>2.0083143041161664</v>
      </c>
      <c r="E30" s="19"/>
      <c r="F30" s="20">
        <v>6554</v>
      </c>
      <c r="G30" s="19">
        <f t="shared" si="1"/>
        <v>1.9111493431699884</v>
      </c>
      <c r="H30" s="19"/>
      <c r="I30" s="20">
        <v>12920</v>
      </c>
      <c r="J30" s="29">
        <f t="shared" si="2"/>
        <v>2.0971268388409965</v>
      </c>
      <c r="K30" s="37"/>
    </row>
    <row r="31" spans="1:11" x14ac:dyDescent="0.25">
      <c r="A31" s="34"/>
      <c r="B31" s="18" t="s">
        <v>50</v>
      </c>
      <c r="C31" s="21">
        <v>246</v>
      </c>
      <c r="D31" s="19">
        <f t="shared" si="0"/>
        <v>1.4403653609696119</v>
      </c>
      <c r="E31" s="19"/>
      <c r="F31" s="20">
        <v>4560</v>
      </c>
      <c r="G31" s="19">
        <f t="shared" si="1"/>
        <v>1.3296980477349936</v>
      </c>
      <c r="H31" s="19"/>
      <c r="I31" s="20">
        <v>8952</v>
      </c>
      <c r="J31" s="29">
        <f t="shared" si="2"/>
        <v>1.4530556858594894</v>
      </c>
      <c r="K31" s="37"/>
    </row>
    <row r="32" spans="1:11" x14ac:dyDescent="0.25">
      <c r="A32" s="34"/>
      <c r="B32" s="18" t="s">
        <v>88</v>
      </c>
      <c r="C32" s="21">
        <v>0</v>
      </c>
      <c r="D32" s="19">
        <f t="shared" si="0"/>
        <v>0</v>
      </c>
      <c r="E32" s="19"/>
      <c r="F32" s="20">
        <v>13</v>
      </c>
      <c r="G32" s="19">
        <f t="shared" si="1"/>
        <v>3.7908058378409906E-3</v>
      </c>
      <c r="H32" s="19"/>
      <c r="I32" s="20">
        <v>15</v>
      </c>
      <c r="J32" s="29">
        <f t="shared" si="2"/>
        <v>2.4347447819361417E-3</v>
      </c>
      <c r="K32" s="37"/>
    </row>
    <row r="33" spans="1:11" x14ac:dyDescent="0.25">
      <c r="A33" s="34"/>
      <c r="B33" s="18" t="s">
        <v>55</v>
      </c>
      <c r="C33" s="21">
        <v>152</v>
      </c>
      <c r="D33" s="19">
        <f t="shared" si="0"/>
        <v>0.88998184905439426</v>
      </c>
      <c r="E33" s="19"/>
      <c r="F33" s="20">
        <v>2098</v>
      </c>
      <c r="G33" s="19">
        <f t="shared" si="1"/>
        <v>0.61177774213772285</v>
      </c>
      <c r="H33" s="19"/>
      <c r="I33" s="20">
        <v>3173</v>
      </c>
      <c r="J33" s="29">
        <f t="shared" si="2"/>
        <v>0.51502967953889178</v>
      </c>
      <c r="K33" s="37"/>
    </row>
    <row r="34" spans="1:11" x14ac:dyDescent="0.25">
      <c r="A34" s="34"/>
      <c r="B34" s="18" t="s">
        <v>52</v>
      </c>
      <c r="C34" s="21">
        <v>174</v>
      </c>
      <c r="D34" s="19">
        <f t="shared" si="0"/>
        <v>1.0187950114175301</v>
      </c>
      <c r="E34" s="19"/>
      <c r="F34" s="20">
        <v>2534</v>
      </c>
      <c r="G34" s="19">
        <f t="shared" si="1"/>
        <v>0.73891553792992848</v>
      </c>
      <c r="H34" s="19"/>
      <c r="I34" s="20">
        <v>4936</v>
      </c>
      <c r="J34" s="29">
        <f t="shared" si="2"/>
        <v>0.80119334957578625</v>
      </c>
      <c r="K34" s="37"/>
    </row>
    <row r="35" spans="1:11" x14ac:dyDescent="0.25">
      <c r="A35" s="34"/>
      <c r="B35" s="18" t="s">
        <v>56</v>
      </c>
      <c r="C35" s="21">
        <v>73</v>
      </c>
      <c r="D35" s="19">
        <f t="shared" si="0"/>
        <v>0.42742549329586044</v>
      </c>
      <c r="E35" s="19"/>
      <c r="F35" s="20">
        <v>1477</v>
      </c>
      <c r="G35" s="19">
        <f t="shared" si="1"/>
        <v>0.43069386326854942</v>
      </c>
      <c r="H35" s="19"/>
      <c r="I35" s="20">
        <v>205</v>
      </c>
      <c r="J35" s="29">
        <f t="shared" si="2"/>
        <v>3.3274845353127268E-2</v>
      </c>
      <c r="K35" s="37"/>
    </row>
    <row r="36" spans="1:11" x14ac:dyDescent="0.25">
      <c r="A36" s="34"/>
      <c r="B36" s="18" t="s">
        <v>59</v>
      </c>
      <c r="C36" s="21">
        <v>2</v>
      </c>
      <c r="D36" s="19">
        <f t="shared" si="0"/>
        <v>1.171028748755782E-2</v>
      </c>
      <c r="E36" s="19"/>
      <c r="F36" s="20">
        <v>31</v>
      </c>
      <c r="G36" s="19">
        <f t="shared" si="1"/>
        <v>9.0396139210054387E-3</v>
      </c>
      <c r="H36" s="19"/>
      <c r="I36" s="20">
        <v>48</v>
      </c>
      <c r="J36" s="29">
        <f t="shared" si="2"/>
        <v>7.7911833021956532E-3</v>
      </c>
      <c r="K36" s="37"/>
    </row>
    <row r="37" spans="1:11" x14ac:dyDescent="0.25">
      <c r="A37" s="34"/>
      <c r="B37" s="18" t="s">
        <v>44</v>
      </c>
      <c r="C37" s="21">
        <v>216</v>
      </c>
      <c r="D37" s="19">
        <f t="shared" si="0"/>
        <v>1.2647110486562445</v>
      </c>
      <c r="E37" s="19"/>
      <c r="F37" s="20">
        <v>4398</v>
      </c>
      <c r="G37" s="19">
        <f t="shared" si="1"/>
        <v>1.2824587749865135</v>
      </c>
      <c r="H37" s="19"/>
      <c r="I37" s="20">
        <v>7453</v>
      </c>
      <c r="J37" s="29">
        <f t="shared" si="2"/>
        <v>1.2097435239846708</v>
      </c>
      <c r="K37" s="37"/>
    </row>
    <row r="38" spans="1:11" x14ac:dyDescent="0.25">
      <c r="A38" s="34"/>
      <c r="B38" s="18" t="s">
        <v>53</v>
      </c>
      <c r="C38" s="21">
        <v>93</v>
      </c>
      <c r="D38" s="19">
        <f t="shared" si="0"/>
        <v>0.54452836817143857</v>
      </c>
      <c r="E38" s="19"/>
      <c r="F38" s="20">
        <v>5510</v>
      </c>
      <c r="G38" s="19">
        <f t="shared" si="1"/>
        <v>1.6067184743464504</v>
      </c>
      <c r="H38" s="19"/>
      <c r="I38" s="20">
        <v>9597</v>
      </c>
      <c r="J38" s="29">
        <f t="shared" si="2"/>
        <v>1.5577497114827432</v>
      </c>
      <c r="K38" s="37"/>
    </row>
    <row r="39" spans="1:11" x14ac:dyDescent="0.25">
      <c r="A39" s="34"/>
      <c r="B39" s="18" t="s">
        <v>48</v>
      </c>
      <c r="C39" s="21">
        <v>311</v>
      </c>
      <c r="D39" s="19">
        <f t="shared" si="0"/>
        <v>1.8209497043152409</v>
      </c>
      <c r="E39" s="19"/>
      <c r="F39" s="20">
        <v>5339</v>
      </c>
      <c r="G39" s="19">
        <f t="shared" si="1"/>
        <v>1.5568547975563882</v>
      </c>
      <c r="H39" s="19"/>
      <c r="I39" s="20">
        <v>7848</v>
      </c>
      <c r="J39" s="29">
        <f t="shared" si="2"/>
        <v>1.2738584699089892</v>
      </c>
      <c r="K39" s="37"/>
    </row>
    <row r="40" spans="1:11" x14ac:dyDescent="0.25">
      <c r="A40" s="34"/>
      <c r="B40" s="18" t="s">
        <v>51</v>
      </c>
      <c r="C40" s="21">
        <v>206</v>
      </c>
      <c r="D40" s="19">
        <f t="shared" si="0"/>
        <v>1.2061596112184554</v>
      </c>
      <c r="E40" s="19"/>
      <c r="F40" s="20">
        <v>6444</v>
      </c>
      <c r="G40" s="19">
        <f t="shared" si="1"/>
        <v>1.8790732937728725</v>
      </c>
      <c r="H40" s="19"/>
      <c r="I40" s="20">
        <v>8568</v>
      </c>
      <c r="J40" s="29">
        <f t="shared" si="2"/>
        <v>1.3907262194419239</v>
      </c>
      <c r="K40" s="37"/>
    </row>
    <row r="41" spans="1:11" x14ac:dyDescent="0.25">
      <c r="A41" s="34"/>
      <c r="B41" s="18" t="s">
        <v>39</v>
      </c>
      <c r="C41" s="21">
        <v>447</v>
      </c>
      <c r="D41" s="19">
        <f t="shared" si="0"/>
        <v>2.6172492534691729</v>
      </c>
      <c r="E41" s="19"/>
      <c r="F41" s="20">
        <v>9573</v>
      </c>
      <c r="G41" s="19">
        <f t="shared" si="1"/>
        <v>2.7914910988962922</v>
      </c>
      <c r="H41" s="19"/>
      <c r="I41" s="20">
        <v>19629</v>
      </c>
      <c r="J41" s="29">
        <f t="shared" si="2"/>
        <v>3.186107021641635</v>
      </c>
      <c r="K41" s="37"/>
    </row>
    <row r="42" spans="1:11" x14ac:dyDescent="0.25">
      <c r="A42" s="34"/>
      <c r="B42" s="18" t="s">
        <v>47</v>
      </c>
      <c r="C42" s="21">
        <v>208</v>
      </c>
      <c r="D42" s="19">
        <f t="shared" si="0"/>
        <v>1.2178698987060133</v>
      </c>
      <c r="E42" s="19"/>
      <c r="F42" s="20">
        <v>5387</v>
      </c>
      <c r="G42" s="19">
        <f t="shared" si="1"/>
        <v>1.5708516191114934</v>
      </c>
      <c r="H42" s="19"/>
      <c r="I42" s="20">
        <v>6993</v>
      </c>
      <c r="J42" s="29">
        <f t="shared" si="2"/>
        <v>1.135078017338629</v>
      </c>
      <c r="K42" s="37"/>
    </row>
    <row r="43" spans="1:11" x14ac:dyDescent="0.25">
      <c r="A43" s="34"/>
      <c r="B43" s="53" t="s">
        <v>72</v>
      </c>
      <c r="C43" s="45">
        <f>SUM(C11:C42)</f>
        <v>17079</v>
      </c>
      <c r="D43" s="46">
        <f>SUM(D11:D42)</f>
        <v>99.999999999999986</v>
      </c>
      <c r="E43" s="46"/>
      <c r="F43" s="47">
        <f>SUM(F11:F42)</f>
        <v>342935</v>
      </c>
      <c r="G43" s="48">
        <f>+SUM(G11:G42)</f>
        <v>99.999999999999972</v>
      </c>
      <c r="H43" s="48"/>
      <c r="I43" s="47">
        <f>SUM(I11:I42)</f>
        <v>616081</v>
      </c>
      <c r="J43" s="52">
        <f>SUM(J11:J42)</f>
        <v>100.00000000000001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7" t="s">
        <v>116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5"/>
      <c r="C46" s="5"/>
      <c r="D46" s="5"/>
      <c r="E46" s="5"/>
      <c r="F46" s="5"/>
      <c r="G46" s="5"/>
      <c r="H46" s="5"/>
      <c r="I46" s="5"/>
      <c r="J46" s="5"/>
      <c r="K46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28515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18" t="s">
        <v>244</v>
      </c>
      <c r="C8" s="118"/>
      <c r="D8" s="118"/>
      <c r="E8" s="118"/>
      <c r="F8" s="118"/>
      <c r="G8" s="118"/>
      <c r="H8" s="4"/>
      <c r="I8" s="107" t="s">
        <v>254</v>
      </c>
      <c r="J8" s="108"/>
      <c r="K8" s="37"/>
    </row>
    <row r="9" spans="1:16" x14ac:dyDescent="0.25">
      <c r="A9" s="34"/>
      <c r="B9" s="15"/>
      <c r="C9" s="64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09" t="s">
        <v>71</v>
      </c>
      <c r="C10" s="114" t="str">
        <f>+Ciudades!C9</f>
        <v>Diciembre 2016</v>
      </c>
      <c r="D10" s="115"/>
      <c r="E10" s="16"/>
      <c r="F10" s="112" t="str">
        <f>+Ciudades!F9</f>
        <v>Acumulado 
Enero-diciembre 2016</v>
      </c>
      <c r="G10" s="113"/>
      <c r="H10" s="90"/>
      <c r="I10" s="110" t="str">
        <f>+Ciudades!I9</f>
        <v>Acumulado  
2013-2015</v>
      </c>
      <c r="J10" s="111"/>
      <c r="K10" s="37"/>
    </row>
    <row r="11" spans="1:16" x14ac:dyDescent="0.25">
      <c r="A11" s="34"/>
      <c r="B11" s="117"/>
      <c r="C11" s="17" t="s">
        <v>113</v>
      </c>
      <c r="D11" s="16" t="s">
        <v>115</v>
      </c>
      <c r="E11" s="16"/>
      <c r="F11" s="16" t="s">
        <v>113</v>
      </c>
      <c r="G11" s="16" t="s">
        <v>115</v>
      </c>
      <c r="H11" s="16"/>
      <c r="I11" s="16" t="s">
        <v>113</v>
      </c>
      <c r="J11" s="28" t="s">
        <v>115</v>
      </c>
      <c r="K11" s="37"/>
    </row>
    <row r="12" spans="1:16" x14ac:dyDescent="0.25">
      <c r="A12" s="34"/>
      <c r="B12" s="54" t="s">
        <v>97</v>
      </c>
      <c r="C12" s="21">
        <v>263</v>
      </c>
      <c r="D12" s="19">
        <f t="shared" ref="D12:D36" si="0">+(C12/$C$37)*100</f>
        <v>0.91935540252385783</v>
      </c>
      <c r="E12" s="19"/>
      <c r="F12" s="20">
        <v>6188</v>
      </c>
      <c r="G12" s="19">
        <f t="shared" ref="G12:G36" si="1">+(F12/$F$37)*100</f>
        <v>1.1086724775819905</v>
      </c>
      <c r="H12" s="19"/>
      <c r="I12" s="20">
        <v>13162</v>
      </c>
      <c r="J12" s="29">
        <f t="shared" ref="J12:J36" si="2">+(I12/$I$37)*100</f>
        <v>1.4330166513878333</v>
      </c>
      <c r="K12" s="37"/>
    </row>
    <row r="13" spans="1:16" x14ac:dyDescent="0.25">
      <c r="A13" s="34"/>
      <c r="B13" s="54" t="s">
        <v>101</v>
      </c>
      <c r="C13" s="21">
        <v>179</v>
      </c>
      <c r="D13" s="19">
        <f t="shared" si="0"/>
        <v>0.62572097738315802</v>
      </c>
      <c r="E13" s="19"/>
      <c r="F13" s="20">
        <v>4018</v>
      </c>
      <c r="G13" s="19">
        <f t="shared" si="1"/>
        <v>0.71988461779645074</v>
      </c>
      <c r="H13" s="19"/>
      <c r="I13" s="20">
        <v>7392</v>
      </c>
      <c r="J13" s="29">
        <f t="shared" si="2"/>
        <v>0.80480619108485518</v>
      </c>
      <c r="K13" s="37"/>
    </row>
    <row r="14" spans="1:16" x14ac:dyDescent="0.25">
      <c r="A14" s="34"/>
      <c r="B14" s="54" t="s">
        <v>107</v>
      </c>
      <c r="C14" s="21">
        <v>2072</v>
      </c>
      <c r="D14" s="19">
        <f t="shared" si="0"/>
        <v>7.2429824868039301</v>
      </c>
      <c r="E14" s="19"/>
      <c r="F14" s="20">
        <v>50022</v>
      </c>
      <c r="G14" s="19">
        <f t="shared" si="1"/>
        <v>8.9621872452498899</v>
      </c>
      <c r="H14" s="19"/>
      <c r="I14" s="20">
        <v>120398</v>
      </c>
      <c r="J14" s="29">
        <f t="shared" si="2"/>
        <v>13.108367937531709</v>
      </c>
      <c r="K14" s="37"/>
    </row>
    <row r="15" spans="1:16" x14ac:dyDescent="0.25">
      <c r="A15" s="34"/>
      <c r="B15" s="54" t="s">
        <v>102</v>
      </c>
      <c r="C15" s="21">
        <v>468</v>
      </c>
      <c r="D15" s="19">
        <f t="shared" si="0"/>
        <v>1.6359632257838992</v>
      </c>
      <c r="E15" s="19"/>
      <c r="F15" s="20">
        <v>10724</v>
      </c>
      <c r="G15" s="19">
        <f t="shared" si="1"/>
        <v>1.9213645199724085</v>
      </c>
      <c r="H15" s="19"/>
      <c r="I15" s="20">
        <v>17428</v>
      </c>
      <c r="J15" s="29">
        <f t="shared" si="2"/>
        <v>1.8974786658856677</v>
      </c>
      <c r="K15" s="37"/>
    </row>
    <row r="16" spans="1:16" x14ac:dyDescent="0.25">
      <c r="A16" s="34"/>
      <c r="B16" s="54" t="s">
        <v>103</v>
      </c>
      <c r="C16" s="21">
        <v>792</v>
      </c>
      <c r="D16" s="19">
        <f t="shared" si="0"/>
        <v>2.7685531513265986</v>
      </c>
      <c r="E16" s="19"/>
      <c r="F16" s="20">
        <v>16563</v>
      </c>
      <c r="G16" s="19">
        <f t="shared" si="1"/>
        <v>2.9675084431464942</v>
      </c>
      <c r="H16" s="19"/>
      <c r="I16" s="20">
        <v>25246</v>
      </c>
      <c r="J16" s="29">
        <f t="shared" si="2"/>
        <v>2.7486657332424591</v>
      </c>
      <c r="K16" s="37"/>
    </row>
    <row r="17" spans="1:15" ht="15" customHeight="1" x14ac:dyDescent="0.25">
      <c r="A17" s="34"/>
      <c r="B17" s="54" t="s">
        <v>98</v>
      </c>
      <c r="C17" s="21">
        <v>486</v>
      </c>
      <c r="D17" s="19">
        <f t="shared" si="0"/>
        <v>1.6988848883140488</v>
      </c>
      <c r="E17" s="19"/>
      <c r="F17" s="20">
        <v>9419</v>
      </c>
      <c r="G17" s="19">
        <f t="shared" si="1"/>
        <v>1.6875543093640544</v>
      </c>
      <c r="H17" s="19"/>
      <c r="I17" s="20">
        <v>16523</v>
      </c>
      <c r="J17" s="29">
        <f t="shared" si="2"/>
        <v>1.7989465226319077</v>
      </c>
      <c r="K17" s="37"/>
    </row>
    <row r="18" spans="1:15" x14ac:dyDescent="0.25">
      <c r="A18" s="34"/>
      <c r="B18" s="54" t="s">
        <v>109</v>
      </c>
      <c r="C18" s="21">
        <v>99</v>
      </c>
      <c r="D18" s="19">
        <f t="shared" si="0"/>
        <v>0.34606914391582483</v>
      </c>
      <c r="E18" s="19"/>
      <c r="F18" s="20">
        <v>1864</v>
      </c>
      <c r="G18" s="19">
        <f t="shared" si="1"/>
        <v>0.33396339660840818</v>
      </c>
      <c r="H18" s="19"/>
      <c r="I18" s="20">
        <v>2152</v>
      </c>
      <c r="J18" s="29">
        <f t="shared" si="2"/>
        <v>0.23429963788076413</v>
      </c>
      <c r="K18" s="37"/>
    </row>
    <row r="19" spans="1:15" x14ac:dyDescent="0.25">
      <c r="A19" s="34"/>
      <c r="B19" s="54" t="s">
        <v>105</v>
      </c>
      <c r="C19" s="21">
        <v>1390</v>
      </c>
      <c r="D19" s="19">
        <f t="shared" si="0"/>
        <v>4.8589506064949139</v>
      </c>
      <c r="E19" s="19"/>
      <c r="F19" s="20">
        <v>28085</v>
      </c>
      <c r="G19" s="19">
        <f t="shared" si="1"/>
        <v>5.0318465631690694</v>
      </c>
      <c r="H19" s="19"/>
      <c r="I19" s="20">
        <v>37068</v>
      </c>
      <c r="J19" s="29">
        <f t="shared" si="2"/>
        <v>4.0357894874368796</v>
      </c>
      <c r="K19" s="37"/>
    </row>
    <row r="20" spans="1:15" x14ac:dyDescent="0.25">
      <c r="A20" s="34"/>
      <c r="B20" s="54" t="s">
        <v>104</v>
      </c>
      <c r="C20" s="21">
        <v>246</v>
      </c>
      <c r="D20" s="19">
        <f t="shared" si="0"/>
        <v>0.85992938791204943</v>
      </c>
      <c r="E20" s="19"/>
      <c r="F20" s="20">
        <v>5933</v>
      </c>
      <c r="G20" s="19">
        <f t="shared" si="1"/>
        <v>1.0629854249343809</v>
      </c>
      <c r="H20" s="19"/>
      <c r="I20" s="20">
        <v>8332</v>
      </c>
      <c r="J20" s="29">
        <f t="shared" si="2"/>
        <v>0.90714896971307002</v>
      </c>
      <c r="K20" s="37"/>
    </row>
    <row r="21" spans="1:15" x14ac:dyDescent="0.25">
      <c r="A21" s="34"/>
      <c r="B21" s="54" t="s">
        <v>77</v>
      </c>
      <c r="C21" s="21">
        <v>1997</v>
      </c>
      <c r="D21" s="19">
        <f t="shared" si="0"/>
        <v>6.9808088929283043</v>
      </c>
      <c r="E21" s="19"/>
      <c r="F21" s="20">
        <v>53804</v>
      </c>
      <c r="G21" s="19">
        <f t="shared" si="1"/>
        <v>9.639788943733258</v>
      </c>
      <c r="H21" s="19"/>
      <c r="I21" s="20">
        <v>70233</v>
      </c>
      <c r="J21" s="29">
        <f t="shared" si="2"/>
        <v>7.6466386929738421</v>
      </c>
      <c r="K21" s="37"/>
      <c r="O21" s="4"/>
    </row>
    <row r="22" spans="1:15" ht="15" customHeight="1" x14ac:dyDescent="0.25">
      <c r="A22" s="34"/>
      <c r="B22" s="54" t="s">
        <v>110</v>
      </c>
      <c r="C22" s="21">
        <v>70</v>
      </c>
      <c r="D22" s="19">
        <f t="shared" si="0"/>
        <v>0.24469535428391651</v>
      </c>
      <c r="E22" s="19"/>
      <c r="F22" s="20">
        <v>1439</v>
      </c>
      <c r="G22" s="19">
        <f t="shared" si="1"/>
        <v>0.25781830886239238</v>
      </c>
      <c r="H22" s="19"/>
      <c r="I22" s="20">
        <v>2032</v>
      </c>
      <c r="J22" s="29">
        <f t="shared" si="2"/>
        <v>0.22123460231120479</v>
      </c>
      <c r="K22" s="37"/>
    </row>
    <row r="23" spans="1:15" ht="15" customHeight="1" x14ac:dyDescent="0.25">
      <c r="A23" s="34"/>
      <c r="B23" s="54" t="s">
        <v>78</v>
      </c>
      <c r="C23" s="21">
        <v>149</v>
      </c>
      <c r="D23" s="19">
        <f t="shared" si="0"/>
        <v>0.52085153983290799</v>
      </c>
      <c r="E23" s="19"/>
      <c r="F23" s="20">
        <v>3493</v>
      </c>
      <c r="G23" s="19">
        <f t="shared" si="1"/>
        <v>0.62582303881607826</v>
      </c>
      <c r="H23" s="19"/>
      <c r="I23" s="20">
        <v>6368</v>
      </c>
      <c r="J23" s="29">
        <f t="shared" si="2"/>
        <v>0.69331788755794888</v>
      </c>
      <c r="K23" s="37"/>
    </row>
    <row r="24" spans="1:15" ht="15" customHeight="1" x14ac:dyDescent="0.25">
      <c r="A24" s="34"/>
      <c r="B24" s="54" t="s">
        <v>96</v>
      </c>
      <c r="C24" s="21">
        <v>142</v>
      </c>
      <c r="D24" s="19">
        <f t="shared" si="0"/>
        <v>0.49638200440451641</v>
      </c>
      <c r="E24" s="19"/>
      <c r="F24" s="20">
        <v>3838</v>
      </c>
      <c r="G24" s="19">
        <f t="shared" si="1"/>
        <v>0.68763493357460881</v>
      </c>
      <c r="H24" s="19"/>
      <c r="I24" s="20">
        <v>9646</v>
      </c>
      <c r="J24" s="29">
        <f t="shared" si="2"/>
        <v>1.0502111091997448</v>
      </c>
      <c r="K24" s="37"/>
    </row>
    <row r="25" spans="1:15" ht="15" customHeight="1" x14ac:dyDescent="0.25">
      <c r="A25" s="34"/>
      <c r="B25" s="54" t="s">
        <v>81</v>
      </c>
      <c r="C25" s="21">
        <v>0</v>
      </c>
      <c r="D25" s="19">
        <f t="shared" si="0"/>
        <v>0</v>
      </c>
      <c r="E25" s="19"/>
      <c r="F25" s="20">
        <v>20</v>
      </c>
      <c r="G25" s="19">
        <f t="shared" si="1"/>
        <v>3.5832982468713328E-3</v>
      </c>
      <c r="H25" s="19"/>
      <c r="I25" s="20">
        <v>47</v>
      </c>
      <c r="J25" s="29">
        <f t="shared" si="2"/>
        <v>5.1171389314107413E-3</v>
      </c>
      <c r="K25" s="37"/>
    </row>
    <row r="26" spans="1:15" ht="15" customHeight="1" x14ac:dyDescent="0.25">
      <c r="A26" s="34"/>
      <c r="B26" s="54" t="s">
        <v>95</v>
      </c>
      <c r="C26" s="21">
        <v>2021</v>
      </c>
      <c r="D26" s="19">
        <f t="shared" si="0"/>
        <v>7.0647044429685044</v>
      </c>
      <c r="E26" s="19"/>
      <c r="F26" s="20">
        <v>50023</v>
      </c>
      <c r="G26" s="19">
        <f t="shared" si="1"/>
        <v>8.9623664101622342</v>
      </c>
      <c r="H26" s="19"/>
      <c r="I26" s="20">
        <v>58560</v>
      </c>
      <c r="J26" s="29">
        <f t="shared" si="2"/>
        <v>6.3757373579449563</v>
      </c>
      <c r="K26" s="37"/>
    </row>
    <row r="27" spans="1:15" ht="15" customHeight="1" x14ac:dyDescent="0.25">
      <c r="A27" s="34"/>
      <c r="B27" s="54" t="s">
        <v>80</v>
      </c>
      <c r="C27" s="21">
        <v>601</v>
      </c>
      <c r="D27" s="19">
        <f t="shared" si="0"/>
        <v>2.1008843989233403</v>
      </c>
      <c r="E27" s="19"/>
      <c r="F27" s="20">
        <v>12119</v>
      </c>
      <c r="G27" s="19">
        <f t="shared" si="1"/>
        <v>2.1712995726916842</v>
      </c>
      <c r="H27" s="19"/>
      <c r="I27" s="20">
        <v>18517</v>
      </c>
      <c r="J27" s="29">
        <f t="shared" si="2"/>
        <v>2.0160438636794189</v>
      </c>
      <c r="K27" s="37"/>
    </row>
    <row r="28" spans="1:15" ht="15" customHeight="1" x14ac:dyDescent="0.25">
      <c r="A28" s="34"/>
      <c r="B28" s="54" t="s">
        <v>100</v>
      </c>
      <c r="C28" s="21">
        <v>2288</v>
      </c>
      <c r="D28" s="19">
        <f t="shared" si="0"/>
        <v>7.9980424371657284</v>
      </c>
      <c r="E28" s="19"/>
      <c r="F28" s="20">
        <v>21386</v>
      </c>
      <c r="G28" s="19">
        <f t="shared" si="1"/>
        <v>3.8316208153795159</v>
      </c>
      <c r="H28" s="19"/>
      <c r="I28" s="20">
        <v>34893</v>
      </c>
      <c r="J28" s="29">
        <f t="shared" si="2"/>
        <v>3.7989857177386162</v>
      </c>
      <c r="K28" s="37"/>
    </row>
    <row r="29" spans="1:15" ht="15" customHeight="1" x14ac:dyDescent="0.25">
      <c r="A29" s="34"/>
      <c r="B29" s="54" t="s">
        <v>112</v>
      </c>
      <c r="C29" s="21">
        <v>277</v>
      </c>
      <c r="D29" s="19">
        <f t="shared" si="0"/>
        <v>0.96829447338064101</v>
      </c>
      <c r="E29" s="19"/>
      <c r="F29" s="20">
        <v>3677</v>
      </c>
      <c r="G29" s="19">
        <f t="shared" si="1"/>
        <v>0.65878938268729448</v>
      </c>
      <c r="H29" s="19"/>
      <c r="I29" s="20">
        <v>6971</v>
      </c>
      <c r="J29" s="29">
        <f t="shared" si="2"/>
        <v>0.75896969129498459</v>
      </c>
      <c r="K29" s="37"/>
    </row>
    <row r="30" spans="1:15" ht="15" customHeight="1" x14ac:dyDescent="0.25">
      <c r="A30" s="34"/>
      <c r="B30" s="54" t="s">
        <v>99</v>
      </c>
      <c r="C30" s="21">
        <v>154</v>
      </c>
      <c r="D30" s="19">
        <f t="shared" si="0"/>
        <v>0.53832977942461635</v>
      </c>
      <c r="E30" s="19"/>
      <c r="F30" s="20">
        <v>3692</v>
      </c>
      <c r="G30" s="19">
        <f t="shared" si="1"/>
        <v>0.66147685637244802</v>
      </c>
      <c r="H30" s="19"/>
      <c r="I30" s="20">
        <v>11749</v>
      </c>
      <c r="J30" s="29">
        <f t="shared" si="2"/>
        <v>1.2791758575562722</v>
      </c>
      <c r="K30" s="37"/>
    </row>
    <row r="31" spans="1:15" ht="15" customHeight="1" x14ac:dyDescent="0.25">
      <c r="A31" s="34"/>
      <c r="B31" s="54" t="s">
        <v>79</v>
      </c>
      <c r="C31" s="21">
        <v>232</v>
      </c>
      <c r="D31" s="19">
        <f t="shared" si="0"/>
        <v>0.81099031705526625</v>
      </c>
      <c r="E31" s="19"/>
      <c r="F31" s="20">
        <v>6540</v>
      </c>
      <c r="G31" s="19">
        <f t="shared" si="1"/>
        <v>1.1717385267269258</v>
      </c>
      <c r="H31" s="19"/>
      <c r="I31" s="20">
        <v>11448</v>
      </c>
      <c r="J31" s="29">
        <f t="shared" si="2"/>
        <v>1.246404393335961</v>
      </c>
      <c r="K31" s="37"/>
    </row>
    <row r="32" spans="1:15" ht="15" customHeight="1" x14ac:dyDescent="0.25">
      <c r="A32" s="34"/>
      <c r="B32" s="54" t="s">
        <v>227</v>
      </c>
      <c r="C32" s="21">
        <v>957</v>
      </c>
      <c r="D32" s="19">
        <f t="shared" si="0"/>
        <v>3.345335057852973</v>
      </c>
      <c r="E32" s="19"/>
      <c r="F32" s="20">
        <v>19835</v>
      </c>
      <c r="G32" s="19">
        <f t="shared" si="1"/>
        <v>3.553736036334644</v>
      </c>
      <c r="H32" s="19"/>
      <c r="I32" s="20">
        <v>31470</v>
      </c>
      <c r="J32" s="29">
        <f t="shared" si="2"/>
        <v>3.4263055781169367</v>
      </c>
      <c r="K32" s="37"/>
    </row>
    <row r="33" spans="1:11" ht="15" customHeight="1" x14ac:dyDescent="0.25">
      <c r="A33" s="34"/>
      <c r="B33" s="54" t="s">
        <v>108</v>
      </c>
      <c r="C33" s="21">
        <v>148</v>
      </c>
      <c r="D33" s="19">
        <f t="shared" si="0"/>
        <v>0.51735589191456643</v>
      </c>
      <c r="E33" s="19"/>
      <c r="F33" s="20">
        <v>2881</v>
      </c>
      <c r="G33" s="19">
        <f t="shared" si="1"/>
        <v>0.51617411246181544</v>
      </c>
      <c r="H33" s="19"/>
      <c r="I33" s="20">
        <v>3589</v>
      </c>
      <c r="J33" s="29">
        <f t="shared" si="2"/>
        <v>0.3907534388262372</v>
      </c>
      <c r="K33" s="37"/>
    </row>
    <row r="34" spans="1:11" ht="15" customHeight="1" x14ac:dyDescent="0.25">
      <c r="A34" s="34"/>
      <c r="B34" s="54" t="s">
        <v>111</v>
      </c>
      <c r="C34" s="21">
        <v>57</v>
      </c>
      <c r="D34" s="19">
        <f t="shared" si="0"/>
        <v>0.19925193134547489</v>
      </c>
      <c r="E34" s="19"/>
      <c r="F34" s="20">
        <v>651</v>
      </c>
      <c r="G34" s="19">
        <f t="shared" si="1"/>
        <v>0.11663635793566188</v>
      </c>
      <c r="H34" s="19"/>
      <c r="I34" s="20">
        <v>1682</v>
      </c>
      <c r="J34" s="29">
        <f t="shared" si="2"/>
        <v>0.18312824856665672</v>
      </c>
      <c r="K34" s="37"/>
    </row>
    <row r="35" spans="1:11" ht="15" customHeight="1" x14ac:dyDescent="0.25">
      <c r="A35" s="34"/>
      <c r="B35" s="54" t="s">
        <v>106</v>
      </c>
      <c r="C35" s="21">
        <v>2268</v>
      </c>
      <c r="D35" s="19">
        <f t="shared" si="0"/>
        <v>7.9281294787988958</v>
      </c>
      <c r="E35" s="19"/>
      <c r="F35" s="20">
        <v>57598</v>
      </c>
      <c r="G35" s="19">
        <f t="shared" si="1"/>
        <v>10.319540621164752</v>
      </c>
      <c r="H35" s="19"/>
      <c r="I35" s="20">
        <v>101732</v>
      </c>
      <c r="J35" s="29">
        <f t="shared" si="2"/>
        <v>11.076101654686756</v>
      </c>
      <c r="K35" s="37"/>
    </row>
    <row r="36" spans="1:11" ht="15" customHeight="1" x14ac:dyDescent="0.25">
      <c r="A36" s="34"/>
      <c r="B36" s="54" t="s">
        <v>73</v>
      </c>
      <c r="C36" s="21">
        <v>11251</v>
      </c>
      <c r="D36" s="19">
        <f t="shared" si="0"/>
        <v>39.329534729262065</v>
      </c>
      <c r="E36" s="19"/>
      <c r="F36" s="20">
        <v>184333</v>
      </c>
      <c r="G36" s="19">
        <f t="shared" si="1"/>
        <v>33.026005787026669</v>
      </c>
      <c r="H36" s="19"/>
      <c r="I36" s="20">
        <v>301844</v>
      </c>
      <c r="J36" s="29">
        <f t="shared" si="2"/>
        <v>32.863354970483904</v>
      </c>
      <c r="K36" s="37"/>
    </row>
    <row r="37" spans="1:11" x14ac:dyDescent="0.25">
      <c r="A37" s="34"/>
      <c r="B37" s="44" t="s">
        <v>72</v>
      </c>
      <c r="C37" s="45">
        <f>SUM(C12:C36)</f>
        <v>28607</v>
      </c>
      <c r="D37" s="46">
        <f>SUM(D12:D36)</f>
        <v>99.999999999999986</v>
      </c>
      <c r="E37" s="46"/>
      <c r="F37" s="47">
        <f>SUM(F12:F36)</f>
        <v>558145</v>
      </c>
      <c r="G37" s="48">
        <f>+SUM(G12:G36)</f>
        <v>100</v>
      </c>
      <c r="H37" s="48"/>
      <c r="I37" s="47">
        <f>SUM(I12:I36)</f>
        <v>918482</v>
      </c>
      <c r="J37" s="52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7" t="s">
        <v>116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7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7" t="s">
        <v>118</v>
      </c>
      <c r="C41" s="65" t="s">
        <v>119</v>
      </c>
      <c r="D41" s="66"/>
      <c r="E41" s="4"/>
      <c r="F41" s="4"/>
      <c r="G41" s="4"/>
      <c r="H41" s="4"/>
      <c r="I41" s="4"/>
      <c r="J41" s="4"/>
      <c r="K41" s="37"/>
    </row>
    <row r="42" spans="1:11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  <c r="K42" s="37"/>
    </row>
    <row r="43" spans="1:11" x14ac:dyDescent="0.25">
      <c r="A43" s="40"/>
      <c r="B43" s="5"/>
      <c r="C43" s="5"/>
      <c r="D43" s="5"/>
      <c r="E43" s="5"/>
      <c r="F43" s="5"/>
      <c r="G43" s="5"/>
      <c r="H43" s="5"/>
      <c r="I43" s="5"/>
      <c r="J43" s="5"/>
      <c r="K43" s="41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B8:G8"/>
    <mergeCell ref="I8:J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245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5"/>
      <c r="K8" s="37"/>
    </row>
    <row r="9" spans="1:19" ht="27" customHeight="1" x14ac:dyDescent="0.25">
      <c r="A9" s="34"/>
      <c r="B9" s="109" t="s">
        <v>71</v>
      </c>
      <c r="C9" s="114" t="str">
        <f>+Ocupaciones!C10</f>
        <v>Diciembre 2016</v>
      </c>
      <c r="D9" s="115"/>
      <c r="E9" s="90"/>
      <c r="F9" s="112" t="str">
        <f>+Ocupaciones!F10</f>
        <v>Acumulado 
Enero-diciembre 2016</v>
      </c>
      <c r="G9" s="113"/>
      <c r="H9" s="90"/>
      <c r="I9" s="110" t="str">
        <f>+Ocupaciones!I10</f>
        <v>Acumulado  
2013-2015</v>
      </c>
      <c r="J9" s="113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64</v>
      </c>
      <c r="C11" s="21">
        <v>1086</v>
      </c>
      <c r="D11" s="19">
        <f t="shared" ref="D11:D17" si="0">+(C11/$C$18)*100</f>
        <v>3.7962736393190477</v>
      </c>
      <c r="E11" s="19"/>
      <c r="F11" s="20">
        <v>18024</v>
      </c>
      <c r="G11" s="19">
        <f t="shared" ref="G11:G17" si="1">+(F11/$F$18)*100</f>
        <v>3.2292683800804451</v>
      </c>
      <c r="H11" s="19"/>
      <c r="I11" s="20">
        <v>21356</v>
      </c>
      <c r="J11" s="19">
        <f t="shared" ref="J11:J17" si="2">+(I11/$I$18)*100</f>
        <v>2.32514083019591</v>
      </c>
      <c r="K11" s="37"/>
    </row>
    <row r="12" spans="1:19" x14ac:dyDescent="0.25">
      <c r="A12" s="34"/>
      <c r="B12" s="43" t="s">
        <v>63</v>
      </c>
      <c r="C12" s="21">
        <v>7982</v>
      </c>
      <c r="D12" s="19">
        <f t="shared" si="0"/>
        <v>27.902261684203168</v>
      </c>
      <c r="E12" s="19"/>
      <c r="F12" s="20">
        <v>153414</v>
      </c>
      <c r="G12" s="19">
        <f t="shared" si="1"/>
        <v>27.48640586227593</v>
      </c>
      <c r="H12" s="19"/>
      <c r="I12" s="20">
        <v>208023</v>
      </c>
      <c r="J12" s="19">
        <f t="shared" si="2"/>
        <v>22.648565785720351</v>
      </c>
      <c r="K12" s="37"/>
    </row>
    <row r="13" spans="1:19" x14ac:dyDescent="0.25">
      <c r="A13" s="34"/>
      <c r="B13" s="43" t="s">
        <v>82</v>
      </c>
      <c r="C13" s="21">
        <v>5018</v>
      </c>
      <c r="D13" s="19">
        <f t="shared" si="0"/>
        <v>17.541161254238474</v>
      </c>
      <c r="E13" s="19"/>
      <c r="F13" s="20">
        <v>106246</v>
      </c>
      <c r="G13" s="19">
        <f t="shared" si="1"/>
        <v>19.035555276854581</v>
      </c>
      <c r="H13" s="19"/>
      <c r="I13" s="20">
        <v>169035</v>
      </c>
      <c r="J13" s="19">
        <f t="shared" si="2"/>
        <v>18.403735729170524</v>
      </c>
      <c r="K13" s="37"/>
    </row>
    <row r="14" spans="1:19" x14ac:dyDescent="0.25">
      <c r="A14" s="34"/>
      <c r="B14" s="43" t="s">
        <v>83</v>
      </c>
      <c r="C14" s="21">
        <v>1738</v>
      </c>
      <c r="D14" s="19">
        <f t="shared" si="0"/>
        <v>6.0754360820778137</v>
      </c>
      <c r="E14" s="19"/>
      <c r="F14" s="20">
        <v>40335</v>
      </c>
      <c r="G14" s="19">
        <f t="shared" si="1"/>
        <v>7.2266167393777598</v>
      </c>
      <c r="H14" s="19"/>
      <c r="I14" s="20">
        <v>68072</v>
      </c>
      <c r="J14" s="19">
        <f t="shared" si="2"/>
        <v>7.4113591774253615</v>
      </c>
      <c r="K14" s="37"/>
    </row>
    <row r="15" spans="1:19" x14ac:dyDescent="0.25">
      <c r="A15" s="34"/>
      <c r="B15" s="55" t="s">
        <v>62</v>
      </c>
      <c r="C15" s="21">
        <v>5608</v>
      </c>
      <c r="D15" s="19">
        <f t="shared" si="0"/>
        <v>19.603593526060056</v>
      </c>
      <c r="E15" s="19"/>
      <c r="F15" s="20">
        <v>94996</v>
      </c>
      <c r="G15" s="19">
        <f t="shared" si="1"/>
        <v>17.019950012989458</v>
      </c>
      <c r="H15" s="19"/>
      <c r="I15" s="20">
        <v>178853</v>
      </c>
      <c r="J15" s="19">
        <f t="shared" si="2"/>
        <v>19.472673389353304</v>
      </c>
      <c r="K15" s="37"/>
    </row>
    <row r="16" spans="1:19" x14ac:dyDescent="0.25">
      <c r="A16" s="34"/>
      <c r="B16" s="43" t="s">
        <v>89</v>
      </c>
      <c r="C16" s="21">
        <v>853</v>
      </c>
      <c r="D16" s="19">
        <f t="shared" si="0"/>
        <v>2.9817876743454397</v>
      </c>
      <c r="E16" s="19"/>
      <c r="F16" s="20">
        <v>15406</v>
      </c>
      <c r="G16" s="19">
        <f t="shared" si="1"/>
        <v>2.7602146395649876</v>
      </c>
      <c r="H16" s="19"/>
      <c r="I16" s="20">
        <v>33742</v>
      </c>
      <c r="J16" s="19">
        <f t="shared" si="2"/>
        <v>3.6736702515672599</v>
      </c>
      <c r="K16" s="37"/>
    </row>
    <row r="17" spans="1:11" x14ac:dyDescent="0.25">
      <c r="A17" s="34"/>
      <c r="B17" s="55" t="s">
        <v>73</v>
      </c>
      <c r="C17" s="21">
        <v>6322</v>
      </c>
      <c r="D17" s="88">
        <f t="shared" si="0"/>
        <v>22.099486139756003</v>
      </c>
      <c r="E17" s="19"/>
      <c r="F17" s="20">
        <v>129724</v>
      </c>
      <c r="G17" s="88">
        <f t="shared" si="1"/>
        <v>23.241989088856837</v>
      </c>
      <c r="H17" s="19"/>
      <c r="I17" s="20">
        <v>239401</v>
      </c>
      <c r="J17" s="19">
        <f t="shared" si="2"/>
        <v>26.064854836567292</v>
      </c>
      <c r="K17" s="37"/>
    </row>
    <row r="18" spans="1:11" x14ac:dyDescent="0.25">
      <c r="A18" s="34"/>
      <c r="B18" s="56" t="s">
        <v>72</v>
      </c>
      <c r="C18" s="45">
        <f>SUM(C11:C17)</f>
        <v>28607</v>
      </c>
      <c r="D18" s="46">
        <f>SUM(D11:D17)</f>
        <v>100</v>
      </c>
      <c r="E18" s="46"/>
      <c r="F18" s="47">
        <f>SUM(E11:F17)</f>
        <v>558145</v>
      </c>
      <c r="G18" s="48">
        <f>+SUM(G11:G17)</f>
        <v>100</v>
      </c>
      <c r="H18" s="48"/>
      <c r="I18" s="47">
        <f>SUM(I11:I17)</f>
        <v>918482</v>
      </c>
      <c r="J18" s="46">
        <f>SUM(J11:J17)</f>
        <v>100</v>
      </c>
      <c r="K18" s="37"/>
    </row>
    <row r="19" spans="1:11" x14ac:dyDescent="0.25">
      <c r="A19" s="34"/>
      <c r="B19" s="4"/>
      <c r="C19" s="93"/>
      <c r="D19" s="4"/>
      <c r="E19" s="4"/>
      <c r="F19" s="93"/>
      <c r="G19" s="4"/>
      <c r="H19" s="4"/>
      <c r="I19" s="93"/>
      <c r="J19" s="4"/>
      <c r="K19" s="37"/>
    </row>
    <row r="20" spans="1:11" x14ac:dyDescent="0.25">
      <c r="A20" s="34"/>
      <c r="B20" s="7" t="s">
        <v>116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39" t="s">
        <v>246</v>
      </c>
      <c r="C7" s="139"/>
      <c r="D7" s="139"/>
      <c r="E7" s="139"/>
      <c r="F7" s="139"/>
      <c r="G7" s="139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09" t="s">
        <v>71</v>
      </c>
      <c r="C9" s="123" t="str">
        <f>+'Educación '!C9:D9</f>
        <v>Diciembre 2016</v>
      </c>
      <c r="D9" s="124"/>
      <c r="E9" s="57"/>
      <c r="F9" s="121" t="str">
        <f>+'Educación '!F9:G9</f>
        <v>Acumulado 
Enero-diciembre 2016</v>
      </c>
      <c r="G9" s="122"/>
      <c r="H9" s="91"/>
      <c r="I9" s="119" t="str">
        <f>+'Educación '!I9:J9</f>
        <v>Acumulado  
2013-2015</v>
      </c>
      <c r="J9" s="120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85</v>
      </c>
      <c r="C11" s="21">
        <v>17159</v>
      </c>
      <c r="D11" s="19">
        <f>+(C11/$C$13)*100</f>
        <v>59.981822630824624</v>
      </c>
      <c r="E11" s="19"/>
      <c r="F11" s="20">
        <v>368927</v>
      </c>
      <c r="G11" s="19">
        <f>+(F11/$F$13)*100</f>
        <v>66.098773616175009</v>
      </c>
      <c r="H11" s="19"/>
      <c r="I11" s="20">
        <v>604649</v>
      </c>
      <c r="J11" s="29">
        <f>+(I11/$I$13)*100</f>
        <v>65.831339100820713</v>
      </c>
      <c r="K11" s="37"/>
    </row>
    <row r="12" spans="1:19" x14ac:dyDescent="0.25">
      <c r="A12" s="34"/>
      <c r="B12" s="55" t="s">
        <v>86</v>
      </c>
      <c r="C12" s="21">
        <v>11448</v>
      </c>
      <c r="D12" s="27">
        <f>+(C12/$C$13)*100</f>
        <v>40.018177369175376</v>
      </c>
      <c r="E12" s="27"/>
      <c r="F12" s="20">
        <v>189218</v>
      </c>
      <c r="G12" s="27">
        <f>+(F12/$F$13)*100</f>
        <v>33.901226383824991</v>
      </c>
      <c r="H12" s="27"/>
      <c r="I12" s="20">
        <v>313833</v>
      </c>
      <c r="J12" s="59">
        <f>+(I12/$I$13)*100</f>
        <v>34.168660899179301</v>
      </c>
      <c r="K12" s="37"/>
    </row>
    <row r="13" spans="1:19" x14ac:dyDescent="0.25">
      <c r="A13" s="34"/>
      <c r="B13" s="44" t="s">
        <v>72</v>
      </c>
      <c r="C13" s="45">
        <f>SUM(C11:C12)</f>
        <v>28607</v>
      </c>
      <c r="D13" s="46">
        <f>SUM(D11:D12)</f>
        <v>100</v>
      </c>
      <c r="E13" s="46"/>
      <c r="F13" s="47">
        <f>SUM(F11:F12)</f>
        <v>558145</v>
      </c>
      <c r="G13" s="48">
        <f>SUM(G11:G12)</f>
        <v>100</v>
      </c>
      <c r="H13" s="48"/>
      <c r="I13" s="47">
        <f>SUM(I11:I12)</f>
        <v>918482</v>
      </c>
      <c r="J13" s="52">
        <f>SUM(J11:J12)</f>
        <v>100.00000000000001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5" t="s">
        <v>247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8.5" customHeight="1" x14ac:dyDescent="0.25">
      <c r="A17" s="34"/>
      <c r="B17" s="109" t="s">
        <v>71</v>
      </c>
      <c r="C17" s="104" t="str">
        <f>C9</f>
        <v>Diciembre 2016</v>
      </c>
      <c r="D17" s="105"/>
      <c r="E17" s="10"/>
      <c r="F17" s="131" t="str">
        <f>F9</f>
        <v>Acumulado 
Enero-diciembre 2016</v>
      </c>
      <c r="G17" s="131"/>
      <c r="H17" s="92"/>
      <c r="I17" s="132" t="str">
        <f>I9</f>
        <v>Acumulado  
2013-2015</v>
      </c>
      <c r="J17" s="110"/>
      <c r="K17" s="37"/>
    </row>
    <row r="18" spans="1:11" x14ac:dyDescent="0.25">
      <c r="A18" s="34"/>
      <c r="B18" s="117"/>
      <c r="C18" s="125" t="s">
        <v>90</v>
      </c>
      <c r="D18" s="126"/>
      <c r="E18" s="10"/>
      <c r="F18" s="126" t="s">
        <v>90</v>
      </c>
      <c r="G18" s="126"/>
      <c r="H18" s="10"/>
      <c r="I18" s="126" t="s">
        <v>90</v>
      </c>
      <c r="J18" s="133"/>
      <c r="K18" s="37"/>
    </row>
    <row r="19" spans="1:11" x14ac:dyDescent="0.25">
      <c r="A19" s="34"/>
      <c r="B19" s="43" t="s">
        <v>87</v>
      </c>
      <c r="C19" s="127">
        <v>15.06</v>
      </c>
      <c r="D19" s="128"/>
      <c r="E19" s="13"/>
      <c r="F19" s="128">
        <v>13.41</v>
      </c>
      <c r="G19" s="128"/>
      <c r="H19" s="13"/>
      <c r="I19" s="128">
        <v>12.23</v>
      </c>
      <c r="J19" s="134"/>
      <c r="K19" s="37"/>
    </row>
    <row r="20" spans="1:11" x14ac:dyDescent="0.25">
      <c r="A20" s="34"/>
      <c r="B20" s="55" t="s">
        <v>74</v>
      </c>
      <c r="C20" s="129">
        <v>34.1</v>
      </c>
      <c r="D20" s="130"/>
      <c r="E20" s="58"/>
      <c r="F20" s="128">
        <v>31.31</v>
      </c>
      <c r="G20" s="128"/>
      <c r="H20" s="58"/>
      <c r="I20" s="130">
        <v>26.69</v>
      </c>
      <c r="J20" s="135"/>
      <c r="K20" s="37"/>
    </row>
    <row r="21" spans="1:11" x14ac:dyDescent="0.25">
      <c r="A21" s="34"/>
      <c r="B21" s="43" t="s">
        <v>75</v>
      </c>
      <c r="C21" s="127">
        <v>67.739999999999995</v>
      </c>
      <c r="D21" s="128"/>
      <c r="E21" s="13"/>
      <c r="F21" s="128">
        <v>63.18</v>
      </c>
      <c r="G21" s="128"/>
      <c r="H21" s="13"/>
      <c r="I21" s="128">
        <v>57.05</v>
      </c>
      <c r="J21" s="134"/>
      <c r="K21" s="37"/>
    </row>
    <row r="22" spans="1:11" x14ac:dyDescent="0.25">
      <c r="A22" s="34"/>
      <c r="B22" s="44" t="s">
        <v>72</v>
      </c>
      <c r="C22" s="138">
        <v>29.45</v>
      </c>
      <c r="D22" s="136"/>
      <c r="E22" s="12"/>
      <c r="F22" s="136">
        <v>25.9</v>
      </c>
      <c r="G22" s="136"/>
      <c r="H22" s="12"/>
      <c r="I22" s="136">
        <v>23.81</v>
      </c>
      <c r="J22" s="137"/>
      <c r="K22" s="37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5" t="s">
        <v>248</v>
      </c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ht="28.5" customHeight="1" x14ac:dyDescent="0.25">
      <c r="A26" s="34"/>
      <c r="B26" s="109" t="s">
        <v>71</v>
      </c>
      <c r="C26" s="104" t="str">
        <f>+C17</f>
        <v>Diciembre 2016</v>
      </c>
      <c r="D26" s="105"/>
      <c r="E26" s="10"/>
      <c r="F26" s="131" t="str">
        <f>+F17</f>
        <v>Acumulado 
Enero-diciembre 2016</v>
      </c>
      <c r="G26" s="131"/>
      <c r="H26" s="92"/>
      <c r="I26" s="132" t="str">
        <f>+I17</f>
        <v>Acumulado  
2013-2015</v>
      </c>
      <c r="J26" s="110"/>
      <c r="K26" s="37"/>
    </row>
    <row r="27" spans="1:11" x14ac:dyDescent="0.25">
      <c r="A27" s="34"/>
      <c r="B27" s="117"/>
      <c r="C27" s="125" t="s">
        <v>90</v>
      </c>
      <c r="D27" s="126"/>
      <c r="E27" s="10"/>
      <c r="F27" s="126" t="s">
        <v>90</v>
      </c>
      <c r="G27" s="126"/>
      <c r="H27" s="10"/>
      <c r="I27" s="126" t="s">
        <v>90</v>
      </c>
      <c r="J27" s="133"/>
      <c r="K27" s="37"/>
    </row>
    <row r="28" spans="1:11" x14ac:dyDescent="0.25">
      <c r="A28" s="34"/>
      <c r="B28" s="55" t="s">
        <v>64</v>
      </c>
      <c r="C28" s="129">
        <v>44.99</v>
      </c>
      <c r="D28" s="130"/>
      <c r="E28" s="58"/>
      <c r="F28" s="130">
        <v>43.66</v>
      </c>
      <c r="G28" s="130"/>
      <c r="H28" s="58"/>
      <c r="I28" s="130">
        <v>45.42</v>
      </c>
      <c r="J28" s="135"/>
      <c r="K28" s="37"/>
    </row>
    <row r="29" spans="1:11" x14ac:dyDescent="0.25">
      <c r="A29" s="34"/>
      <c r="B29" s="43" t="s">
        <v>63</v>
      </c>
      <c r="C29" s="127">
        <v>29.8</v>
      </c>
      <c r="D29" s="128"/>
      <c r="E29" s="13"/>
      <c r="F29" s="128">
        <v>27.09</v>
      </c>
      <c r="G29" s="128"/>
      <c r="H29" s="13"/>
      <c r="I29" s="128">
        <v>26.21</v>
      </c>
      <c r="J29" s="134"/>
      <c r="K29" s="37"/>
    </row>
    <row r="30" spans="1:11" x14ac:dyDescent="0.25">
      <c r="A30" s="34"/>
      <c r="B30" s="43" t="s">
        <v>82</v>
      </c>
      <c r="C30" s="127">
        <v>26.44</v>
      </c>
      <c r="D30" s="128"/>
      <c r="E30" s="13"/>
      <c r="F30" s="128">
        <v>22.77</v>
      </c>
      <c r="G30" s="128"/>
      <c r="H30" s="13"/>
      <c r="I30" s="128">
        <v>20.28</v>
      </c>
      <c r="J30" s="134"/>
      <c r="K30" s="37"/>
    </row>
    <row r="31" spans="1:11" x14ac:dyDescent="0.25">
      <c r="A31" s="34"/>
      <c r="B31" s="43" t="s">
        <v>83</v>
      </c>
      <c r="C31" s="127">
        <v>22.59</v>
      </c>
      <c r="D31" s="128"/>
      <c r="E31" s="13"/>
      <c r="F31" s="128">
        <v>18.899999999999999</v>
      </c>
      <c r="G31" s="128"/>
      <c r="H31" s="13"/>
      <c r="I31" s="128">
        <v>18.73</v>
      </c>
      <c r="J31" s="134"/>
      <c r="K31" s="37"/>
    </row>
    <row r="32" spans="1:11" x14ac:dyDescent="0.25">
      <c r="A32" s="34"/>
      <c r="B32" s="55" t="s">
        <v>62</v>
      </c>
      <c r="C32" s="127">
        <v>28.39</v>
      </c>
      <c r="D32" s="128"/>
      <c r="E32" s="13"/>
      <c r="F32" s="128">
        <v>24.99</v>
      </c>
      <c r="G32" s="128"/>
      <c r="H32" s="13"/>
      <c r="I32" s="128">
        <v>22.58</v>
      </c>
      <c r="J32" s="134"/>
      <c r="K32" s="37"/>
    </row>
    <row r="33" spans="1:11" x14ac:dyDescent="0.25">
      <c r="A33" s="34"/>
      <c r="B33" s="43" t="s">
        <v>89</v>
      </c>
      <c r="C33" s="127">
        <v>39.96</v>
      </c>
      <c r="D33" s="128"/>
      <c r="E33" s="13"/>
      <c r="F33" s="128">
        <v>33.67</v>
      </c>
      <c r="G33" s="128"/>
      <c r="H33" s="13"/>
      <c r="I33" s="128">
        <v>29.17</v>
      </c>
      <c r="J33" s="134"/>
      <c r="K33" s="37"/>
    </row>
    <row r="34" spans="1:11" x14ac:dyDescent="0.25">
      <c r="A34" s="34"/>
      <c r="B34" s="44" t="s">
        <v>72</v>
      </c>
      <c r="C34" s="138">
        <v>29.45</v>
      </c>
      <c r="D34" s="136"/>
      <c r="E34" s="12"/>
      <c r="F34" s="136">
        <v>25.9</v>
      </c>
      <c r="G34" s="136"/>
      <c r="H34" s="12"/>
      <c r="I34" s="136">
        <v>23.81</v>
      </c>
      <c r="J34" s="137"/>
      <c r="K34" s="37"/>
    </row>
    <row r="35" spans="1:11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  <c r="K35" s="37"/>
    </row>
    <row r="36" spans="1:11" x14ac:dyDescent="0.25">
      <c r="A36" s="34"/>
      <c r="B36" s="7" t="s">
        <v>116</v>
      </c>
      <c r="C36" s="4"/>
      <c r="D36" s="4"/>
      <c r="E36" s="4"/>
      <c r="F36" s="4"/>
      <c r="G36" s="4"/>
      <c r="H36" s="4"/>
      <c r="I36" s="4"/>
      <c r="J36" s="4"/>
      <c r="K36" s="37"/>
    </row>
    <row r="37" spans="1:11" x14ac:dyDescent="0.25">
      <c r="A37" s="40"/>
      <c r="B37" s="5"/>
      <c r="C37" s="5"/>
      <c r="D37" s="5"/>
      <c r="E37" s="5"/>
      <c r="F37" s="5"/>
      <c r="G37" s="5"/>
      <c r="H37" s="5"/>
      <c r="I37" s="5"/>
      <c r="J37" s="5"/>
      <c r="K37" s="41"/>
    </row>
  </sheetData>
  <mergeCells count="53">
    <mergeCell ref="B7:G7"/>
    <mergeCell ref="I7:J7"/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I17:J17"/>
    <mergeCell ref="I18:J18"/>
    <mergeCell ref="I19:J19"/>
    <mergeCell ref="I20:J20"/>
    <mergeCell ref="I21:J21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" customWidth="1"/>
    <col min="5" max="5" width="0.85546875" customWidth="1"/>
    <col min="6" max="7" width="11" customWidth="1"/>
    <col min="8" max="8" width="0.85546875" customWidth="1"/>
    <col min="9" max="10" width="11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249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40" t="str">
        <f>+'Experiencia laboral'!C9:D9</f>
        <v>Diciembre 2016</v>
      </c>
      <c r="D9" s="115"/>
      <c r="E9" s="16"/>
      <c r="F9" s="112" t="str">
        <f>+'Experiencia laboral'!F9:G9</f>
        <v>Acumulado 
Enero-diciembre 2016</v>
      </c>
      <c r="G9" s="113"/>
      <c r="H9" s="90"/>
      <c r="I9" s="110" t="str">
        <f>+'Experiencia laboral'!I9:J9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60" t="s">
        <v>91</v>
      </c>
      <c r="C11" s="21">
        <v>216</v>
      </c>
      <c r="D11" s="19">
        <f t="shared" ref="D11:D16" si="0">+(C11/$C$17)*100</f>
        <v>0.75505995036179951</v>
      </c>
      <c r="E11" s="19"/>
      <c r="F11" s="20">
        <v>4870</v>
      </c>
      <c r="G11" s="19">
        <f t="shared" ref="G11:G16" si="1">+(F11/$F$17)*100</f>
        <v>0.87253312311316944</v>
      </c>
      <c r="H11" s="19"/>
      <c r="I11" s="20">
        <v>873</v>
      </c>
      <c r="J11" s="29">
        <f t="shared" ref="J11:J16" si="2">+(I11/$I$17)*100</f>
        <v>9.5048133768544193E-2</v>
      </c>
      <c r="K11" s="37"/>
    </row>
    <row r="12" spans="1:19" x14ac:dyDescent="0.25">
      <c r="A12" s="34"/>
      <c r="B12" s="60" t="s">
        <v>84</v>
      </c>
      <c r="C12" s="21">
        <v>14134</v>
      </c>
      <c r="D12" s="27">
        <f t="shared" si="0"/>
        <v>49.40748767784109</v>
      </c>
      <c r="E12" s="27"/>
      <c r="F12" s="20">
        <v>282652</v>
      </c>
      <c r="G12" s="27">
        <f t="shared" si="1"/>
        <v>50.641320803733791</v>
      </c>
      <c r="H12" s="27"/>
      <c r="I12" s="20">
        <v>383411</v>
      </c>
      <c r="J12" s="59">
        <f t="shared" si="2"/>
        <v>41.743986273002626</v>
      </c>
      <c r="K12" s="37"/>
    </row>
    <row r="13" spans="1:19" x14ac:dyDescent="0.25">
      <c r="A13" s="34"/>
      <c r="B13" s="60" t="s">
        <v>92</v>
      </c>
      <c r="C13" s="21">
        <v>2226</v>
      </c>
      <c r="D13" s="27">
        <f t="shared" si="0"/>
        <v>7.7813122662285465</v>
      </c>
      <c r="E13" s="27"/>
      <c r="F13" s="20">
        <v>48997</v>
      </c>
      <c r="G13" s="27">
        <f t="shared" si="1"/>
        <v>8.7785432100977356</v>
      </c>
      <c r="H13" s="27"/>
      <c r="I13" s="20">
        <v>62521</v>
      </c>
      <c r="J13" s="59">
        <f t="shared" si="2"/>
        <v>6.8069924070368284</v>
      </c>
      <c r="K13" s="37"/>
    </row>
    <row r="14" spans="1:19" x14ac:dyDescent="0.25">
      <c r="A14" s="34"/>
      <c r="B14" s="60" t="s">
        <v>93</v>
      </c>
      <c r="C14" s="21">
        <v>627</v>
      </c>
      <c r="D14" s="27">
        <f t="shared" si="0"/>
        <v>2.1917712448002238</v>
      </c>
      <c r="E14" s="27"/>
      <c r="F14" s="20">
        <v>12526</v>
      </c>
      <c r="G14" s="27">
        <f t="shared" si="1"/>
        <v>2.2442196920155157</v>
      </c>
      <c r="H14" s="27"/>
      <c r="I14" s="20">
        <v>10046</v>
      </c>
      <c r="J14" s="59">
        <f t="shared" si="2"/>
        <v>1.0937612277649424</v>
      </c>
      <c r="K14" s="37"/>
    </row>
    <row r="15" spans="1:19" x14ac:dyDescent="0.25">
      <c r="A15" s="34"/>
      <c r="B15" s="60" t="s">
        <v>94</v>
      </c>
      <c r="C15" s="21">
        <v>7085</v>
      </c>
      <c r="D15" s="19">
        <f t="shared" si="0"/>
        <v>24.766665501450692</v>
      </c>
      <c r="E15" s="19"/>
      <c r="F15" s="20">
        <v>143651</v>
      </c>
      <c r="G15" s="19">
        <f t="shared" si="1"/>
        <v>25.737218823065689</v>
      </c>
      <c r="H15" s="19"/>
      <c r="I15" s="20">
        <v>461561</v>
      </c>
      <c r="J15" s="29">
        <f t="shared" si="2"/>
        <v>50.252590687678143</v>
      </c>
      <c r="K15" s="37"/>
    </row>
    <row r="16" spans="1:19" x14ac:dyDescent="0.25">
      <c r="A16" s="34"/>
      <c r="B16" s="60" t="s">
        <v>73</v>
      </c>
      <c r="C16" s="21">
        <v>4319</v>
      </c>
      <c r="D16" s="84">
        <f t="shared" si="0"/>
        <v>15.097703359317649</v>
      </c>
      <c r="E16" s="84"/>
      <c r="F16" s="20">
        <v>65449</v>
      </c>
      <c r="G16" s="84">
        <f t="shared" si="1"/>
        <v>11.726164347974093</v>
      </c>
      <c r="H16" s="84"/>
      <c r="I16" s="20">
        <v>70</v>
      </c>
      <c r="J16" s="87">
        <f t="shared" si="2"/>
        <v>7.6212707489096134E-3</v>
      </c>
      <c r="K16" s="37"/>
    </row>
    <row r="17" spans="1:11" x14ac:dyDescent="0.25">
      <c r="A17" s="34"/>
      <c r="B17" s="44" t="s">
        <v>72</v>
      </c>
      <c r="C17" s="45">
        <f>SUM(C11:C16)</f>
        <v>28607</v>
      </c>
      <c r="D17" s="46">
        <f>SUM(D11:D16)</f>
        <v>100</v>
      </c>
      <c r="E17" s="46"/>
      <c r="F17" s="47">
        <f>SUM(F11:F16)</f>
        <v>558145</v>
      </c>
      <c r="G17" s="48">
        <f>+SUM(G11:G16)</f>
        <v>99.999999999999986</v>
      </c>
      <c r="H17" s="48"/>
      <c r="I17" s="47">
        <f>SUM(I11:I16)</f>
        <v>918482</v>
      </c>
      <c r="J17" s="52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7" t="s">
        <v>116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5" t="s">
        <v>120</v>
      </c>
      <c r="C7" s="4"/>
      <c r="D7" s="4"/>
      <c r="E7" s="4"/>
      <c r="F7" s="4"/>
      <c r="G7" s="4"/>
      <c r="H7" s="4"/>
      <c r="I7" s="4"/>
      <c r="J7" s="4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8" t="s">
        <v>97</v>
      </c>
      <c r="C9" s="69" t="s">
        <v>149</v>
      </c>
      <c r="D9" s="70"/>
      <c r="E9" s="70"/>
      <c r="F9" s="70"/>
      <c r="G9" s="70"/>
      <c r="H9" s="70"/>
      <c r="I9" s="70"/>
      <c r="J9" s="71"/>
      <c r="K9" s="37"/>
    </row>
    <row r="10" spans="1:11" x14ac:dyDescent="0.25">
      <c r="A10" s="34"/>
      <c r="B10" s="72"/>
      <c r="C10" s="11" t="s">
        <v>124</v>
      </c>
      <c r="D10" s="4"/>
      <c r="E10" s="4"/>
      <c r="F10" s="4"/>
      <c r="G10" s="4"/>
      <c r="H10" s="4"/>
      <c r="I10" s="4"/>
      <c r="J10" s="73"/>
      <c r="K10" s="37"/>
    </row>
    <row r="11" spans="1:11" x14ac:dyDescent="0.25">
      <c r="A11" s="34"/>
      <c r="B11" s="74"/>
      <c r="C11" s="75" t="s">
        <v>150</v>
      </c>
      <c r="D11" s="76"/>
      <c r="E11" s="76"/>
      <c r="F11" s="76"/>
      <c r="G11" s="76"/>
      <c r="H11" s="76"/>
      <c r="I11" s="76"/>
      <c r="J11" s="77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8" t="s">
        <v>226</v>
      </c>
      <c r="C13" s="69" t="s">
        <v>158</v>
      </c>
      <c r="D13" s="70"/>
      <c r="E13" s="70"/>
      <c r="F13" s="70"/>
      <c r="G13" s="70"/>
      <c r="H13" s="70"/>
      <c r="I13" s="70"/>
      <c r="J13" s="71"/>
      <c r="K13" s="37"/>
    </row>
    <row r="14" spans="1:11" x14ac:dyDescent="0.25">
      <c r="A14" s="34"/>
      <c r="B14" s="79" t="s">
        <v>225</v>
      </c>
      <c r="C14" s="11" t="s">
        <v>159</v>
      </c>
      <c r="D14" s="4"/>
      <c r="E14" s="4"/>
      <c r="F14" s="4"/>
      <c r="G14" s="4"/>
      <c r="H14" s="4"/>
      <c r="I14" s="4"/>
      <c r="J14" s="73"/>
      <c r="K14" s="37"/>
    </row>
    <row r="15" spans="1:11" x14ac:dyDescent="0.25">
      <c r="A15" s="34"/>
      <c r="B15" s="72"/>
      <c r="C15" s="11" t="s">
        <v>160</v>
      </c>
      <c r="D15" s="4"/>
      <c r="E15" s="4"/>
      <c r="F15" s="4"/>
      <c r="G15" s="4"/>
      <c r="H15" s="4"/>
      <c r="I15" s="4"/>
      <c r="J15" s="73"/>
      <c r="K15" s="37"/>
    </row>
    <row r="16" spans="1:11" x14ac:dyDescent="0.25">
      <c r="A16" s="34"/>
      <c r="B16" s="74"/>
      <c r="C16" s="75" t="s">
        <v>161</v>
      </c>
      <c r="D16" s="76"/>
      <c r="E16" s="76"/>
      <c r="F16" s="76"/>
      <c r="G16" s="76"/>
      <c r="H16" s="76"/>
      <c r="I16" s="76"/>
      <c r="J16" s="77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8" t="s">
        <v>231</v>
      </c>
      <c r="C18" s="69" t="s">
        <v>186</v>
      </c>
      <c r="D18" s="70"/>
      <c r="E18" s="70"/>
      <c r="F18" s="70"/>
      <c r="G18" s="70"/>
      <c r="H18" s="70"/>
      <c r="I18" s="70"/>
      <c r="J18" s="71"/>
      <c r="K18" s="37"/>
    </row>
    <row r="19" spans="1:11" x14ac:dyDescent="0.25">
      <c r="A19" s="34"/>
      <c r="B19" s="79" t="s">
        <v>230</v>
      </c>
      <c r="C19" s="11" t="s">
        <v>187</v>
      </c>
      <c r="D19" s="4"/>
      <c r="E19" s="4"/>
      <c r="F19" s="4"/>
      <c r="G19" s="4"/>
      <c r="H19" s="4"/>
      <c r="I19" s="4"/>
      <c r="J19" s="73"/>
      <c r="K19" s="37"/>
    </row>
    <row r="20" spans="1:11" x14ac:dyDescent="0.25">
      <c r="A20" s="34"/>
      <c r="B20" s="72"/>
      <c r="C20" s="11" t="s">
        <v>188</v>
      </c>
      <c r="D20" s="4"/>
      <c r="E20" s="4"/>
      <c r="F20" s="4"/>
      <c r="G20" s="4"/>
      <c r="H20" s="4"/>
      <c r="I20" s="4"/>
      <c r="J20" s="73"/>
      <c r="K20" s="37"/>
    </row>
    <row r="21" spans="1:11" x14ac:dyDescent="0.25">
      <c r="A21" s="34"/>
      <c r="B21" s="72"/>
      <c r="C21" s="11" t="s">
        <v>189</v>
      </c>
      <c r="D21" s="4"/>
      <c r="E21" s="4"/>
      <c r="F21" s="4"/>
      <c r="G21" s="4"/>
      <c r="H21" s="4"/>
      <c r="I21" s="4"/>
      <c r="J21" s="73"/>
      <c r="K21" s="37"/>
    </row>
    <row r="22" spans="1:11" x14ac:dyDescent="0.25">
      <c r="A22" s="34"/>
      <c r="B22" s="72"/>
      <c r="C22" s="11" t="s">
        <v>190</v>
      </c>
      <c r="D22" s="4"/>
      <c r="E22" s="4"/>
      <c r="F22" s="4"/>
      <c r="G22" s="4"/>
      <c r="H22" s="4"/>
      <c r="I22" s="4"/>
      <c r="J22" s="73"/>
      <c r="K22" s="37"/>
    </row>
    <row r="23" spans="1:11" x14ac:dyDescent="0.25">
      <c r="A23" s="34"/>
      <c r="B23" s="72"/>
      <c r="C23" s="11" t="s">
        <v>191</v>
      </c>
      <c r="D23" s="4"/>
      <c r="E23" s="4"/>
      <c r="F23" s="4"/>
      <c r="G23" s="4"/>
      <c r="H23" s="4"/>
      <c r="I23" s="4"/>
      <c r="J23" s="73"/>
      <c r="K23" s="37"/>
    </row>
    <row r="24" spans="1:11" x14ac:dyDescent="0.25">
      <c r="A24" s="34"/>
      <c r="B24" s="74"/>
      <c r="C24" s="75" t="s">
        <v>192</v>
      </c>
      <c r="D24" s="76"/>
      <c r="E24" s="76"/>
      <c r="F24" s="76"/>
      <c r="G24" s="76"/>
      <c r="H24" s="76"/>
      <c r="I24" s="76"/>
      <c r="J24" s="77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8" t="s">
        <v>102</v>
      </c>
      <c r="C26" s="69" t="s">
        <v>162</v>
      </c>
      <c r="D26" s="70"/>
      <c r="E26" s="70"/>
      <c r="F26" s="70"/>
      <c r="G26" s="70"/>
      <c r="H26" s="70"/>
      <c r="I26" s="70"/>
      <c r="J26" s="71"/>
      <c r="K26" s="37"/>
    </row>
    <row r="27" spans="1:11" x14ac:dyDescent="0.25">
      <c r="A27" s="34"/>
      <c r="B27" s="72"/>
      <c r="C27" s="11" t="s">
        <v>163</v>
      </c>
      <c r="D27" s="4"/>
      <c r="E27" s="4"/>
      <c r="F27" s="4"/>
      <c r="G27" s="4"/>
      <c r="H27" s="4"/>
      <c r="I27" s="4"/>
      <c r="J27" s="73"/>
      <c r="K27" s="37"/>
    </row>
    <row r="28" spans="1:11" x14ac:dyDescent="0.25">
      <c r="A28" s="34"/>
      <c r="B28" s="74"/>
      <c r="C28" s="75" t="s">
        <v>164</v>
      </c>
      <c r="D28" s="76"/>
      <c r="E28" s="76"/>
      <c r="F28" s="76"/>
      <c r="G28" s="76"/>
      <c r="H28" s="76"/>
      <c r="I28" s="76"/>
      <c r="J28" s="77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8" t="s">
        <v>103</v>
      </c>
      <c r="C30" s="69" t="s">
        <v>165</v>
      </c>
      <c r="D30" s="70"/>
      <c r="E30" s="70"/>
      <c r="F30" s="70"/>
      <c r="G30" s="70"/>
      <c r="H30" s="70"/>
      <c r="I30" s="70"/>
      <c r="J30" s="71"/>
      <c r="K30" s="37"/>
    </row>
    <row r="31" spans="1:11" x14ac:dyDescent="0.25">
      <c r="A31" s="34"/>
      <c r="B31" s="72"/>
      <c r="C31" s="11" t="s">
        <v>166</v>
      </c>
      <c r="D31" s="4"/>
      <c r="E31" s="4"/>
      <c r="F31" s="4"/>
      <c r="G31" s="4"/>
      <c r="H31" s="4"/>
      <c r="I31" s="4"/>
      <c r="J31" s="73"/>
      <c r="K31" s="37"/>
    </row>
    <row r="32" spans="1:11" x14ac:dyDescent="0.25">
      <c r="A32" s="34"/>
      <c r="B32" s="74"/>
      <c r="C32" s="75" t="s">
        <v>167</v>
      </c>
      <c r="D32" s="76"/>
      <c r="E32" s="76"/>
      <c r="F32" s="76"/>
      <c r="G32" s="76"/>
      <c r="H32" s="76"/>
      <c r="I32" s="76"/>
      <c r="J32" s="77"/>
      <c r="K32" s="37"/>
    </row>
    <row r="33" spans="1:11" ht="7.5" customHeight="1" x14ac:dyDescent="0.25">
      <c r="A33" s="34"/>
      <c r="B33" s="4"/>
      <c r="C33" s="11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8" t="s">
        <v>222</v>
      </c>
      <c r="C34" s="69" t="s">
        <v>125</v>
      </c>
      <c r="D34" s="70"/>
      <c r="E34" s="70"/>
      <c r="F34" s="70"/>
      <c r="G34" s="70"/>
      <c r="H34" s="70"/>
      <c r="I34" s="70"/>
      <c r="J34" s="71"/>
      <c r="K34" s="37"/>
    </row>
    <row r="35" spans="1:11" x14ac:dyDescent="0.25">
      <c r="A35" s="34"/>
      <c r="B35" s="79" t="s">
        <v>223</v>
      </c>
      <c r="C35" s="11" t="s">
        <v>126</v>
      </c>
      <c r="D35" s="4"/>
      <c r="E35" s="4"/>
      <c r="F35" s="4"/>
      <c r="G35" s="4"/>
      <c r="H35" s="4"/>
      <c r="I35" s="4"/>
      <c r="J35" s="73"/>
      <c r="K35" s="37"/>
    </row>
    <row r="36" spans="1:11" x14ac:dyDescent="0.25">
      <c r="A36" s="34"/>
      <c r="B36" s="72"/>
      <c r="C36" s="11" t="s">
        <v>127</v>
      </c>
      <c r="D36" s="4"/>
      <c r="E36" s="4"/>
      <c r="F36" s="4"/>
      <c r="G36" s="4"/>
      <c r="H36" s="4"/>
      <c r="I36" s="4"/>
      <c r="J36" s="73"/>
      <c r="K36" s="37"/>
    </row>
    <row r="37" spans="1:11" x14ac:dyDescent="0.25">
      <c r="A37" s="34"/>
      <c r="B37" s="74"/>
      <c r="C37" s="75" t="s">
        <v>128</v>
      </c>
      <c r="D37" s="76"/>
      <c r="E37" s="76"/>
      <c r="F37" s="76"/>
      <c r="G37" s="76"/>
      <c r="H37" s="76"/>
      <c r="I37" s="76"/>
      <c r="J37" s="77"/>
      <c r="K37" s="37"/>
    </row>
    <row r="38" spans="1:11" ht="7.5" customHeight="1" x14ac:dyDescent="0.25">
      <c r="A38" s="34"/>
      <c r="B38" s="4"/>
      <c r="C38" s="11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8" t="s">
        <v>109</v>
      </c>
      <c r="C39" s="69" t="s">
        <v>197</v>
      </c>
      <c r="D39" s="70"/>
      <c r="E39" s="70"/>
      <c r="F39" s="70"/>
      <c r="G39" s="70"/>
      <c r="H39" s="70"/>
      <c r="I39" s="70"/>
      <c r="J39" s="71"/>
      <c r="K39" s="37"/>
    </row>
    <row r="40" spans="1:11" x14ac:dyDescent="0.25">
      <c r="A40" s="34"/>
      <c r="B40" s="72"/>
      <c r="C40" s="11" t="s">
        <v>138</v>
      </c>
      <c r="D40" s="4"/>
      <c r="E40" s="4"/>
      <c r="F40" s="4"/>
      <c r="G40" s="4"/>
      <c r="H40" s="4"/>
      <c r="I40" s="4"/>
      <c r="J40" s="73"/>
      <c r="K40" s="37"/>
    </row>
    <row r="41" spans="1:11" x14ac:dyDescent="0.25">
      <c r="A41" s="34"/>
      <c r="B41" s="72"/>
      <c r="C41" s="11" t="s">
        <v>139</v>
      </c>
      <c r="D41" s="4"/>
      <c r="E41" s="4"/>
      <c r="F41" s="4"/>
      <c r="G41" s="4"/>
      <c r="H41" s="4"/>
      <c r="I41" s="4"/>
      <c r="J41" s="73"/>
      <c r="K41" s="37"/>
    </row>
    <row r="42" spans="1:11" x14ac:dyDescent="0.25">
      <c r="A42" s="34"/>
      <c r="B42" s="72"/>
      <c r="C42" s="11" t="s">
        <v>198</v>
      </c>
      <c r="D42" s="4"/>
      <c r="E42" s="4"/>
      <c r="F42" s="4"/>
      <c r="G42" s="4"/>
      <c r="H42" s="4"/>
      <c r="I42" s="4"/>
      <c r="J42" s="73"/>
      <c r="K42" s="37"/>
    </row>
    <row r="43" spans="1:11" x14ac:dyDescent="0.25">
      <c r="A43" s="34"/>
      <c r="B43" s="74"/>
      <c r="C43" s="75" t="s">
        <v>140</v>
      </c>
      <c r="D43" s="76"/>
      <c r="E43" s="76"/>
      <c r="F43" s="76"/>
      <c r="G43" s="76"/>
      <c r="H43" s="76"/>
      <c r="I43" s="76"/>
      <c r="J43" s="77"/>
      <c r="K43" s="37"/>
    </row>
    <row r="44" spans="1:11" ht="7.5" customHeight="1" x14ac:dyDescent="0.25">
      <c r="A44" s="34"/>
      <c r="B44" s="4"/>
      <c r="C44" s="11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8" t="s">
        <v>229</v>
      </c>
      <c r="C45" s="69" t="s">
        <v>177</v>
      </c>
      <c r="D45" s="70"/>
      <c r="E45" s="70"/>
      <c r="F45" s="70"/>
      <c r="G45" s="70"/>
      <c r="H45" s="70"/>
      <c r="I45" s="70"/>
      <c r="J45" s="71"/>
      <c r="K45" s="37"/>
    </row>
    <row r="46" spans="1:11" x14ac:dyDescent="0.25">
      <c r="A46" s="34"/>
      <c r="B46" s="79" t="s">
        <v>228</v>
      </c>
      <c r="C46" s="11" t="s">
        <v>178</v>
      </c>
      <c r="D46" s="4"/>
      <c r="E46" s="4"/>
      <c r="F46" s="4"/>
      <c r="G46" s="4"/>
      <c r="H46" s="4"/>
      <c r="I46" s="4"/>
      <c r="J46" s="73"/>
      <c r="K46" s="37"/>
    </row>
    <row r="47" spans="1:11" x14ac:dyDescent="0.25">
      <c r="A47" s="34"/>
      <c r="B47" s="74"/>
      <c r="C47" s="75" t="s">
        <v>179</v>
      </c>
      <c r="D47" s="76"/>
      <c r="E47" s="76"/>
      <c r="F47" s="76"/>
      <c r="G47" s="76"/>
      <c r="H47" s="76"/>
      <c r="I47" s="76"/>
      <c r="J47" s="77"/>
      <c r="K47" s="37"/>
    </row>
    <row r="48" spans="1:11" ht="7.5" customHeight="1" x14ac:dyDescent="0.25">
      <c r="A48" s="34"/>
      <c r="B48" s="4"/>
      <c r="C48" s="11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8" t="s">
        <v>104</v>
      </c>
      <c r="C49" s="69" t="s">
        <v>168</v>
      </c>
      <c r="D49" s="70"/>
      <c r="E49" s="70"/>
      <c r="F49" s="70"/>
      <c r="G49" s="70"/>
      <c r="H49" s="70"/>
      <c r="I49" s="70"/>
      <c r="J49" s="71"/>
      <c r="K49" s="37"/>
    </row>
    <row r="50" spans="1:11" x14ac:dyDescent="0.25">
      <c r="A50" s="34"/>
      <c r="B50" s="72"/>
      <c r="C50" s="11" t="s">
        <v>169</v>
      </c>
      <c r="D50" s="4"/>
      <c r="E50" s="4"/>
      <c r="F50" s="4"/>
      <c r="G50" s="4"/>
      <c r="H50" s="4"/>
      <c r="I50" s="4"/>
      <c r="J50" s="73"/>
      <c r="K50" s="37"/>
    </row>
    <row r="51" spans="1:11" x14ac:dyDescent="0.25">
      <c r="A51" s="34"/>
      <c r="B51" s="72"/>
      <c r="C51" s="11" t="s">
        <v>170</v>
      </c>
      <c r="D51" s="4"/>
      <c r="E51" s="4"/>
      <c r="F51" s="4"/>
      <c r="G51" s="4"/>
      <c r="H51" s="4"/>
      <c r="I51" s="4"/>
      <c r="J51" s="73"/>
      <c r="K51" s="37"/>
    </row>
    <row r="52" spans="1:11" x14ac:dyDescent="0.25">
      <c r="A52" s="34"/>
      <c r="B52" s="74"/>
      <c r="C52" s="75" t="s">
        <v>171</v>
      </c>
      <c r="D52" s="76"/>
      <c r="E52" s="76"/>
      <c r="F52" s="76"/>
      <c r="G52" s="76"/>
      <c r="H52" s="76"/>
      <c r="I52" s="76"/>
      <c r="J52" s="77"/>
      <c r="K52" s="37"/>
    </row>
    <row r="53" spans="1:11" ht="7.5" customHeight="1" x14ac:dyDescent="0.25">
      <c r="A53" s="34"/>
      <c r="B53" s="4"/>
      <c r="C53" s="11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8" t="s">
        <v>77</v>
      </c>
      <c r="C54" s="69" t="s">
        <v>144</v>
      </c>
      <c r="D54" s="70"/>
      <c r="E54" s="70"/>
      <c r="F54" s="70"/>
      <c r="G54" s="70"/>
      <c r="H54" s="70"/>
      <c r="I54" s="70"/>
      <c r="J54" s="71"/>
      <c r="K54" s="37"/>
    </row>
    <row r="55" spans="1:11" x14ac:dyDescent="0.25">
      <c r="A55" s="34"/>
      <c r="B55" s="72"/>
      <c r="C55" s="11" t="s">
        <v>121</v>
      </c>
      <c r="D55" s="4"/>
      <c r="E55" s="4"/>
      <c r="F55" s="4"/>
      <c r="G55" s="4"/>
      <c r="H55" s="4"/>
      <c r="I55" s="4"/>
      <c r="J55" s="73"/>
      <c r="K55" s="37"/>
    </row>
    <row r="56" spans="1:11" x14ac:dyDescent="0.25">
      <c r="A56" s="34"/>
      <c r="B56" s="72"/>
      <c r="C56" s="11" t="s">
        <v>122</v>
      </c>
      <c r="D56" s="4"/>
      <c r="E56" s="4"/>
      <c r="F56" s="4"/>
      <c r="G56" s="4"/>
      <c r="H56" s="4"/>
      <c r="I56" s="4"/>
      <c r="J56" s="73"/>
      <c r="K56" s="37"/>
    </row>
    <row r="57" spans="1:11" x14ac:dyDescent="0.25">
      <c r="A57" s="34"/>
      <c r="B57" s="74"/>
      <c r="C57" s="75" t="s">
        <v>145</v>
      </c>
      <c r="D57" s="76"/>
      <c r="E57" s="76"/>
      <c r="F57" s="76"/>
      <c r="G57" s="76"/>
      <c r="H57" s="76"/>
      <c r="I57" s="76"/>
      <c r="J57" s="77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8" t="s">
        <v>234</v>
      </c>
      <c r="C59" s="69" t="s">
        <v>199</v>
      </c>
      <c r="D59" s="70"/>
      <c r="E59" s="70"/>
      <c r="F59" s="70"/>
      <c r="G59" s="70"/>
      <c r="H59" s="70"/>
      <c r="I59" s="70"/>
      <c r="J59" s="71"/>
      <c r="K59" s="37"/>
    </row>
    <row r="60" spans="1:11" x14ac:dyDescent="0.25">
      <c r="A60" s="34"/>
      <c r="B60" s="79" t="s">
        <v>233</v>
      </c>
      <c r="C60" s="11" t="s">
        <v>200</v>
      </c>
      <c r="D60" s="4"/>
      <c r="E60" s="4"/>
      <c r="F60" s="4"/>
      <c r="G60" s="4"/>
      <c r="H60" s="4"/>
      <c r="I60" s="4"/>
      <c r="J60" s="73"/>
      <c r="K60" s="37"/>
    </row>
    <row r="61" spans="1:11" ht="15" customHeight="1" x14ac:dyDescent="0.25">
      <c r="A61" s="34"/>
      <c r="B61" s="72"/>
      <c r="C61" s="11" t="s">
        <v>141</v>
      </c>
      <c r="D61" s="4"/>
      <c r="E61" s="4"/>
      <c r="F61" s="4"/>
      <c r="G61" s="4"/>
      <c r="H61" s="4"/>
      <c r="I61" s="4"/>
      <c r="J61" s="73"/>
      <c r="K61" s="37"/>
    </row>
    <row r="62" spans="1:11" x14ac:dyDescent="0.25">
      <c r="A62" s="34"/>
      <c r="B62" s="74"/>
      <c r="C62" s="75" t="s">
        <v>201</v>
      </c>
      <c r="D62" s="76"/>
      <c r="E62" s="76"/>
      <c r="F62" s="76"/>
      <c r="G62" s="76"/>
      <c r="H62" s="76"/>
      <c r="I62" s="76"/>
      <c r="J62" s="77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8" t="s">
        <v>78</v>
      </c>
      <c r="C64" s="69" t="s">
        <v>152</v>
      </c>
      <c r="D64" s="70"/>
      <c r="E64" s="70"/>
      <c r="F64" s="70"/>
      <c r="G64" s="70"/>
      <c r="H64" s="70"/>
      <c r="I64" s="70"/>
      <c r="J64" s="71"/>
      <c r="K64" s="37"/>
    </row>
    <row r="65" spans="1:11" x14ac:dyDescent="0.25">
      <c r="A65" s="34"/>
      <c r="B65" s="74"/>
      <c r="C65" s="75" t="s">
        <v>176</v>
      </c>
      <c r="D65" s="76"/>
      <c r="E65" s="76"/>
      <c r="F65" s="76"/>
      <c r="G65" s="76"/>
      <c r="H65" s="76"/>
      <c r="I65" s="76"/>
      <c r="J65" s="77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8" t="s">
        <v>96</v>
      </c>
      <c r="C67" s="69" t="s">
        <v>202</v>
      </c>
      <c r="D67" s="70"/>
      <c r="E67" s="70"/>
      <c r="F67" s="70"/>
      <c r="G67" s="70"/>
      <c r="H67" s="70"/>
      <c r="I67" s="70"/>
      <c r="J67" s="71"/>
      <c r="K67" s="37"/>
    </row>
    <row r="68" spans="1:11" x14ac:dyDescent="0.25">
      <c r="A68" s="34"/>
      <c r="B68" s="72"/>
      <c r="C68" s="11" t="s">
        <v>147</v>
      </c>
      <c r="D68" s="4"/>
      <c r="E68" s="4"/>
      <c r="F68" s="4"/>
      <c r="G68" s="4"/>
      <c r="H68" s="4"/>
      <c r="I68" s="4"/>
      <c r="J68" s="73"/>
      <c r="K68" s="37"/>
    </row>
    <row r="69" spans="1:11" x14ac:dyDescent="0.25">
      <c r="A69" s="34"/>
      <c r="B69" s="74"/>
      <c r="C69" s="75" t="s">
        <v>148</v>
      </c>
      <c r="D69" s="76"/>
      <c r="E69" s="76"/>
      <c r="F69" s="76"/>
      <c r="G69" s="76"/>
      <c r="H69" s="76"/>
      <c r="I69" s="76"/>
      <c r="J69" s="77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8" t="s">
        <v>81</v>
      </c>
      <c r="C71" s="69" t="s">
        <v>217</v>
      </c>
      <c r="D71" s="70"/>
      <c r="E71" s="70"/>
      <c r="F71" s="70"/>
      <c r="G71" s="70"/>
      <c r="H71" s="70"/>
      <c r="I71" s="70"/>
      <c r="J71" s="71"/>
      <c r="K71" s="37"/>
    </row>
    <row r="72" spans="1:11" ht="15" customHeight="1" x14ac:dyDescent="0.25">
      <c r="A72" s="34"/>
      <c r="B72" s="72"/>
      <c r="C72" s="11" t="s">
        <v>218</v>
      </c>
      <c r="D72" s="4"/>
      <c r="E72" s="4"/>
      <c r="F72" s="4"/>
      <c r="G72" s="4"/>
      <c r="H72" s="4"/>
      <c r="I72" s="4"/>
      <c r="J72" s="73"/>
      <c r="K72" s="37"/>
    </row>
    <row r="73" spans="1:11" ht="15" customHeight="1" x14ac:dyDescent="0.25">
      <c r="A73" s="34"/>
      <c r="B73" s="74"/>
      <c r="C73" s="75" t="s">
        <v>219</v>
      </c>
      <c r="D73" s="76"/>
      <c r="E73" s="76"/>
      <c r="F73" s="76"/>
      <c r="G73" s="76"/>
      <c r="H73" s="76"/>
      <c r="I73" s="76"/>
      <c r="J73" s="77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8" t="s">
        <v>220</v>
      </c>
      <c r="C75" s="69" t="s">
        <v>123</v>
      </c>
      <c r="D75" s="70"/>
      <c r="E75" s="70"/>
      <c r="F75" s="70"/>
      <c r="G75" s="70"/>
      <c r="H75" s="70"/>
      <c r="I75" s="70"/>
      <c r="J75" s="71"/>
      <c r="K75" s="37"/>
    </row>
    <row r="76" spans="1:11" x14ac:dyDescent="0.25">
      <c r="A76" s="34"/>
      <c r="B76" s="78" t="s">
        <v>221</v>
      </c>
      <c r="C76" s="75" t="s">
        <v>146</v>
      </c>
      <c r="D76" s="76"/>
      <c r="E76" s="76"/>
      <c r="F76" s="76"/>
      <c r="G76" s="76"/>
      <c r="H76" s="76"/>
      <c r="I76" s="76"/>
      <c r="J76" s="77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8" t="s">
        <v>80</v>
      </c>
      <c r="C78" s="69" t="s">
        <v>203</v>
      </c>
      <c r="D78" s="70"/>
      <c r="E78" s="70"/>
      <c r="F78" s="70"/>
      <c r="G78" s="70"/>
      <c r="H78" s="70"/>
      <c r="I78" s="70"/>
      <c r="J78" s="71"/>
      <c r="K78" s="37"/>
    </row>
    <row r="79" spans="1:11" ht="15" customHeight="1" x14ac:dyDescent="0.25">
      <c r="A79" s="34"/>
      <c r="B79" s="72"/>
      <c r="C79" s="11" t="s">
        <v>204</v>
      </c>
      <c r="D79" s="4"/>
      <c r="E79" s="4"/>
      <c r="F79" s="4"/>
      <c r="G79" s="4"/>
      <c r="H79" s="4"/>
      <c r="I79" s="4"/>
      <c r="J79" s="73"/>
      <c r="K79" s="37"/>
    </row>
    <row r="80" spans="1:11" ht="15" customHeight="1" x14ac:dyDescent="0.25">
      <c r="A80" s="34"/>
      <c r="B80" s="72"/>
      <c r="C80" s="11" t="s">
        <v>205</v>
      </c>
      <c r="D80" s="4"/>
      <c r="E80" s="4"/>
      <c r="F80" s="4"/>
      <c r="G80" s="4"/>
      <c r="H80" s="4"/>
      <c r="I80" s="4"/>
      <c r="J80" s="73"/>
      <c r="K80" s="37"/>
    </row>
    <row r="81" spans="1:11" ht="15" customHeight="1" x14ac:dyDescent="0.25">
      <c r="A81" s="34"/>
      <c r="B81" s="72"/>
      <c r="C81" s="11" t="s">
        <v>142</v>
      </c>
      <c r="D81" s="4"/>
      <c r="E81" s="4"/>
      <c r="F81" s="4"/>
      <c r="G81" s="4"/>
      <c r="H81" s="4"/>
      <c r="I81" s="4"/>
      <c r="J81" s="73"/>
      <c r="K81" s="37"/>
    </row>
    <row r="82" spans="1:11" ht="15" customHeight="1" x14ac:dyDescent="0.25">
      <c r="A82" s="34"/>
      <c r="B82" s="72"/>
      <c r="C82" s="11" t="s">
        <v>143</v>
      </c>
      <c r="D82" s="4"/>
      <c r="E82" s="4"/>
      <c r="F82" s="4"/>
      <c r="G82" s="4"/>
      <c r="H82" s="4"/>
      <c r="I82" s="4"/>
      <c r="J82" s="73"/>
      <c r="K82" s="37"/>
    </row>
    <row r="83" spans="1:11" ht="15" customHeight="1" x14ac:dyDescent="0.25">
      <c r="A83" s="34"/>
      <c r="B83" s="72"/>
      <c r="C83" s="11" t="s">
        <v>206</v>
      </c>
      <c r="D83" s="4"/>
      <c r="E83" s="4"/>
      <c r="F83" s="4"/>
      <c r="G83" s="4"/>
      <c r="H83" s="4"/>
      <c r="I83" s="4"/>
      <c r="J83" s="73"/>
      <c r="K83" s="37"/>
    </row>
    <row r="84" spans="1:11" ht="15" customHeight="1" x14ac:dyDescent="0.25">
      <c r="A84" s="34"/>
      <c r="B84" s="72"/>
      <c r="C84" s="11" t="s">
        <v>207</v>
      </c>
      <c r="D84" s="4"/>
      <c r="E84" s="4"/>
      <c r="F84" s="4"/>
      <c r="G84" s="4"/>
      <c r="H84" s="4"/>
      <c r="I84" s="4"/>
      <c r="J84" s="73"/>
      <c r="K84" s="37"/>
    </row>
    <row r="85" spans="1:11" ht="15" customHeight="1" x14ac:dyDescent="0.25">
      <c r="A85" s="34"/>
      <c r="B85" s="72"/>
      <c r="C85" s="11" t="s">
        <v>208</v>
      </c>
      <c r="D85" s="4"/>
      <c r="E85" s="4"/>
      <c r="F85" s="4"/>
      <c r="G85" s="4"/>
      <c r="H85" s="4"/>
      <c r="I85" s="4"/>
      <c r="J85" s="73"/>
      <c r="K85" s="37"/>
    </row>
    <row r="86" spans="1:11" ht="15" customHeight="1" x14ac:dyDescent="0.25">
      <c r="A86" s="34"/>
      <c r="B86" s="74"/>
      <c r="C86" s="75" t="s">
        <v>209</v>
      </c>
      <c r="D86" s="76"/>
      <c r="E86" s="76"/>
      <c r="F86" s="76"/>
      <c r="G86" s="76"/>
      <c r="H86" s="76"/>
      <c r="I86" s="76"/>
      <c r="J86" s="77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8" t="s">
        <v>224</v>
      </c>
      <c r="C88" s="69" t="s">
        <v>153</v>
      </c>
      <c r="D88" s="70"/>
      <c r="E88" s="70"/>
      <c r="F88" s="70"/>
      <c r="G88" s="70"/>
      <c r="H88" s="70"/>
      <c r="I88" s="70"/>
      <c r="J88" s="71"/>
      <c r="K88" s="37"/>
    </row>
    <row r="89" spans="1:11" ht="15" customHeight="1" x14ac:dyDescent="0.25">
      <c r="A89" s="34"/>
      <c r="B89" s="79" t="s">
        <v>130</v>
      </c>
      <c r="C89" s="11" t="s">
        <v>154</v>
      </c>
      <c r="D89" s="4"/>
      <c r="E89" s="4"/>
      <c r="F89" s="4"/>
      <c r="G89" s="4"/>
      <c r="H89" s="4"/>
      <c r="I89" s="4"/>
      <c r="J89" s="73"/>
      <c r="K89" s="37"/>
    </row>
    <row r="90" spans="1:11" ht="15" customHeight="1" x14ac:dyDescent="0.25">
      <c r="A90" s="34"/>
      <c r="B90" s="72"/>
      <c r="C90" s="11" t="s">
        <v>155</v>
      </c>
      <c r="D90" s="4"/>
      <c r="E90" s="4"/>
      <c r="F90" s="4"/>
      <c r="G90" s="4"/>
      <c r="H90" s="4"/>
      <c r="I90" s="4"/>
      <c r="J90" s="73"/>
      <c r="K90" s="37"/>
    </row>
    <row r="91" spans="1:11" ht="15" customHeight="1" x14ac:dyDescent="0.25">
      <c r="A91" s="34"/>
      <c r="B91" s="72"/>
      <c r="C91" s="11" t="s">
        <v>156</v>
      </c>
      <c r="D91" s="4"/>
      <c r="E91" s="4"/>
      <c r="F91" s="4"/>
      <c r="G91" s="4"/>
      <c r="H91" s="4"/>
      <c r="I91" s="4"/>
      <c r="J91" s="73"/>
      <c r="K91" s="37"/>
    </row>
    <row r="92" spans="1:11" ht="15" customHeight="1" x14ac:dyDescent="0.25">
      <c r="A92" s="34"/>
      <c r="B92" s="74"/>
      <c r="C92" s="75" t="s">
        <v>157</v>
      </c>
      <c r="D92" s="76"/>
      <c r="E92" s="76"/>
      <c r="F92" s="76"/>
      <c r="G92" s="76"/>
      <c r="H92" s="76"/>
      <c r="I92" s="76"/>
      <c r="J92" s="77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0" t="s">
        <v>112</v>
      </c>
      <c r="C94" s="81" t="s">
        <v>112</v>
      </c>
      <c r="D94" s="82"/>
      <c r="E94" s="82"/>
      <c r="F94" s="82"/>
      <c r="G94" s="82"/>
      <c r="H94" s="82"/>
      <c r="I94" s="82"/>
      <c r="J94" s="83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8" t="s">
        <v>99</v>
      </c>
      <c r="C96" s="69" t="s">
        <v>129</v>
      </c>
      <c r="D96" s="70"/>
      <c r="E96" s="70"/>
      <c r="F96" s="70"/>
      <c r="G96" s="70"/>
      <c r="H96" s="70"/>
      <c r="I96" s="70"/>
      <c r="J96" s="71"/>
      <c r="K96" s="37"/>
    </row>
    <row r="97" spans="1:11" x14ac:dyDescent="0.25">
      <c r="A97" s="34"/>
      <c r="B97" s="74"/>
      <c r="C97" s="75" t="s">
        <v>151</v>
      </c>
      <c r="D97" s="76"/>
      <c r="E97" s="76"/>
      <c r="F97" s="76"/>
      <c r="G97" s="76"/>
      <c r="H97" s="76"/>
      <c r="I97" s="76"/>
      <c r="J97" s="77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8" t="s">
        <v>79</v>
      </c>
      <c r="C99" s="69" t="s">
        <v>180</v>
      </c>
      <c r="D99" s="70"/>
      <c r="E99" s="70"/>
      <c r="F99" s="70"/>
      <c r="G99" s="70"/>
      <c r="H99" s="70"/>
      <c r="I99" s="70"/>
      <c r="J99" s="71"/>
      <c r="K99" s="37"/>
    </row>
    <row r="100" spans="1:11" x14ac:dyDescent="0.25">
      <c r="A100" s="34"/>
      <c r="B100" s="72"/>
      <c r="C100" s="11" t="s">
        <v>131</v>
      </c>
      <c r="D100" s="4"/>
      <c r="E100" s="4"/>
      <c r="F100" s="4"/>
      <c r="G100" s="4"/>
      <c r="H100" s="4"/>
      <c r="I100" s="4"/>
      <c r="J100" s="73"/>
      <c r="K100" s="37"/>
    </row>
    <row r="101" spans="1:11" ht="15" customHeight="1" x14ac:dyDescent="0.25">
      <c r="A101" s="34"/>
      <c r="B101" s="72"/>
      <c r="C101" s="11" t="s">
        <v>181</v>
      </c>
      <c r="D101" s="4"/>
      <c r="E101" s="4"/>
      <c r="F101" s="4"/>
      <c r="G101" s="4"/>
      <c r="H101" s="4"/>
      <c r="I101" s="4"/>
      <c r="J101" s="73"/>
      <c r="K101" s="37"/>
    </row>
    <row r="102" spans="1:11" x14ac:dyDescent="0.25">
      <c r="A102" s="34"/>
      <c r="B102" s="72"/>
      <c r="C102" s="11" t="s">
        <v>182</v>
      </c>
      <c r="D102" s="4"/>
      <c r="E102" s="4"/>
      <c r="F102" s="4"/>
      <c r="G102" s="4"/>
      <c r="H102" s="4"/>
      <c r="I102" s="4"/>
      <c r="J102" s="73"/>
      <c r="K102" s="37"/>
    </row>
    <row r="103" spans="1:11" x14ac:dyDescent="0.25">
      <c r="A103" s="34"/>
      <c r="B103" s="72"/>
      <c r="C103" s="11" t="s">
        <v>183</v>
      </c>
      <c r="D103" s="4"/>
      <c r="E103" s="4"/>
      <c r="F103" s="4"/>
      <c r="G103" s="4"/>
      <c r="H103" s="4"/>
      <c r="I103" s="4"/>
      <c r="J103" s="73"/>
      <c r="K103" s="37"/>
    </row>
    <row r="104" spans="1:11" x14ac:dyDescent="0.25">
      <c r="A104" s="34"/>
      <c r="B104" s="72"/>
      <c r="C104" s="11" t="s">
        <v>132</v>
      </c>
      <c r="D104" s="4"/>
      <c r="E104" s="4"/>
      <c r="F104" s="4"/>
      <c r="G104" s="4"/>
      <c r="H104" s="4"/>
      <c r="I104" s="4"/>
      <c r="J104" s="73"/>
      <c r="K104" s="37"/>
    </row>
    <row r="105" spans="1:11" x14ac:dyDescent="0.25">
      <c r="A105" s="34"/>
      <c r="B105" s="72"/>
      <c r="C105" s="11" t="s">
        <v>133</v>
      </c>
      <c r="D105" s="4"/>
      <c r="E105" s="4"/>
      <c r="F105" s="4"/>
      <c r="G105" s="4"/>
      <c r="H105" s="4"/>
      <c r="I105" s="4"/>
      <c r="J105" s="73"/>
      <c r="K105" s="37"/>
    </row>
    <row r="106" spans="1:11" x14ac:dyDescent="0.25">
      <c r="A106" s="34"/>
      <c r="B106" s="74"/>
      <c r="C106" s="75" t="s">
        <v>184</v>
      </c>
      <c r="D106" s="76"/>
      <c r="E106" s="76"/>
      <c r="F106" s="76"/>
      <c r="G106" s="76"/>
      <c r="H106" s="76"/>
      <c r="I106" s="76"/>
      <c r="J106" s="77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8" t="s">
        <v>227</v>
      </c>
      <c r="C108" s="69" t="s">
        <v>172</v>
      </c>
      <c r="D108" s="70"/>
      <c r="E108" s="70"/>
      <c r="F108" s="70"/>
      <c r="G108" s="70"/>
      <c r="H108" s="70"/>
      <c r="I108" s="70"/>
      <c r="J108" s="71"/>
      <c r="K108" s="37"/>
    </row>
    <row r="109" spans="1:11" x14ac:dyDescent="0.25">
      <c r="A109" s="34"/>
      <c r="B109" s="72"/>
      <c r="C109" s="11" t="s">
        <v>173</v>
      </c>
      <c r="D109" s="4"/>
      <c r="E109" s="4"/>
      <c r="F109" s="4"/>
      <c r="G109" s="4"/>
      <c r="H109" s="4"/>
      <c r="I109" s="4"/>
      <c r="J109" s="73"/>
      <c r="K109" s="37"/>
    </row>
    <row r="110" spans="1:11" x14ac:dyDescent="0.25">
      <c r="A110" s="34"/>
      <c r="B110" s="72"/>
      <c r="C110" s="11" t="s">
        <v>174</v>
      </c>
      <c r="D110" s="4"/>
      <c r="E110" s="4"/>
      <c r="F110" s="4"/>
      <c r="G110" s="4"/>
      <c r="H110" s="4"/>
      <c r="I110" s="4"/>
      <c r="J110" s="73"/>
      <c r="K110" s="37"/>
    </row>
    <row r="111" spans="1:11" x14ac:dyDescent="0.25">
      <c r="A111" s="34"/>
      <c r="B111" s="74"/>
      <c r="C111" s="75" t="s">
        <v>175</v>
      </c>
      <c r="D111" s="76"/>
      <c r="E111" s="76"/>
      <c r="F111" s="76"/>
      <c r="G111" s="76"/>
      <c r="H111" s="76"/>
      <c r="I111" s="76"/>
      <c r="J111" s="77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8" t="s">
        <v>137</v>
      </c>
      <c r="C113" s="69" t="s">
        <v>193</v>
      </c>
      <c r="D113" s="70"/>
      <c r="E113" s="70"/>
      <c r="F113" s="70"/>
      <c r="G113" s="70"/>
      <c r="H113" s="70"/>
      <c r="I113" s="70"/>
      <c r="J113" s="71"/>
      <c r="K113" s="37"/>
    </row>
    <row r="114" spans="1:11" x14ac:dyDescent="0.25">
      <c r="A114" s="34"/>
      <c r="B114" s="79" t="s">
        <v>232</v>
      </c>
      <c r="C114" s="11" t="s">
        <v>194</v>
      </c>
      <c r="D114" s="4"/>
      <c r="E114" s="4"/>
      <c r="F114" s="4"/>
      <c r="G114" s="4"/>
      <c r="H114" s="4"/>
      <c r="I114" s="4"/>
      <c r="J114" s="73"/>
      <c r="K114" s="37"/>
    </row>
    <row r="115" spans="1:11" x14ac:dyDescent="0.25">
      <c r="A115" s="34"/>
      <c r="B115" s="72"/>
      <c r="C115" s="11" t="s">
        <v>195</v>
      </c>
      <c r="D115" s="4"/>
      <c r="E115" s="4"/>
      <c r="F115" s="4"/>
      <c r="G115" s="4"/>
      <c r="H115" s="4"/>
      <c r="I115" s="4"/>
      <c r="J115" s="73"/>
      <c r="K115" s="37"/>
    </row>
    <row r="116" spans="1:11" ht="15" customHeight="1" x14ac:dyDescent="0.25">
      <c r="A116" s="34"/>
      <c r="B116" s="74"/>
      <c r="C116" s="75" t="s">
        <v>196</v>
      </c>
      <c r="D116" s="76"/>
      <c r="E116" s="76"/>
      <c r="F116" s="76"/>
      <c r="G116" s="76"/>
      <c r="H116" s="76"/>
      <c r="I116" s="76"/>
      <c r="J116" s="77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8" t="s">
        <v>236</v>
      </c>
      <c r="C118" s="69" t="s">
        <v>210</v>
      </c>
      <c r="D118" s="70"/>
      <c r="E118" s="70"/>
      <c r="F118" s="70"/>
      <c r="G118" s="70"/>
      <c r="H118" s="70"/>
      <c r="I118" s="70"/>
      <c r="J118" s="71"/>
      <c r="K118" s="37"/>
    </row>
    <row r="119" spans="1:11" x14ac:dyDescent="0.25">
      <c r="A119" s="34"/>
      <c r="B119" s="79" t="s">
        <v>235</v>
      </c>
      <c r="C119" s="11" t="s">
        <v>211</v>
      </c>
      <c r="D119" s="4"/>
      <c r="E119" s="4"/>
      <c r="F119" s="4"/>
      <c r="G119" s="4"/>
      <c r="H119" s="4"/>
      <c r="I119" s="4"/>
      <c r="J119" s="73"/>
      <c r="K119" s="37"/>
    </row>
    <row r="120" spans="1:11" x14ac:dyDescent="0.25">
      <c r="A120" s="34"/>
      <c r="B120" s="72"/>
      <c r="C120" s="11" t="s">
        <v>212</v>
      </c>
      <c r="D120" s="4"/>
      <c r="E120" s="4"/>
      <c r="F120" s="4"/>
      <c r="G120" s="4"/>
      <c r="H120" s="4"/>
      <c r="I120" s="4"/>
      <c r="J120" s="73"/>
      <c r="K120" s="37"/>
    </row>
    <row r="121" spans="1:11" x14ac:dyDescent="0.25">
      <c r="A121" s="34"/>
      <c r="B121" s="72"/>
      <c r="C121" s="11" t="s">
        <v>213</v>
      </c>
      <c r="D121" s="4"/>
      <c r="E121" s="4"/>
      <c r="F121" s="4"/>
      <c r="G121" s="4"/>
      <c r="H121" s="4"/>
      <c r="I121" s="4"/>
      <c r="J121" s="73"/>
      <c r="K121" s="37"/>
    </row>
    <row r="122" spans="1:11" x14ac:dyDescent="0.25">
      <c r="A122" s="34"/>
      <c r="B122" s="72"/>
      <c r="C122" s="11" t="s">
        <v>214</v>
      </c>
      <c r="D122" s="4"/>
      <c r="E122" s="4"/>
      <c r="F122" s="4"/>
      <c r="G122" s="4"/>
      <c r="H122" s="4"/>
      <c r="I122" s="4"/>
      <c r="J122" s="73"/>
      <c r="K122" s="37"/>
    </row>
    <row r="123" spans="1:11" x14ac:dyDescent="0.25">
      <c r="A123" s="34"/>
      <c r="B123" s="72"/>
      <c r="C123" s="11" t="s">
        <v>215</v>
      </c>
      <c r="D123" s="4"/>
      <c r="E123" s="4"/>
      <c r="F123" s="4"/>
      <c r="G123" s="4"/>
      <c r="H123" s="4"/>
      <c r="I123" s="4"/>
      <c r="J123" s="73"/>
      <c r="K123" s="37"/>
    </row>
    <row r="124" spans="1:11" x14ac:dyDescent="0.25">
      <c r="A124" s="34"/>
      <c r="B124" s="74"/>
      <c r="C124" s="75" t="s">
        <v>216</v>
      </c>
      <c r="D124" s="76"/>
      <c r="E124" s="76"/>
      <c r="F124" s="76"/>
      <c r="G124" s="76"/>
      <c r="H124" s="76"/>
      <c r="I124" s="76"/>
      <c r="J124" s="77"/>
      <c r="K124" s="37"/>
    </row>
    <row r="125" spans="1:11" ht="7.5" customHeight="1" x14ac:dyDescent="0.25">
      <c r="A125" s="34"/>
      <c r="B125" s="4"/>
      <c r="C125" s="67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8" t="s">
        <v>106</v>
      </c>
      <c r="C126" s="69" t="s">
        <v>134</v>
      </c>
      <c r="D126" s="70"/>
      <c r="E126" s="70"/>
      <c r="F126" s="70"/>
      <c r="G126" s="70"/>
      <c r="H126" s="70"/>
      <c r="I126" s="70"/>
      <c r="J126" s="71"/>
      <c r="K126" s="37"/>
    </row>
    <row r="127" spans="1:11" x14ac:dyDescent="0.25">
      <c r="A127" s="34"/>
      <c r="B127" s="72"/>
      <c r="C127" s="11" t="s">
        <v>135</v>
      </c>
      <c r="D127" s="4"/>
      <c r="E127" s="4"/>
      <c r="F127" s="4"/>
      <c r="G127" s="4"/>
      <c r="H127" s="4"/>
      <c r="I127" s="4"/>
      <c r="J127" s="73"/>
      <c r="K127" s="37"/>
    </row>
    <row r="128" spans="1:11" x14ac:dyDescent="0.25">
      <c r="A128" s="34"/>
      <c r="B128" s="72"/>
      <c r="C128" s="11" t="s">
        <v>136</v>
      </c>
      <c r="D128" s="4"/>
      <c r="E128" s="4"/>
      <c r="F128" s="4"/>
      <c r="G128" s="4"/>
      <c r="H128" s="4"/>
      <c r="I128" s="4"/>
      <c r="J128" s="73"/>
      <c r="K128" s="37"/>
    </row>
    <row r="129" spans="1:11" x14ac:dyDescent="0.25">
      <c r="A129" s="34"/>
      <c r="B129" s="74"/>
      <c r="C129" s="75" t="s">
        <v>185</v>
      </c>
      <c r="D129" s="76"/>
      <c r="E129" s="76"/>
      <c r="F129" s="76"/>
      <c r="G129" s="76"/>
      <c r="H129" s="76"/>
      <c r="I129" s="76"/>
      <c r="J129" s="77"/>
      <c r="K129" s="37"/>
    </row>
    <row r="130" spans="1:11" ht="7.5" customHeight="1" x14ac:dyDescent="0.25">
      <c r="A130" s="34"/>
      <c r="B130" s="4"/>
      <c r="C130" s="67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7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7" t="s">
        <v>116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5"/>
      <c r="K13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2017-06-08T21:28:08Z</dcterms:modified>
</cp:coreProperties>
</file>