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/>
  <mc:AlternateContent xmlns:mc="http://schemas.openxmlformats.org/markup-compatibility/2006">
    <mc:Choice Requires="x15">
      <x15ac:absPath xmlns:x15ac="http://schemas.microsoft.com/office/spreadsheetml/2010/11/ac" url="D:\Google Drive\HANAN\Documents\2017\Anexo de oferta\graficos\calculos 2016\anexos finales mujeres 2016\"/>
    </mc:Choice>
  </mc:AlternateContent>
  <bookViews>
    <workbookView xWindow="0" yWindow="0" windowWidth="20490" windowHeight="7530" tabRatio="685"/>
  </bookViews>
  <sheets>
    <sheet name="Índice" sheetId="9" r:id="rId1"/>
    <sheet name="Rangos de Edad" sheetId="12" r:id="rId2"/>
    <sheet name="Departamentos" sheetId="7" r:id="rId3"/>
    <sheet name="Ciudades" sheetId="6" r:id="rId4"/>
    <sheet name="Ocupaciones" sheetId="2" r:id="rId5"/>
    <sheet name="Educación " sheetId="4" r:id="rId6"/>
    <sheet name="Experiencia laboral" sheetId="5" r:id="rId7"/>
    <sheet name="Aspiración Salarial" sheetId="10" r:id="rId8"/>
    <sheet name="Clasificaciones" sheetId="13" r:id="rId9"/>
  </sheets>
  <externalReferences>
    <externalReference r:id="rId10"/>
    <externalReference r:id="rId11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5" l="1"/>
  <c r="C26" i="5"/>
  <c r="I17" i="5"/>
  <c r="F17" i="5"/>
  <c r="F26" i="5" s="1"/>
  <c r="C17" i="5"/>
  <c r="F14" i="12" l="1"/>
  <c r="F13" i="12"/>
  <c r="F12" i="12"/>
  <c r="F11" i="12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7" i="4"/>
  <c r="F16" i="4"/>
  <c r="F15" i="4"/>
  <c r="F14" i="4"/>
  <c r="F13" i="4"/>
  <c r="F12" i="4"/>
  <c r="F11" i="4"/>
  <c r="F12" i="5"/>
  <c r="F11" i="5"/>
  <c r="F16" i="10"/>
  <c r="F15" i="10"/>
  <c r="F14" i="10"/>
  <c r="F13" i="10"/>
  <c r="F12" i="10"/>
  <c r="F11" i="10"/>
  <c r="C16" i="10"/>
  <c r="C15" i="10"/>
  <c r="C14" i="10"/>
  <c r="C13" i="10"/>
  <c r="C12" i="10"/>
  <c r="C11" i="10"/>
  <c r="C12" i="5"/>
  <c r="C11" i="5"/>
  <c r="C17" i="4"/>
  <c r="C16" i="4"/>
  <c r="C15" i="4"/>
  <c r="C14" i="4"/>
  <c r="C13" i="4"/>
  <c r="C12" i="4"/>
  <c r="C11" i="4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4" i="12"/>
  <c r="C13" i="12"/>
  <c r="C12" i="12"/>
  <c r="C11" i="12"/>
  <c r="I9" i="7" l="1"/>
  <c r="F9" i="7"/>
  <c r="C9" i="7"/>
  <c r="I16" i="10" l="1"/>
  <c r="I15" i="10"/>
  <c r="I14" i="10"/>
  <c r="I13" i="10"/>
  <c r="I12" i="10"/>
  <c r="I11" i="10"/>
  <c r="I12" i="5"/>
  <c r="I11" i="5"/>
  <c r="I17" i="4"/>
  <c r="I16" i="4"/>
  <c r="I15" i="4"/>
  <c r="I14" i="4"/>
  <c r="I13" i="4"/>
  <c r="I12" i="4"/>
  <c r="I11" i="4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4" i="12"/>
  <c r="I13" i="12"/>
  <c r="I12" i="12"/>
  <c r="I11" i="12"/>
  <c r="I15" i="12" l="1"/>
  <c r="J14" i="12" s="1"/>
  <c r="F15" i="12"/>
  <c r="G14" i="12" s="1"/>
  <c r="C15" i="12"/>
  <c r="D14" i="12" s="1"/>
  <c r="I45" i="7" l="1"/>
  <c r="J44" i="7" s="1"/>
  <c r="F45" i="7"/>
  <c r="G44" i="7" s="1"/>
  <c r="C45" i="7"/>
  <c r="D44" i="7" s="1"/>
  <c r="F13" i="5"/>
  <c r="I9" i="6"/>
  <c r="I10" i="2" s="1"/>
  <c r="I9" i="4" s="1"/>
  <c r="I9" i="5" s="1"/>
  <c r="F9" i="6"/>
  <c r="F10" i="2" s="1"/>
  <c r="F9" i="4" s="1"/>
  <c r="F9" i="5" s="1"/>
  <c r="F9" i="10" l="1"/>
  <c r="I9" i="10"/>
  <c r="F43" i="6" l="1"/>
  <c r="F37" i="2"/>
  <c r="F18" i="4"/>
  <c r="G17" i="4" s="1"/>
  <c r="I17" i="10"/>
  <c r="J16" i="10" s="1"/>
  <c r="F17" i="10"/>
  <c r="G16" i="10" s="1"/>
  <c r="C17" i="10"/>
  <c r="D16" i="10" s="1"/>
  <c r="G12" i="10" l="1"/>
  <c r="G13" i="10"/>
  <c r="G14" i="10"/>
  <c r="G15" i="10"/>
  <c r="G11" i="10"/>
  <c r="G12" i="5"/>
  <c r="G11" i="5"/>
  <c r="G13" i="5" l="1"/>
  <c r="G17" i="10"/>
  <c r="G11" i="4"/>
  <c r="G12" i="4"/>
  <c r="G13" i="4"/>
  <c r="G14" i="4"/>
  <c r="G15" i="4"/>
  <c r="G16" i="4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12" i="2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11" i="6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11" i="7"/>
  <c r="G12" i="12"/>
  <c r="G13" i="12"/>
  <c r="G11" i="12"/>
  <c r="G15" i="12" l="1"/>
  <c r="G18" i="4"/>
  <c r="G37" i="2"/>
  <c r="G43" i="6"/>
  <c r="G45" i="7"/>
  <c r="D13" i="10"/>
  <c r="J13" i="10"/>
  <c r="D15" i="10" l="1"/>
  <c r="D11" i="10"/>
  <c r="D12" i="10"/>
  <c r="D14" i="10"/>
  <c r="J12" i="10"/>
  <c r="J15" i="10"/>
  <c r="J11" i="10"/>
  <c r="J14" i="10"/>
  <c r="C13" i="5"/>
  <c r="D11" i="5" s="1"/>
  <c r="I13" i="5"/>
  <c r="J12" i="5" s="1"/>
  <c r="C18" i="4"/>
  <c r="D17" i="4" s="1"/>
  <c r="I18" i="4"/>
  <c r="J12" i="4" s="1"/>
  <c r="C37" i="2"/>
  <c r="D13" i="2" s="1"/>
  <c r="I37" i="2"/>
  <c r="J13" i="2" s="1"/>
  <c r="C43" i="6"/>
  <c r="D12" i="6" s="1"/>
  <c r="I43" i="6"/>
  <c r="J12" i="6" s="1"/>
  <c r="D13" i="7"/>
  <c r="J12" i="7"/>
  <c r="D13" i="12"/>
  <c r="J13" i="12"/>
  <c r="J17" i="10" l="1"/>
  <c r="D17" i="10"/>
  <c r="D14" i="4"/>
  <c r="J14" i="4"/>
  <c r="J13" i="4"/>
  <c r="D13" i="4"/>
  <c r="D42" i="6"/>
  <c r="D34" i="6"/>
  <c r="D26" i="6"/>
  <c r="D16" i="6"/>
  <c r="D41" i="6"/>
  <c r="D33" i="6"/>
  <c r="D25" i="6"/>
  <c r="D38" i="6"/>
  <c r="D30" i="6"/>
  <c r="D22" i="6"/>
  <c r="D37" i="6"/>
  <c r="D29" i="6"/>
  <c r="D21" i="6"/>
  <c r="D40" i="6"/>
  <c r="D36" i="6"/>
  <c r="D32" i="6"/>
  <c r="D28" i="6"/>
  <c r="D24" i="6"/>
  <c r="D20" i="6"/>
  <c r="D11" i="6"/>
  <c r="D39" i="6"/>
  <c r="D35" i="6"/>
  <c r="D31" i="6"/>
  <c r="D27" i="6"/>
  <c r="D23" i="6"/>
  <c r="D19" i="6"/>
  <c r="D18" i="6"/>
  <c r="D14" i="6"/>
  <c r="D17" i="6"/>
  <c r="D13" i="6"/>
  <c r="D15" i="6"/>
  <c r="J17" i="4"/>
  <c r="J15" i="4"/>
  <c r="J11" i="4"/>
  <c r="J16" i="4"/>
  <c r="D34" i="2"/>
  <c r="D18" i="2"/>
  <c r="D30" i="2"/>
  <c r="D14" i="2"/>
  <c r="D26" i="2"/>
  <c r="D22" i="2"/>
  <c r="J30" i="2"/>
  <c r="J22" i="2"/>
  <c r="J14" i="2"/>
  <c r="J36" i="2"/>
  <c r="J32" i="2"/>
  <c r="J28" i="2"/>
  <c r="J24" i="2"/>
  <c r="J20" i="2"/>
  <c r="J16" i="2"/>
  <c r="D36" i="2"/>
  <c r="D32" i="2"/>
  <c r="D28" i="2"/>
  <c r="D24" i="2"/>
  <c r="D20" i="2"/>
  <c r="D16" i="2"/>
  <c r="J12" i="2"/>
  <c r="J35" i="2"/>
  <c r="J31" i="2"/>
  <c r="J27" i="2"/>
  <c r="J23" i="2"/>
  <c r="J19" i="2"/>
  <c r="J15" i="2"/>
  <c r="D35" i="2"/>
  <c r="D31" i="2"/>
  <c r="D27" i="2"/>
  <c r="D23" i="2"/>
  <c r="D19" i="2"/>
  <c r="D15" i="2"/>
  <c r="J34" i="2"/>
  <c r="J26" i="2"/>
  <c r="J18" i="2"/>
  <c r="D12" i="2"/>
  <c r="J33" i="2"/>
  <c r="J29" i="2"/>
  <c r="J25" i="2"/>
  <c r="J21" i="2"/>
  <c r="J17" i="2"/>
  <c r="D33" i="2"/>
  <c r="D29" i="2"/>
  <c r="D25" i="2"/>
  <c r="D21" i="2"/>
  <c r="D17" i="2"/>
  <c r="J34" i="6"/>
  <c r="J42" i="6"/>
  <c r="J38" i="6"/>
  <c r="J22" i="6"/>
  <c r="J18" i="6"/>
  <c r="J30" i="6"/>
  <c r="J14" i="6"/>
  <c r="J26" i="6"/>
  <c r="J39" i="6"/>
  <c r="J35" i="6"/>
  <c r="J31" i="6"/>
  <c r="J27" i="6"/>
  <c r="J23" i="6"/>
  <c r="J19" i="6"/>
  <c r="J15" i="6"/>
  <c r="J41" i="6"/>
  <c r="J37" i="6"/>
  <c r="J33" i="6"/>
  <c r="J29" i="6"/>
  <c r="J25" i="6"/>
  <c r="J21" i="6"/>
  <c r="J17" i="6"/>
  <c r="J13" i="6"/>
  <c r="J11" i="6"/>
  <c r="J40" i="6"/>
  <c r="J36" i="6"/>
  <c r="J32" i="6"/>
  <c r="J28" i="6"/>
  <c r="J24" i="6"/>
  <c r="J20" i="6"/>
  <c r="J16" i="6"/>
  <c r="D38" i="7"/>
  <c r="D16" i="7"/>
  <c r="D27" i="7"/>
  <c r="D43" i="7"/>
  <c r="D22" i="7"/>
  <c r="D32" i="7"/>
  <c r="J11" i="12"/>
  <c r="D11" i="12"/>
  <c r="J12" i="12"/>
  <c r="J35" i="7"/>
  <c r="J23" i="7"/>
  <c r="J15" i="7"/>
  <c r="J11" i="7"/>
  <c r="J42" i="7"/>
  <c r="J38" i="7"/>
  <c r="J34" i="7"/>
  <c r="J30" i="7"/>
  <c r="J26" i="7"/>
  <c r="J22" i="7"/>
  <c r="J18" i="7"/>
  <c r="J14" i="7"/>
  <c r="D42" i="7"/>
  <c r="D36" i="7"/>
  <c r="D31" i="7"/>
  <c r="D26" i="7"/>
  <c r="D20" i="7"/>
  <c r="D15" i="7"/>
  <c r="J43" i="7"/>
  <c r="J27" i="7"/>
  <c r="J37" i="7"/>
  <c r="J29" i="7"/>
  <c r="J25" i="7"/>
  <c r="J17" i="7"/>
  <c r="J13" i="7"/>
  <c r="D40" i="7"/>
  <c r="D35" i="7"/>
  <c r="D30" i="7"/>
  <c r="D24" i="7"/>
  <c r="D19" i="7"/>
  <c r="D14" i="7"/>
  <c r="J39" i="7"/>
  <c r="J31" i="7"/>
  <c r="J19" i="7"/>
  <c r="J41" i="7"/>
  <c r="J33" i="7"/>
  <c r="J21" i="7"/>
  <c r="D11" i="7"/>
  <c r="J40" i="7"/>
  <c r="J36" i="7"/>
  <c r="J32" i="7"/>
  <c r="J28" i="7"/>
  <c r="J24" i="7"/>
  <c r="J20" i="7"/>
  <c r="J16" i="7"/>
  <c r="D39" i="7"/>
  <c r="D34" i="7"/>
  <c r="D28" i="7"/>
  <c r="D23" i="7"/>
  <c r="D18" i="7"/>
  <c r="D12" i="7"/>
  <c r="J11" i="5"/>
  <c r="D12" i="5"/>
  <c r="D13" i="5" s="1"/>
  <c r="D16" i="4"/>
  <c r="D12" i="4"/>
  <c r="D15" i="4"/>
  <c r="D11" i="4"/>
  <c r="D41" i="7"/>
  <c r="D37" i="7"/>
  <c r="D33" i="7"/>
  <c r="D29" i="7"/>
  <c r="D25" i="7"/>
  <c r="D21" i="7"/>
  <c r="D17" i="7"/>
  <c r="D12" i="12"/>
  <c r="C9" i="6"/>
  <c r="C10" i="2" s="1"/>
  <c r="C9" i="4" s="1"/>
  <c r="C9" i="5" s="1"/>
  <c r="D15" i="12" l="1"/>
  <c r="J15" i="12"/>
  <c r="J45" i="7"/>
  <c r="D45" i="7"/>
  <c r="C9" i="10"/>
  <c r="D43" i="6"/>
  <c r="J18" i="4"/>
  <c r="J37" i="2"/>
  <c r="D37" i="2"/>
  <c r="J43" i="6"/>
  <c r="J13" i="5"/>
  <c r="D18" i="4"/>
</calcChain>
</file>

<file path=xl/sharedStrings.xml><?xml version="1.0" encoding="utf-8"?>
<sst xmlns="http://schemas.openxmlformats.org/spreadsheetml/2006/main" count="363" uniqueCount="259">
  <si>
    <t>Bogotá, D. C.</t>
  </si>
  <si>
    <t>Antioquia</t>
  </si>
  <si>
    <t>Valle Del Cauca</t>
  </si>
  <si>
    <t>Cundinamarca</t>
  </si>
  <si>
    <t>Atlántico</t>
  </si>
  <si>
    <t>Santander</t>
  </si>
  <si>
    <t>Meta</t>
  </si>
  <si>
    <t>Bolívar</t>
  </si>
  <si>
    <t>Risaralda</t>
  </si>
  <si>
    <t>Tolima</t>
  </si>
  <si>
    <t>Huila</t>
  </si>
  <si>
    <t>Boyacá</t>
  </si>
  <si>
    <t>Caldas</t>
  </si>
  <si>
    <t>Norte De Santander</t>
  </si>
  <si>
    <t>Casanare</t>
  </si>
  <si>
    <t>Nariño</t>
  </si>
  <si>
    <t>Cesar</t>
  </si>
  <si>
    <t>Quindío</t>
  </si>
  <si>
    <t>Cauca</t>
  </si>
  <si>
    <t>Magdalena</t>
  </si>
  <si>
    <t>Córdoba</t>
  </si>
  <si>
    <t>La Guajira</t>
  </si>
  <si>
    <t>Sucre</t>
  </si>
  <si>
    <t>Caquetá</t>
  </si>
  <si>
    <t>Putumayo</t>
  </si>
  <si>
    <t>Arauca</t>
  </si>
  <si>
    <t>Chocó</t>
  </si>
  <si>
    <t>Amazonas</t>
  </si>
  <si>
    <t>Guaviare</t>
  </si>
  <si>
    <t>Guainía</t>
  </si>
  <si>
    <t>Vichada</t>
  </si>
  <si>
    <t>Vaupés</t>
  </si>
  <si>
    <t>Bogotá D.C.</t>
  </si>
  <si>
    <t>Medellín</t>
  </si>
  <si>
    <t>Cali</t>
  </si>
  <si>
    <t>Barranquilla</t>
  </si>
  <si>
    <t>Bucaramanga</t>
  </si>
  <si>
    <t>Cartagena</t>
  </si>
  <si>
    <t>Pereira</t>
  </si>
  <si>
    <t>Villavicencio</t>
  </si>
  <si>
    <t>Ibagué</t>
  </si>
  <si>
    <t>Manizales</t>
  </si>
  <si>
    <t>Neiva</t>
  </si>
  <si>
    <t>Cúcuta</t>
  </si>
  <si>
    <t>Santa Marta</t>
  </si>
  <si>
    <t>Armenia</t>
  </si>
  <si>
    <t>Pasto</t>
  </si>
  <si>
    <t>Yopal</t>
  </si>
  <si>
    <t>Tunja</t>
  </si>
  <si>
    <t>Montería</t>
  </si>
  <si>
    <t>Popayán</t>
  </si>
  <si>
    <t>Valledupar</t>
  </si>
  <si>
    <t>Riohacha</t>
  </si>
  <si>
    <t>Sincelejo</t>
  </si>
  <si>
    <t>Florencia</t>
  </si>
  <si>
    <t>Quibdó</t>
  </si>
  <si>
    <t>San Andrés</t>
  </si>
  <si>
    <t>Mocoa</t>
  </si>
  <si>
    <t>Leticia</t>
  </si>
  <si>
    <t>San José Del Guaviare</t>
  </si>
  <si>
    <t>Inírida</t>
  </si>
  <si>
    <t>Mitú</t>
  </si>
  <si>
    <t>Universitario</t>
  </si>
  <si>
    <t>Secundaria</t>
  </si>
  <si>
    <t>Primaria</t>
  </si>
  <si>
    <t xml:space="preserve">Oferentes por departamentos </t>
  </si>
  <si>
    <t>Oferentes por ciudades</t>
  </si>
  <si>
    <t xml:space="preserve">Oferentes por ocupaciones </t>
  </si>
  <si>
    <t xml:space="preserve">Oferentes por nivel educativo </t>
  </si>
  <si>
    <t>Oferentes por experiencia laboral</t>
  </si>
  <si>
    <t>Oferentes por rangos de salarios</t>
  </si>
  <si>
    <t>Variable</t>
  </si>
  <si>
    <t>Total Oferentes</t>
  </si>
  <si>
    <t>No informa</t>
  </si>
  <si>
    <t>Entre 29 y 44 años</t>
  </si>
  <si>
    <t>Más de 45 años</t>
  </si>
  <si>
    <t>San Andrés y Providencia</t>
  </si>
  <si>
    <t>Gerencia</t>
  </si>
  <si>
    <t>Legales</t>
  </si>
  <si>
    <t>Servicio y cuidado personal</t>
  </si>
  <si>
    <t>Producción</t>
  </si>
  <si>
    <t>Militares</t>
  </si>
  <si>
    <t>Técnico</t>
  </si>
  <si>
    <t>Tecnológico</t>
  </si>
  <si>
    <t>Entre 1 y 2 salarios mínimos</t>
  </si>
  <si>
    <t>Con experiencia laboral</t>
  </si>
  <si>
    <t>Sin experiencia laboral</t>
  </si>
  <si>
    <t>Menores de 28 años</t>
  </si>
  <si>
    <t>Puerto Carreño</t>
  </si>
  <si>
    <t>Postgrado</t>
  </si>
  <si>
    <t>Meses</t>
  </si>
  <si>
    <t>Menos de 1 salario mínimo</t>
  </si>
  <si>
    <t>Entre 2 y 4 salarios mínimos</t>
  </si>
  <si>
    <t>Más de 4 salarios mínimos</t>
  </si>
  <si>
    <t>A convenir</t>
  </si>
  <si>
    <t>Operaciones financieras  y de administración de negocios</t>
  </si>
  <si>
    <t>Matemáticas e informáticas</t>
  </si>
  <si>
    <t>Arquitectos e ingenieros</t>
  </si>
  <si>
    <t>Ciencias de la vida, ciencias sociales y ciencias físicas</t>
  </si>
  <si>
    <t>Servicio social y comunitario</t>
  </si>
  <si>
    <t>Profesores, instructores y bibliotecólogos</t>
  </si>
  <si>
    <t>Arte, diseño, entretenimiento, deportes y medios de comunicación</t>
  </si>
  <si>
    <t>Atención sanitaria</t>
  </si>
  <si>
    <t>Ayudantes en atención en salud</t>
  </si>
  <si>
    <t>Fuerzas públicas y protección</t>
  </si>
  <si>
    <t>Construcción, limpieza de suelo y mantenimiento</t>
  </si>
  <si>
    <t>Ventas y ocupaciones relacionadas</t>
  </si>
  <si>
    <t>Asistentes administrativos y de oficina</t>
  </si>
  <si>
    <t>Trabajadores agropecuarios, pesqueros y forestales</t>
  </si>
  <si>
    <t>Construcción y extracción</t>
  </si>
  <si>
    <t>Instalación, mantenimiento y reparación</t>
  </si>
  <si>
    <t>Transporte y transporte de materiales</t>
  </si>
  <si>
    <t>Sector petróleo</t>
  </si>
  <si>
    <t>Oferentes</t>
  </si>
  <si>
    <t>Índice</t>
  </si>
  <si>
    <t>% del total</t>
  </si>
  <si>
    <t>Fuente: Unidad Administrativa Especial del Servicio Público de Empleo.</t>
  </si>
  <si>
    <t>Nota: Las clasificaciones presentadas corresponden a los 23 grupos ocupacionales definidos en la O*NET más la categoría Sector Petróleo</t>
  </si>
  <si>
    <t>para mayor información sobre las denominaciones incluidas</t>
  </si>
  <si>
    <t xml:space="preserve"> consulte aquí</t>
  </si>
  <si>
    <t>Clasificación de las áreas ocupacionales y subgrupos incluidos</t>
  </si>
  <si>
    <t>Gerentes con especialidad operativa</t>
  </si>
  <si>
    <t>Otras ocupaciones gerenciales</t>
  </si>
  <si>
    <t>Especialistas en administración de negocios</t>
  </si>
  <si>
    <t>Ingenieros</t>
  </si>
  <si>
    <t>Ciencias de la vida</t>
  </si>
  <si>
    <t>Ciencias físicas y química</t>
  </si>
  <si>
    <t>Ciencias sociales y relacionadas</t>
  </si>
  <si>
    <t>Técnicos en ciencias de la vida, ciencias sociales y ciencias físicas</t>
  </si>
  <si>
    <t>Consejeros, trabajadores sociales y otros especialistas de servicios sociales y comunitarios</t>
  </si>
  <si>
    <t>bibliotecólogos</t>
  </si>
  <si>
    <t>Servicio y cuidado animal</t>
  </si>
  <si>
    <t>Maleteros, conserjes y botones</t>
  </si>
  <si>
    <t>Guías de toures y viajes</t>
  </si>
  <si>
    <t>Supervisores de ventas</t>
  </si>
  <si>
    <t>Vendedores de puntos de venta al por menor</t>
  </si>
  <si>
    <t>Representantes de ventas</t>
  </si>
  <si>
    <t xml:space="preserve">Trabajadores agropecuarios, </t>
  </si>
  <si>
    <t>Construcción</t>
  </si>
  <si>
    <t>Ayudantes de construcción</t>
  </si>
  <si>
    <t>Extracción</t>
  </si>
  <si>
    <t>Mecánicos,instaladores y reparadores de vehículos y equípo movil</t>
  </si>
  <si>
    <t>Trabajadores del metal y el plástico</t>
  </si>
  <si>
    <t>Trabajadores de medios de impresión</t>
  </si>
  <si>
    <t>Publicidad, mercadeo, promoción, relaciones públicas y gerentes de ventas</t>
  </si>
  <si>
    <t>Altos ejecutivos</t>
  </si>
  <si>
    <t>Especialistas financieros</t>
  </si>
  <si>
    <t>Ocupaciones matemáticas</t>
  </si>
  <si>
    <t>Técnicos en matemáticas</t>
  </si>
  <si>
    <t>Arquitectos, cartógrafos y topógrafos</t>
  </si>
  <si>
    <t>Dibujantes, técnicos en ingeniería y técnicos en topografía</t>
  </si>
  <si>
    <t>Trabajadores religiosos</t>
  </si>
  <si>
    <t>Abogados, jueces y trabajadores relacionados</t>
  </si>
  <si>
    <t>Profesores de post-secundaria</t>
  </si>
  <si>
    <t>Profesores de preescolar, primaria, secundaria y de educación especial</t>
  </si>
  <si>
    <t>Otros profesores e instructores</t>
  </si>
  <si>
    <t>Libreros, curadores y archivistas</t>
  </si>
  <si>
    <t>Otros profesores, instructores y bibliotecólogos</t>
  </si>
  <si>
    <t>Arte y diseño</t>
  </si>
  <si>
    <t>Actores, presentadores y deportistas</t>
  </si>
  <si>
    <t>Medios de comunicación</t>
  </si>
  <si>
    <t>Equipos de medios de comunicación</t>
  </si>
  <si>
    <t>Atención sanitaria y tratamientos</t>
  </si>
  <si>
    <t>Técnicos y tecnólogos de la salud</t>
  </si>
  <si>
    <t>Otros profesionales y técnicos en salud</t>
  </si>
  <si>
    <t>Ayudantes en salud</t>
  </si>
  <si>
    <t>Asistentes en terapia ocupacional y física</t>
  </si>
  <si>
    <t>Otros ayudantes en atención en salud</t>
  </si>
  <si>
    <t>Supervisores de fuerzas públicas y protección</t>
  </si>
  <si>
    <t>Prevención y combate de incendios</t>
  </si>
  <si>
    <t>Fuerzas de seguridad</t>
  </si>
  <si>
    <t>Otros servicios de protección</t>
  </si>
  <si>
    <t>Supervisores de servicio y preparación de alimentos</t>
  </si>
  <si>
    <t>Cocineros y preparación de alimentos</t>
  </si>
  <si>
    <t>Servicio de alimentos y bebidas</t>
  </si>
  <si>
    <t>Otros trabajadores de servicio y  preparación de alimentos</t>
  </si>
  <si>
    <t>Soporte legal</t>
  </si>
  <si>
    <t>Supervisores de construcción, limpieza de suelo y mantenimiento</t>
  </si>
  <si>
    <t>Limpieza de edificios y control de pestes</t>
  </si>
  <si>
    <t>Limpieza de suelos</t>
  </si>
  <si>
    <t>Supervisores de servicio y cuidado personal</t>
  </si>
  <si>
    <t>Atención de entretenimiento y ocupaciones relacionadas</t>
  </si>
  <si>
    <t>Servicios funerarios</t>
  </si>
  <si>
    <t>Cuidado personal</t>
  </si>
  <si>
    <t>Otras ocupaciones de servicio y cuidado personal</t>
  </si>
  <si>
    <t>Otras ocupaciones relacionadas con ventas</t>
  </si>
  <si>
    <t>Supervisores de asistentes administrativos y de oficina</t>
  </si>
  <si>
    <t>Operadores de equipos de comunicación</t>
  </si>
  <si>
    <t>Empleados financieros</t>
  </si>
  <si>
    <t>Empleados de archivo e información</t>
  </si>
  <si>
    <t>Distribución, despacho, agenda y registro</t>
  </si>
  <si>
    <t>Asistentes administrativos y secretarios</t>
  </si>
  <si>
    <t>Otras ocupaciones relacionadas con asistencia administrativa y de oficina</t>
  </si>
  <si>
    <t>Supervisores de trabajadores agropecuarios, pesqueros y forestales</t>
  </si>
  <si>
    <t>Trabajadores agropecuarios</t>
  </si>
  <si>
    <t>Trabajadores de pesca y caza</t>
  </si>
  <si>
    <t>Trabajadores forestales y de conservación forestal</t>
  </si>
  <si>
    <t>Supervisores de trabajadores de la construcción y extracción</t>
  </si>
  <si>
    <t>Otras ocupaciones relacionadas con la construcción</t>
  </si>
  <si>
    <t>Supervisores de trabajadores de instalación, mantenimiento y reparación</t>
  </si>
  <si>
    <t>Mecánicos, instaladores y reparadores de equipo eléctrico y electrónico</t>
  </si>
  <si>
    <t>Otras ocupaciones relacionadas con instalación, mantenimiento y reparación</t>
  </si>
  <si>
    <t>Ocupaciones informáticas</t>
  </si>
  <si>
    <t>Supervisión de trabajadores de la producción</t>
  </si>
  <si>
    <t>Ensambladores y fabricantes</t>
  </si>
  <si>
    <t>Procesamiento de alimentos</t>
  </si>
  <si>
    <t>Trabajadores textiles, de accesorios y de confecciones</t>
  </si>
  <si>
    <t>Trabajadores de la madera</t>
  </si>
  <si>
    <t>Operadores de plantas  y sistemas</t>
  </si>
  <si>
    <t>Otras ocupaciones relacionadas con la producción</t>
  </si>
  <si>
    <t>Supervisores de trabajadores de transporte y transporte de materiales</t>
  </si>
  <si>
    <t>Transporte aéreo</t>
  </si>
  <si>
    <t>Operadores de vehículos a motor</t>
  </si>
  <si>
    <t>Trabajadores de transporte ferroviario</t>
  </si>
  <si>
    <t>Transportadores marítimos</t>
  </si>
  <si>
    <t>Otros trabajadores del transporte</t>
  </si>
  <si>
    <t>Transporte de materiales</t>
  </si>
  <si>
    <t>Oficiales militares y líderes de operaciones tácticas</t>
  </si>
  <si>
    <t>Supervisores militares de primer mando</t>
  </si>
  <si>
    <t>Otros miembros de las Fuerzas Militares</t>
  </si>
  <si>
    <t xml:space="preserve">Operaciones financieras </t>
  </si>
  <si>
    <t xml:space="preserve"> y de administración de negocios</t>
  </si>
  <si>
    <t xml:space="preserve">Ciencias de la vida, ciencias </t>
  </si>
  <si>
    <t>sociales y ciencias físicas</t>
  </si>
  <si>
    <t xml:space="preserve">Profesores, instructores y </t>
  </si>
  <si>
    <t>deportes y medios de comunicación</t>
  </si>
  <si>
    <t xml:space="preserve">Arte, diseño, entretenimiento, </t>
  </si>
  <si>
    <t>Servicio y preparación de alimentos</t>
  </si>
  <si>
    <t>y mantenimiento</t>
  </si>
  <si>
    <t xml:space="preserve">Construcción, limpieza de suelo </t>
  </si>
  <si>
    <t>y de oficina</t>
  </si>
  <si>
    <t xml:space="preserve">Asistentes administrativos </t>
  </si>
  <si>
    <t>pesqueros y forestales</t>
  </si>
  <si>
    <t xml:space="preserve"> y reparación</t>
  </si>
  <si>
    <t>Instalación, mantenimiento</t>
  </si>
  <si>
    <t>materiales</t>
  </si>
  <si>
    <t xml:space="preserve">Transporte y transporte de </t>
  </si>
  <si>
    <t>del Servicio Público de Empleo - SISE.</t>
  </si>
  <si>
    <t>Fecha de actualización:</t>
  </si>
  <si>
    <t>Período de análisis:</t>
  </si>
  <si>
    <t>Acumulado  
2013-2015</t>
  </si>
  <si>
    <t>Septiembre de 2016</t>
  </si>
  <si>
    <t>Oferentes mujeres registradas por rangos de edad en el Sistema de Información del SPE</t>
  </si>
  <si>
    <t>Oferentes mujeres registradas por departamentos en el Sistema de Información del SPE</t>
  </si>
  <si>
    <t>Oferentes mujeres registradas por ciudades capitales en el Sistema de Información del SPE</t>
  </si>
  <si>
    <t>Oferentes mujeres registradas por áreas ocupacionales en el Sistema de Información del SPE*</t>
  </si>
  <si>
    <t>Oferentes mujeres registradas  por nivel educativo en el Sistema de Información del SPE</t>
  </si>
  <si>
    <t>Oferentes mujeres registradas según experiencia laboral en el Sistema de Información del SPE</t>
  </si>
  <si>
    <t>Duración promedio de la experiencia laboral de las oferentes mujeres registradas, por rangos de edad</t>
  </si>
  <si>
    <t>Duración promedio de la experiencia laboral de las oferentes mujeres registradas, por nivel educativo</t>
  </si>
  <si>
    <t>Oferentes mujeres registradas según aspiración salarial en el Sistema de Información del SPE</t>
  </si>
  <si>
    <t>Oferentes por rangos de edad</t>
  </si>
  <si>
    <t>INFORME ESTADÍSTICO DE MUJERES REGISTRADAS EN EL SISTEMA</t>
  </si>
  <si>
    <t xml:space="preserve"> DE INFORMACIÓN DEL SERVICIO PÚBLICO DE EMPLEO - SISE*.</t>
  </si>
  <si>
    <t>*Esta información corresponde a 89 Prestadores que actualmente hacen uso del Sistema de Información</t>
  </si>
  <si>
    <t>Octubre de 2016</t>
  </si>
  <si>
    <t>Septiembre 2016</t>
  </si>
  <si>
    <t>Acumulado 
Enero-septiembre 2016</t>
  </si>
  <si>
    <t>Regresar al Índice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</si>
</sst>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740000"/>
      <name val="Arial"/>
      <family val="2"/>
    </font>
    <font>
      <b/>
      <sz val="14"/>
      <color rgb="FF74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rgb="FF740000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u/>
      <sz val="12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4.9989318521683403E-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40000"/>
      <name val="Calibri"/>
      <family val="2"/>
      <scheme val="minor"/>
    </font>
    <font>
      <b/>
      <sz val="10.5"/>
      <color theme="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.5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40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740000"/>
      </left>
      <right/>
      <top style="thin">
        <color rgb="FF740000"/>
      </top>
      <bottom/>
      <diagonal/>
    </border>
    <border>
      <left/>
      <right/>
      <top style="thin">
        <color rgb="FF740000"/>
      </top>
      <bottom/>
      <diagonal/>
    </border>
    <border>
      <left/>
      <right style="thin">
        <color rgb="FF740000"/>
      </right>
      <top style="thin">
        <color rgb="FF740000"/>
      </top>
      <bottom/>
      <diagonal/>
    </border>
    <border>
      <left style="thin">
        <color rgb="FF740000"/>
      </left>
      <right/>
      <top/>
      <bottom/>
      <diagonal/>
    </border>
    <border>
      <left/>
      <right style="thin">
        <color rgb="FF740000"/>
      </right>
      <top/>
      <bottom/>
      <diagonal/>
    </border>
    <border>
      <left style="thin">
        <color rgb="FF740000"/>
      </left>
      <right/>
      <top/>
      <bottom style="thin">
        <color rgb="FF740000"/>
      </bottom>
      <diagonal/>
    </border>
    <border>
      <left/>
      <right/>
      <top/>
      <bottom style="thin">
        <color rgb="FF740000"/>
      </bottom>
      <diagonal/>
    </border>
    <border>
      <left/>
      <right style="thin">
        <color rgb="FF740000"/>
      </right>
      <top/>
      <bottom style="thin">
        <color rgb="FF740000"/>
      </bottom>
      <diagonal/>
    </border>
    <border>
      <left style="thin">
        <color rgb="FF740000"/>
      </left>
      <right/>
      <top style="thin">
        <color rgb="FF740000"/>
      </top>
      <bottom style="thin">
        <color rgb="FF740000"/>
      </bottom>
      <diagonal/>
    </border>
    <border>
      <left/>
      <right/>
      <top style="thin">
        <color rgb="FF740000"/>
      </top>
      <bottom style="thin">
        <color rgb="FF740000"/>
      </bottom>
      <diagonal/>
    </border>
    <border>
      <left/>
      <right style="thin">
        <color rgb="FF740000"/>
      </right>
      <top style="thin">
        <color rgb="FF740000"/>
      </top>
      <bottom style="thin">
        <color rgb="FF740000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41">
    <xf numFmtId="0" fontId="0" fillId="0" borderId="0" xfId="0"/>
    <xf numFmtId="0" fontId="2" fillId="0" borderId="0" xfId="1" applyFont="1" applyFill="1" applyBorder="1" applyAlignment="1">
      <alignment horizontal="left"/>
    </xf>
    <xf numFmtId="0" fontId="5" fillId="0" borderId="0" xfId="0" applyFont="1"/>
    <xf numFmtId="0" fontId="6" fillId="0" borderId="0" xfId="1" applyFont="1" applyFill="1" applyBorder="1" applyAlignment="1">
      <alignment horizontal="left"/>
    </xf>
    <xf numFmtId="0" fontId="0" fillId="0" borderId="0" xfId="0" applyBorder="1"/>
    <xf numFmtId="0" fontId="0" fillId="0" borderId="7" xfId="0" applyBorder="1"/>
    <xf numFmtId="0" fontId="0" fillId="0" borderId="6" xfId="0" applyBorder="1"/>
    <xf numFmtId="0" fontId="8" fillId="0" borderId="0" xfId="0" applyFont="1" applyFill="1" applyBorder="1"/>
    <xf numFmtId="0" fontId="3" fillId="0" borderId="0" xfId="0" applyFont="1" applyFill="1" applyAlignment="1"/>
    <xf numFmtId="0" fontId="6" fillId="0" borderId="0" xfId="1" applyFont="1" applyFill="1" applyBorder="1" applyAlignment="1">
      <alignment horizontal="center"/>
    </xf>
    <xf numFmtId="0" fontId="10" fillId="2" borderId="5" xfId="0" applyFont="1" applyFill="1" applyBorder="1"/>
    <xf numFmtId="0" fontId="10" fillId="0" borderId="0" xfId="0" applyFont="1" applyBorder="1"/>
    <xf numFmtId="0" fontId="11" fillId="2" borderId="5" xfId="0" applyFont="1" applyFill="1" applyBorder="1"/>
    <xf numFmtId="0" fontId="10" fillId="0" borderId="5" xfId="0" applyFont="1" applyBorder="1"/>
    <xf numFmtId="0" fontId="11" fillId="2" borderId="7" xfId="0" applyFont="1" applyFill="1" applyBorder="1"/>
    <xf numFmtId="0" fontId="13" fillId="0" borderId="0" xfId="1" applyFont="1" applyFill="1" applyBorder="1" applyAlignment="1">
      <alignment horizontal="left"/>
    </xf>
    <xf numFmtId="0" fontId="14" fillId="2" borderId="5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15" fillId="0" borderId="1" xfId="0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/>
    </xf>
    <xf numFmtId="3" fontId="10" fillId="0" borderId="8" xfId="0" applyNumberFormat="1" applyFont="1" applyBorder="1" applyAlignment="1">
      <alignment horizontal="center"/>
    </xf>
    <xf numFmtId="0" fontId="16" fillId="2" borderId="1" xfId="0" applyFont="1" applyFill="1" applyBorder="1" applyAlignment="1">
      <alignment vertical="center"/>
    </xf>
    <xf numFmtId="3" fontId="16" fillId="2" borderId="8" xfId="0" applyNumberFormat="1" applyFont="1" applyFill="1" applyBorder="1" applyAlignment="1">
      <alignment horizontal="center"/>
    </xf>
    <xf numFmtId="165" fontId="16" fillId="2" borderId="5" xfId="0" applyNumberFormat="1" applyFont="1" applyFill="1" applyBorder="1" applyAlignment="1">
      <alignment horizontal="center"/>
    </xf>
    <xf numFmtId="3" fontId="16" fillId="2" borderId="5" xfId="0" applyNumberFormat="1" applyFont="1" applyFill="1" applyBorder="1" applyAlignment="1">
      <alignment horizontal="center"/>
    </xf>
    <xf numFmtId="164" fontId="16" fillId="2" borderId="5" xfId="0" applyNumberFormat="1" applyFont="1" applyFill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165" fontId="16" fillId="2" borderId="2" xfId="0" applyNumberFormat="1" applyFont="1" applyFill="1" applyBorder="1" applyAlignment="1">
      <alignment horizontal="center"/>
    </xf>
    <xf numFmtId="0" fontId="0" fillId="0" borderId="13" xfId="0" applyBorder="1"/>
    <xf numFmtId="0" fontId="3" fillId="0" borderId="6" xfId="0" applyFont="1" applyFill="1" applyBorder="1" applyAlignment="1"/>
    <xf numFmtId="0" fontId="3" fillId="0" borderId="12" xfId="0" applyFont="1" applyFill="1" applyBorder="1" applyAlignment="1"/>
    <xf numFmtId="0" fontId="0" fillId="0" borderId="11" xfId="0" applyBorder="1"/>
    <xf numFmtId="0" fontId="3" fillId="0" borderId="0" xfId="0" applyFont="1" applyFill="1" applyBorder="1" applyAlignment="1"/>
    <xf numFmtId="0" fontId="3" fillId="0" borderId="14" xfId="0" applyFont="1" applyFill="1" applyBorder="1" applyAlignment="1"/>
    <xf numFmtId="0" fontId="0" fillId="0" borderId="14" xfId="0" applyBorder="1"/>
    <xf numFmtId="0" fontId="6" fillId="0" borderId="0" xfId="1" applyFont="1" applyFill="1" applyBorder="1" applyAlignment="1"/>
    <xf numFmtId="0" fontId="12" fillId="0" borderId="0" xfId="0" applyFont="1" applyBorder="1"/>
    <xf numFmtId="0" fontId="0" fillId="0" borderId="9" xfId="0" applyBorder="1"/>
    <xf numFmtId="0" fontId="0" fillId="0" borderId="10" xfId="0" applyBorder="1"/>
    <xf numFmtId="0" fontId="0" fillId="0" borderId="0" xfId="0" applyFont="1" applyBorder="1"/>
    <xf numFmtId="0" fontId="10" fillId="0" borderId="1" xfId="0" applyFont="1" applyBorder="1"/>
    <xf numFmtId="0" fontId="11" fillId="2" borderId="1" xfId="0" applyFont="1" applyFill="1" applyBorder="1"/>
    <xf numFmtId="3" fontId="11" fillId="2" borderId="8" xfId="0" applyNumberFormat="1" applyFont="1" applyFill="1" applyBorder="1" applyAlignment="1">
      <alignment horizontal="center"/>
    </xf>
    <xf numFmtId="165" fontId="11" fillId="2" borderId="5" xfId="0" applyNumberFormat="1" applyFont="1" applyFill="1" applyBorder="1" applyAlignment="1">
      <alignment horizontal="center"/>
    </xf>
    <xf numFmtId="3" fontId="11" fillId="2" borderId="5" xfId="0" applyNumberFormat="1" applyFont="1" applyFill="1" applyBorder="1" applyAlignment="1">
      <alignment horizontal="center"/>
    </xf>
    <xf numFmtId="164" fontId="11" fillId="2" borderId="5" xfId="0" applyNumberFormat="1" applyFont="1" applyFill="1" applyBorder="1" applyAlignment="1">
      <alignment horizontal="center"/>
    </xf>
    <xf numFmtId="0" fontId="5" fillId="0" borderId="0" xfId="0" applyFont="1" applyBorder="1"/>
    <xf numFmtId="0" fontId="5" fillId="0" borderId="11" xfId="0" applyFont="1" applyBorder="1"/>
    <xf numFmtId="0" fontId="5" fillId="0" borderId="14" xfId="0" applyFont="1" applyBorder="1"/>
    <xf numFmtId="165" fontId="11" fillId="2" borderId="2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vertical="center"/>
    </xf>
    <xf numFmtId="0" fontId="17" fillId="0" borderId="1" xfId="0" applyFont="1" applyFill="1" applyBorder="1"/>
    <xf numFmtId="0" fontId="10" fillId="0" borderId="1" xfId="0" applyFont="1" applyFill="1" applyBorder="1"/>
    <xf numFmtId="0" fontId="11" fillId="2" borderId="2" xfId="0" applyFont="1" applyFill="1" applyBorder="1"/>
    <xf numFmtId="0" fontId="14" fillId="2" borderId="6" xfId="0" applyFont="1" applyFill="1" applyBorder="1" applyAlignment="1">
      <alignment horizontal="center"/>
    </xf>
    <xf numFmtId="0" fontId="10" fillId="0" borderId="5" xfId="0" applyFont="1" applyFill="1" applyBorder="1"/>
    <xf numFmtId="164" fontId="10" fillId="0" borderId="2" xfId="0" applyNumberFormat="1" applyFont="1" applyFill="1" applyBorder="1" applyAlignment="1">
      <alignment horizontal="center"/>
    </xf>
    <xf numFmtId="0" fontId="10" fillId="0" borderId="1" xfId="0" applyFont="1" applyFill="1" applyBorder="1" applyAlignment="1"/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9" fillId="0" borderId="0" xfId="2" applyFont="1" applyBorder="1"/>
    <xf numFmtId="0" fontId="18" fillId="0" borderId="0" xfId="0" applyFont="1" applyBorder="1"/>
    <xf numFmtId="0" fontId="19" fillId="0" borderId="0" xfId="2" applyFont="1" applyFill="1" applyBorder="1"/>
    <xf numFmtId="0" fontId="20" fillId="0" borderId="0" xfId="0" applyFont="1" applyBorder="1"/>
    <xf numFmtId="0" fontId="10" fillId="0" borderId="0" xfId="0" applyFont="1"/>
    <xf numFmtId="0" fontId="21" fillId="0" borderId="15" xfId="0" applyFont="1" applyBorder="1"/>
    <xf numFmtId="0" fontId="10" fillId="0" borderId="16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0" fillId="0" borderId="21" xfId="0" applyFont="1" applyBorder="1"/>
    <xf numFmtId="0" fontId="0" fillId="0" borderId="21" xfId="0" applyBorder="1"/>
    <xf numFmtId="0" fontId="0" fillId="0" borderId="22" xfId="0" applyBorder="1"/>
    <xf numFmtId="0" fontId="21" fillId="0" borderId="20" xfId="0" applyFont="1" applyBorder="1"/>
    <xf numFmtId="0" fontId="21" fillId="0" borderId="18" xfId="0" applyFont="1" applyBorder="1"/>
    <xf numFmtId="0" fontId="21" fillId="0" borderId="23" xfId="0" applyFont="1" applyBorder="1"/>
    <xf numFmtId="0" fontId="10" fillId="0" borderId="24" xfId="0" applyFont="1" applyBorder="1"/>
    <xf numFmtId="0" fontId="0" fillId="0" borderId="24" xfId="0" applyBorder="1"/>
    <xf numFmtId="0" fontId="0" fillId="0" borderId="25" xfId="0" applyBorder="1"/>
    <xf numFmtId="164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2" borderId="5" xfId="0" applyFont="1" applyFill="1" applyBorder="1" applyAlignment="1">
      <alignment vertical="center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wrapText="1"/>
    </xf>
    <xf numFmtId="3" fontId="0" fillId="0" borderId="0" xfId="0" applyNumberFormat="1" applyBorder="1"/>
    <xf numFmtId="0" fontId="22" fillId="0" borderId="0" xfId="0" applyFont="1" applyBorder="1"/>
    <xf numFmtId="164" fontId="10" fillId="0" borderId="5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0" fontId="10" fillId="0" borderId="7" xfId="0" applyFont="1" applyBorder="1"/>
    <xf numFmtId="0" fontId="6" fillId="0" borderId="0" xfId="1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7" fontId="14" fillId="2" borderId="5" xfId="0" applyNumberFormat="1" applyFont="1" applyFill="1" applyBorder="1" applyAlignment="1">
      <alignment horizontal="center" vertical="center" wrapText="1"/>
    </xf>
    <xf numFmtId="17" fontId="14" fillId="2" borderId="8" xfId="0" quotePrefix="1" applyNumberFormat="1" applyFont="1" applyFill="1" applyBorder="1" applyAlignment="1">
      <alignment horizontal="center" vertical="center"/>
    </xf>
    <xf numFmtId="17" fontId="14" fillId="2" borderId="5" xfId="0" quotePrefix="1" applyNumberFormat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left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17" fontId="14" fillId="2" borderId="2" xfId="0" applyNumberFormat="1" applyFont="1" applyFill="1" applyBorder="1" applyAlignment="1">
      <alignment horizontal="center" wrapText="1"/>
    </xf>
    <xf numFmtId="0" fontId="14" fillId="2" borderId="8" xfId="0" applyFont="1" applyFill="1" applyBorder="1" applyAlignment="1">
      <alignment horizontal="center" wrapText="1"/>
    </xf>
    <xf numFmtId="17" fontId="14" fillId="2" borderId="1" xfId="0" applyNumberFormat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left" vertical="center"/>
    </xf>
    <xf numFmtId="0" fontId="14" fillId="2" borderId="12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17" fontId="14" fillId="2" borderId="12" xfId="0" applyNumberFormat="1" applyFont="1" applyFill="1" applyBorder="1" applyAlignment="1">
      <alignment horizontal="center" wrapText="1"/>
    </xf>
    <xf numFmtId="0" fontId="14" fillId="2" borderId="13" xfId="0" applyFont="1" applyFill="1" applyBorder="1" applyAlignment="1">
      <alignment horizontal="center" wrapText="1"/>
    </xf>
    <xf numFmtId="17" fontId="14" fillId="2" borderId="3" xfId="0" quotePrefix="1" applyNumberFormat="1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10" fillId="0" borderId="8" xfId="0" applyNumberFormat="1" applyFont="1" applyFill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17" fontId="14" fillId="2" borderId="5" xfId="0" applyNumberFormat="1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164" fontId="10" fillId="0" borderId="2" xfId="0" applyNumberFormat="1" applyFont="1" applyFill="1" applyBorder="1" applyAlignment="1">
      <alignment horizontal="center"/>
    </xf>
    <xf numFmtId="164" fontId="11" fillId="2" borderId="5" xfId="0" applyNumberFormat="1" applyFont="1" applyFill="1" applyBorder="1" applyAlignment="1">
      <alignment horizontal="center"/>
    </xf>
    <xf numFmtId="164" fontId="11" fillId="2" borderId="2" xfId="0" applyNumberFormat="1" applyFont="1" applyFill="1" applyBorder="1" applyAlignment="1">
      <alignment horizontal="center"/>
    </xf>
    <xf numFmtId="164" fontId="11" fillId="2" borderId="8" xfId="0" applyNumberFormat="1" applyFont="1" applyFill="1" applyBorder="1" applyAlignment="1">
      <alignment horizontal="center"/>
    </xf>
    <xf numFmtId="0" fontId="13" fillId="0" borderId="0" xfId="1" applyFont="1" applyFill="1" applyBorder="1" applyAlignment="1">
      <alignment wrapText="1"/>
    </xf>
    <xf numFmtId="17" fontId="14" fillId="2" borderId="1" xfId="0" quotePrefix="1" applyNumberFormat="1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740000"/>
      <color rgb="FFFFD1D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5</xdr:col>
      <xdr:colOff>330750</xdr:colOff>
      <xdr:row>5</xdr:row>
      <xdr:rowOff>41775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034AD5B-19D7-4009-987D-9AC417023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0"/>
          <a:ext cx="5760000" cy="108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</xdr:rowOff>
    </xdr:from>
    <xdr:to>
      <xdr:col>9</xdr:col>
      <xdr:colOff>351917</xdr:colOff>
      <xdr:row>5</xdr:row>
      <xdr:rowOff>51300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277170-2104-463C-91EE-1C318F4E5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525"/>
          <a:ext cx="5760000" cy="108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7</xdr:col>
      <xdr:colOff>9017</xdr:colOff>
      <xdr:row>5</xdr:row>
      <xdr:rowOff>41775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2941E35-4569-4B5A-A338-0DD49E774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5760000" cy="108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7</xdr:col>
      <xdr:colOff>11134</xdr:colOff>
      <xdr:row>5</xdr:row>
      <xdr:rowOff>41775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AB0F73B-2391-4BDA-8FB5-D23FEB9D8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0"/>
          <a:ext cx="5760000" cy="108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740325</xdr:colOff>
      <xdr:row>5</xdr:row>
      <xdr:rowOff>41775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FE1D5B8-1B52-41DE-8E5F-8253AEF75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5760000" cy="108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9</xdr:col>
      <xdr:colOff>405892</xdr:colOff>
      <xdr:row>5</xdr:row>
      <xdr:rowOff>41775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24EB08F-A8AE-4634-A4AE-65F5BF9A4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0"/>
          <a:ext cx="5760000" cy="108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8</xdr:col>
      <xdr:colOff>621792</xdr:colOff>
      <xdr:row>5</xdr:row>
      <xdr:rowOff>41775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F2D44F5-D0B3-4C88-8293-4E3470E79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5760000" cy="108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8</xdr:col>
      <xdr:colOff>659891</xdr:colOff>
      <xdr:row>5</xdr:row>
      <xdr:rowOff>51300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7AB93BD-2C9D-47B7-BF77-92CD33066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5760000" cy="108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8</xdr:col>
      <xdr:colOff>483150</xdr:colOff>
      <xdr:row>5</xdr:row>
      <xdr:rowOff>51300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6A144E6-E43A-4595-8737-09864E6FB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0"/>
          <a:ext cx="5760000" cy="10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ujeres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ujeres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AD"/>
      <sheetName val="DEPARTAMENTOS"/>
      <sheetName val="CAPITALES"/>
      <sheetName val="OCUPAC"/>
      <sheetName val="EDUCACION"/>
      <sheetName val="EXP_ANT"/>
      <sheetName val="EXP_NUE"/>
      <sheetName val="SALARIOS"/>
      <sheetName val="CONOC"/>
    </sheetNames>
    <sheetDataSet>
      <sheetData sheetId="0">
        <row r="2">
          <cell r="Z2">
            <v>25381</v>
          </cell>
          <cell r="AN2">
            <v>243929</v>
          </cell>
        </row>
        <row r="3">
          <cell r="Z3">
            <v>17170</v>
          </cell>
          <cell r="AN3">
            <v>160203</v>
          </cell>
        </row>
        <row r="4">
          <cell r="Z4">
            <v>4832</v>
          </cell>
          <cell r="AN4">
            <v>42926</v>
          </cell>
        </row>
        <row r="5">
          <cell r="Z5">
            <v>475</v>
          </cell>
          <cell r="AN5">
            <v>2669</v>
          </cell>
        </row>
      </sheetData>
      <sheetData sheetId="1">
        <row r="2">
          <cell r="Z2">
            <v>21</v>
          </cell>
          <cell r="AN2">
            <v>379</v>
          </cell>
        </row>
        <row r="3">
          <cell r="Z3">
            <v>7092</v>
          </cell>
          <cell r="AN3">
            <v>60654</v>
          </cell>
        </row>
        <row r="4">
          <cell r="Z4">
            <v>179</v>
          </cell>
          <cell r="AN4">
            <v>1816</v>
          </cell>
        </row>
        <row r="5">
          <cell r="Z5">
            <v>2622</v>
          </cell>
          <cell r="AN5">
            <v>29817</v>
          </cell>
        </row>
        <row r="6">
          <cell r="Z6">
            <v>12730</v>
          </cell>
          <cell r="AN6">
            <v>108551</v>
          </cell>
        </row>
        <row r="7">
          <cell r="Z7">
            <v>358</v>
          </cell>
          <cell r="AN7">
            <v>3297</v>
          </cell>
        </row>
        <row r="8">
          <cell r="Z8">
            <v>1096</v>
          </cell>
          <cell r="AN8">
            <v>9541</v>
          </cell>
        </row>
        <row r="9">
          <cell r="Z9">
            <v>844</v>
          </cell>
          <cell r="AN9">
            <v>7919</v>
          </cell>
        </row>
        <row r="10">
          <cell r="Z10">
            <v>219</v>
          </cell>
          <cell r="AN10">
            <v>2079</v>
          </cell>
        </row>
        <row r="11">
          <cell r="Z11">
            <v>790</v>
          </cell>
          <cell r="AN11">
            <v>8576</v>
          </cell>
        </row>
        <row r="12">
          <cell r="Z12">
            <v>716</v>
          </cell>
          <cell r="AN12">
            <v>7275</v>
          </cell>
        </row>
        <row r="13">
          <cell r="Z13">
            <v>1008</v>
          </cell>
          <cell r="AN13">
            <v>7652</v>
          </cell>
        </row>
        <row r="14">
          <cell r="Z14">
            <v>117</v>
          </cell>
          <cell r="AN14">
            <v>1919</v>
          </cell>
        </row>
        <row r="15">
          <cell r="Z15">
            <v>527</v>
          </cell>
          <cell r="AN15">
            <v>4788</v>
          </cell>
        </row>
        <row r="16">
          <cell r="Z16">
            <v>3847</v>
          </cell>
          <cell r="AN16">
            <v>41368</v>
          </cell>
        </row>
        <row r="17">
          <cell r="Z17">
            <v>0</v>
          </cell>
          <cell r="AN17">
            <v>3</v>
          </cell>
        </row>
        <row r="18">
          <cell r="Z18">
            <v>2</v>
          </cell>
          <cell r="AN18">
            <v>27</v>
          </cell>
        </row>
        <row r="19">
          <cell r="Z19">
            <v>691</v>
          </cell>
          <cell r="AN19">
            <v>7196</v>
          </cell>
        </row>
        <row r="20">
          <cell r="Z20">
            <v>358</v>
          </cell>
          <cell r="AN20">
            <v>4376</v>
          </cell>
        </row>
        <row r="21">
          <cell r="Z21">
            <v>803</v>
          </cell>
          <cell r="AN21">
            <v>5654</v>
          </cell>
        </row>
        <row r="22">
          <cell r="Z22">
            <v>1351</v>
          </cell>
          <cell r="AN22">
            <v>13047</v>
          </cell>
        </row>
        <row r="23">
          <cell r="Z23">
            <v>812</v>
          </cell>
          <cell r="AN23">
            <v>9109</v>
          </cell>
        </row>
        <row r="24">
          <cell r="Z24">
            <v>1155</v>
          </cell>
          <cell r="AN24">
            <v>12447</v>
          </cell>
        </row>
        <row r="25">
          <cell r="Z25">
            <v>158</v>
          </cell>
          <cell r="AN25">
            <v>1612</v>
          </cell>
        </row>
        <row r="26">
          <cell r="Z26">
            <v>497</v>
          </cell>
          <cell r="AN26">
            <v>5349</v>
          </cell>
        </row>
        <row r="27">
          <cell r="Z27">
            <v>797</v>
          </cell>
          <cell r="AN27">
            <v>8385</v>
          </cell>
        </row>
        <row r="28">
          <cell r="Z28">
            <v>112</v>
          </cell>
          <cell r="AN28">
            <v>1200</v>
          </cell>
        </row>
        <row r="29">
          <cell r="Z29">
            <v>2761</v>
          </cell>
          <cell r="AN29">
            <v>25219</v>
          </cell>
        </row>
        <row r="30">
          <cell r="Z30">
            <v>456</v>
          </cell>
          <cell r="AN30">
            <v>6686</v>
          </cell>
        </row>
        <row r="31">
          <cell r="Z31">
            <v>1049</v>
          </cell>
          <cell r="AN31">
            <v>8626</v>
          </cell>
        </row>
        <row r="32">
          <cell r="Z32">
            <v>4688</v>
          </cell>
          <cell r="AN32">
            <v>45143</v>
          </cell>
        </row>
        <row r="33">
          <cell r="Z33">
            <v>0</v>
          </cell>
          <cell r="AN33">
            <v>1</v>
          </cell>
        </row>
        <row r="34">
          <cell r="Z34">
            <v>2</v>
          </cell>
          <cell r="AN34">
            <v>13</v>
          </cell>
        </row>
        <row r="35">
          <cell r="Z35">
            <v>0</v>
          </cell>
          <cell r="AN35">
            <v>3</v>
          </cell>
        </row>
      </sheetData>
      <sheetData sheetId="2">
        <row r="2">
          <cell r="Z2">
            <v>132</v>
          </cell>
          <cell r="AN2">
            <v>1556</v>
          </cell>
        </row>
        <row r="3">
          <cell r="Z3">
            <v>356</v>
          </cell>
          <cell r="AN3">
            <v>3904</v>
          </cell>
        </row>
        <row r="4">
          <cell r="Z4">
            <v>1649</v>
          </cell>
          <cell r="AN4">
            <v>19179</v>
          </cell>
        </row>
        <row r="5">
          <cell r="Z5">
            <v>12730</v>
          </cell>
          <cell r="AN5">
            <v>108551</v>
          </cell>
        </row>
        <row r="6">
          <cell r="Z6">
            <v>896</v>
          </cell>
          <cell r="AN6">
            <v>10050</v>
          </cell>
        </row>
        <row r="7">
          <cell r="Z7">
            <v>2297</v>
          </cell>
          <cell r="AN7">
            <v>21489</v>
          </cell>
        </row>
        <row r="8">
          <cell r="Z8">
            <v>309</v>
          </cell>
          <cell r="AN8">
            <v>2656</v>
          </cell>
        </row>
        <row r="9">
          <cell r="Z9">
            <v>910</v>
          </cell>
          <cell r="AN9">
            <v>9793</v>
          </cell>
        </row>
        <row r="10">
          <cell r="Z10">
            <v>214</v>
          </cell>
          <cell r="AN10">
            <v>2013</v>
          </cell>
        </row>
        <row r="11">
          <cell r="Z11">
            <v>741</v>
          </cell>
          <cell r="AN11">
            <v>6298</v>
          </cell>
        </row>
        <row r="12">
          <cell r="Z12">
            <v>0</v>
          </cell>
          <cell r="AN12">
            <v>3</v>
          </cell>
        </row>
        <row r="13">
          <cell r="Z13">
            <v>21</v>
          </cell>
          <cell r="AN13">
            <v>376</v>
          </cell>
        </row>
        <row r="14">
          <cell r="Z14">
            <v>571</v>
          </cell>
          <cell r="AN14">
            <v>5684</v>
          </cell>
        </row>
        <row r="15">
          <cell r="Z15">
            <v>3057</v>
          </cell>
          <cell r="AN15">
            <v>27765</v>
          </cell>
        </row>
        <row r="16">
          <cell r="Z16">
            <v>0</v>
          </cell>
          <cell r="AN16">
            <v>1</v>
          </cell>
        </row>
        <row r="17">
          <cell r="Z17">
            <v>44</v>
          </cell>
          <cell r="AN17">
            <v>354</v>
          </cell>
        </row>
        <row r="18">
          <cell r="Z18">
            <v>380</v>
          </cell>
          <cell r="AN18">
            <v>2861</v>
          </cell>
        </row>
        <row r="19">
          <cell r="Z19">
            <v>509</v>
          </cell>
          <cell r="AN19">
            <v>5538</v>
          </cell>
        </row>
        <row r="20">
          <cell r="Z20">
            <v>542</v>
          </cell>
          <cell r="AN20">
            <v>6223</v>
          </cell>
        </row>
        <row r="21">
          <cell r="Z21">
            <v>497</v>
          </cell>
          <cell r="AN21">
            <v>5341</v>
          </cell>
        </row>
        <row r="22">
          <cell r="Z22">
            <v>412</v>
          </cell>
          <cell r="AN22">
            <v>3572</v>
          </cell>
        </row>
        <row r="23">
          <cell r="Z23">
            <v>2</v>
          </cell>
          <cell r="AN23">
            <v>12</v>
          </cell>
        </row>
        <row r="24">
          <cell r="Z24">
            <v>110</v>
          </cell>
          <cell r="AN24">
            <v>1613</v>
          </cell>
        </row>
        <row r="25">
          <cell r="Z25">
            <v>239</v>
          </cell>
          <cell r="AN25">
            <v>1985</v>
          </cell>
        </row>
        <row r="26">
          <cell r="Z26">
            <v>112</v>
          </cell>
          <cell r="AN26">
            <v>1196</v>
          </cell>
        </row>
        <row r="27">
          <cell r="Z27">
            <v>2</v>
          </cell>
          <cell r="AN27">
            <v>25</v>
          </cell>
        </row>
        <row r="28">
          <cell r="Z28">
            <v>534</v>
          </cell>
          <cell r="AN28">
            <v>3435</v>
          </cell>
        </row>
        <row r="29">
          <cell r="Z29">
            <v>291</v>
          </cell>
          <cell r="AN29">
            <v>5115</v>
          </cell>
        </row>
        <row r="30">
          <cell r="Z30">
            <v>481</v>
          </cell>
          <cell r="AN30">
            <v>4306</v>
          </cell>
        </row>
        <row r="31">
          <cell r="Z31">
            <v>595</v>
          </cell>
          <cell r="AN31">
            <v>5378</v>
          </cell>
        </row>
        <row r="32">
          <cell r="Z32">
            <v>652</v>
          </cell>
          <cell r="AN32">
            <v>7992</v>
          </cell>
        </row>
        <row r="33">
          <cell r="Z33">
            <v>332</v>
          </cell>
          <cell r="AN33">
            <v>4592</v>
          </cell>
        </row>
      </sheetData>
      <sheetData sheetId="3">
        <row r="2">
          <cell r="Z2">
            <v>477</v>
          </cell>
          <cell r="AN2">
            <v>5154</v>
          </cell>
        </row>
        <row r="3">
          <cell r="Z3">
            <v>296</v>
          </cell>
          <cell r="AN3">
            <v>3279</v>
          </cell>
        </row>
        <row r="4">
          <cell r="Z4">
            <v>4407</v>
          </cell>
          <cell r="AN4">
            <v>40964</v>
          </cell>
        </row>
        <row r="5">
          <cell r="Z5">
            <v>962</v>
          </cell>
          <cell r="AN5">
            <v>8766</v>
          </cell>
        </row>
        <row r="6">
          <cell r="Z6">
            <v>1531</v>
          </cell>
          <cell r="AN6">
            <v>13515</v>
          </cell>
        </row>
        <row r="7">
          <cell r="Z7">
            <v>761</v>
          </cell>
          <cell r="AN7">
            <v>7809</v>
          </cell>
        </row>
        <row r="8">
          <cell r="Z8">
            <v>165</v>
          </cell>
          <cell r="AN8">
            <v>1481</v>
          </cell>
        </row>
        <row r="9">
          <cell r="Z9">
            <v>2594</v>
          </cell>
          <cell r="AN9">
            <v>22588</v>
          </cell>
        </row>
        <row r="10">
          <cell r="Z10">
            <v>582</v>
          </cell>
          <cell r="AN10">
            <v>4805</v>
          </cell>
        </row>
        <row r="11">
          <cell r="Z11">
            <v>4380</v>
          </cell>
          <cell r="AN11">
            <v>45118</v>
          </cell>
        </row>
        <row r="12">
          <cell r="Z12">
            <v>170</v>
          </cell>
          <cell r="AN12">
            <v>1135</v>
          </cell>
        </row>
        <row r="13">
          <cell r="Z13">
            <v>277</v>
          </cell>
          <cell r="AN13">
            <v>2954</v>
          </cell>
        </row>
        <row r="14">
          <cell r="Z14">
            <v>285</v>
          </cell>
          <cell r="AN14">
            <v>3226</v>
          </cell>
        </row>
        <row r="15">
          <cell r="Z15">
            <v>0</v>
          </cell>
          <cell r="AN15">
            <v>15</v>
          </cell>
        </row>
        <row r="16">
          <cell r="Z16">
            <v>4473</v>
          </cell>
          <cell r="AN16">
            <v>40997</v>
          </cell>
        </row>
        <row r="17">
          <cell r="Z17">
            <v>1023</v>
          </cell>
          <cell r="AN17">
            <v>9587</v>
          </cell>
        </row>
        <row r="18">
          <cell r="Z18">
            <v>1328</v>
          </cell>
          <cell r="AN18">
            <v>16386</v>
          </cell>
        </row>
        <row r="19">
          <cell r="Z19">
            <v>385</v>
          </cell>
          <cell r="AN19">
            <v>2748</v>
          </cell>
        </row>
        <row r="20">
          <cell r="Z20">
            <v>263</v>
          </cell>
          <cell r="AN20">
            <v>3181</v>
          </cell>
        </row>
        <row r="21">
          <cell r="Z21">
            <v>558</v>
          </cell>
          <cell r="AN21">
            <v>5403</v>
          </cell>
        </row>
        <row r="22">
          <cell r="Z22">
            <v>1790</v>
          </cell>
          <cell r="AN22">
            <v>15952</v>
          </cell>
        </row>
        <row r="23">
          <cell r="Z23">
            <v>224</v>
          </cell>
          <cell r="AN23">
            <v>2339</v>
          </cell>
        </row>
        <row r="24">
          <cell r="Z24">
            <v>45</v>
          </cell>
          <cell r="AN24">
            <v>490</v>
          </cell>
        </row>
        <row r="25">
          <cell r="Z25">
            <v>4862</v>
          </cell>
          <cell r="AN25">
            <v>47241</v>
          </cell>
        </row>
        <row r="26">
          <cell r="Z26">
            <v>16020</v>
          </cell>
          <cell r="AN26">
            <v>144594</v>
          </cell>
        </row>
      </sheetData>
      <sheetData sheetId="4">
        <row r="2">
          <cell r="Z2">
            <v>1812</v>
          </cell>
          <cell r="AN2">
            <v>13778</v>
          </cell>
        </row>
        <row r="3">
          <cell r="Z3">
            <v>14095</v>
          </cell>
          <cell r="AN3">
            <v>120828</v>
          </cell>
        </row>
        <row r="4">
          <cell r="Z4">
            <v>9866</v>
          </cell>
          <cell r="AN4">
            <v>86115</v>
          </cell>
        </row>
        <row r="5">
          <cell r="Z5">
            <v>3591</v>
          </cell>
          <cell r="AN5">
            <v>32800</v>
          </cell>
        </row>
        <row r="6">
          <cell r="Z6">
            <v>7862</v>
          </cell>
          <cell r="AN6">
            <v>75989</v>
          </cell>
        </row>
        <row r="7">
          <cell r="Z7">
            <v>1295</v>
          </cell>
          <cell r="AN7">
            <v>12530</v>
          </cell>
        </row>
        <row r="8">
          <cell r="Z8">
            <v>9337</v>
          </cell>
          <cell r="AN8">
            <v>107687</v>
          </cell>
        </row>
      </sheetData>
      <sheetData sheetId="5">
        <row r="2">
          <cell r="Z2">
            <v>31474</v>
          </cell>
          <cell r="AN2">
            <v>301057</v>
          </cell>
        </row>
        <row r="3">
          <cell r="Z3">
            <v>16384</v>
          </cell>
          <cell r="AN3">
            <v>148670</v>
          </cell>
        </row>
      </sheetData>
      <sheetData sheetId="6"/>
      <sheetData sheetId="7">
        <row r="2">
          <cell r="Z2">
            <v>466</v>
          </cell>
          <cell r="AN2">
            <v>3914</v>
          </cell>
        </row>
        <row r="3">
          <cell r="Z3">
            <v>24752</v>
          </cell>
          <cell r="AN3">
            <v>227310</v>
          </cell>
        </row>
        <row r="4">
          <cell r="Z4">
            <v>3669</v>
          </cell>
          <cell r="AN4">
            <v>41083</v>
          </cell>
        </row>
        <row r="5">
          <cell r="Z5">
            <v>1071</v>
          </cell>
          <cell r="AN5">
            <v>10185</v>
          </cell>
        </row>
        <row r="6">
          <cell r="Z6">
            <v>11224</v>
          </cell>
          <cell r="AN6">
            <v>117547</v>
          </cell>
        </row>
        <row r="7">
          <cell r="Z7">
            <v>6676</v>
          </cell>
          <cell r="AN7">
            <v>49688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AD"/>
      <sheetName val="DEPARTAMENTOS"/>
      <sheetName val="CAPITALES"/>
      <sheetName val="OCUPAC"/>
      <sheetName val="EDUCACION"/>
      <sheetName val="EXP_ANT"/>
      <sheetName val="EXP_NUE"/>
      <sheetName val="SALARIOS"/>
      <sheetName val="CONOC"/>
    </sheetNames>
    <sheetDataSet>
      <sheetData sheetId="0">
        <row r="2">
          <cell r="AQ2">
            <v>431977</v>
          </cell>
        </row>
        <row r="3">
          <cell r="AQ3">
            <v>382036</v>
          </cell>
        </row>
        <row r="4">
          <cell r="AQ4">
            <v>102046</v>
          </cell>
        </row>
        <row r="5">
          <cell r="AQ5">
            <v>2423</v>
          </cell>
        </row>
      </sheetData>
      <sheetData sheetId="1">
        <row r="2">
          <cell r="AQ2">
            <v>462</v>
          </cell>
        </row>
        <row r="3">
          <cell r="AQ3">
            <v>122949</v>
          </cell>
        </row>
        <row r="4">
          <cell r="AQ4">
            <v>2965</v>
          </cell>
        </row>
        <row r="5">
          <cell r="AQ5">
            <v>46504</v>
          </cell>
        </row>
        <row r="6">
          <cell r="AQ6">
            <v>232826</v>
          </cell>
        </row>
        <row r="7">
          <cell r="AQ7">
            <v>9665</v>
          </cell>
        </row>
        <row r="8">
          <cell r="AQ8">
            <v>14219</v>
          </cell>
        </row>
        <row r="9">
          <cell r="AQ9">
            <v>18371</v>
          </cell>
        </row>
        <row r="10">
          <cell r="AQ10">
            <v>4066</v>
          </cell>
        </row>
        <row r="11">
          <cell r="AQ11">
            <v>9028</v>
          </cell>
        </row>
        <row r="12">
          <cell r="AQ12">
            <v>16357</v>
          </cell>
        </row>
        <row r="13">
          <cell r="AQ13">
            <v>10428</v>
          </cell>
        </row>
        <row r="14">
          <cell r="AQ14">
            <v>3852</v>
          </cell>
        </row>
        <row r="15">
          <cell r="AQ15">
            <v>8917</v>
          </cell>
        </row>
        <row r="16">
          <cell r="AQ16">
            <v>71026</v>
          </cell>
        </row>
        <row r="17">
          <cell r="AQ17">
            <v>15</v>
          </cell>
        </row>
        <row r="18">
          <cell r="AQ18">
            <v>55</v>
          </cell>
        </row>
        <row r="19">
          <cell r="AQ19">
            <v>16988</v>
          </cell>
        </row>
        <row r="20">
          <cell r="AQ20">
            <v>7331</v>
          </cell>
        </row>
        <row r="21">
          <cell r="AQ21">
            <v>8447</v>
          </cell>
        </row>
        <row r="22">
          <cell r="AQ22">
            <v>36733</v>
          </cell>
        </row>
        <row r="23">
          <cell r="AQ23">
            <v>16623</v>
          </cell>
        </row>
        <row r="24">
          <cell r="AQ24">
            <v>22655</v>
          </cell>
        </row>
        <row r="25">
          <cell r="AQ25">
            <v>2538</v>
          </cell>
        </row>
        <row r="26">
          <cell r="AQ26">
            <v>10734</v>
          </cell>
        </row>
        <row r="27">
          <cell r="AQ27">
            <v>19287</v>
          </cell>
        </row>
        <row r="28">
          <cell r="AQ28">
            <v>210</v>
          </cell>
        </row>
        <row r="29">
          <cell r="AQ29">
            <v>40472</v>
          </cell>
        </row>
        <row r="30">
          <cell r="AQ30">
            <v>11659</v>
          </cell>
        </row>
        <row r="31">
          <cell r="AQ31">
            <v>19653</v>
          </cell>
        </row>
        <row r="32">
          <cell r="AQ32">
            <v>133365</v>
          </cell>
        </row>
        <row r="33">
          <cell r="AQ33">
            <v>7</v>
          </cell>
        </row>
        <row r="34">
          <cell r="AQ34">
            <v>17</v>
          </cell>
        </row>
        <row r="35">
          <cell r="AQ35">
            <v>58</v>
          </cell>
        </row>
      </sheetData>
      <sheetData sheetId="2">
        <row r="2">
          <cell r="AQ2">
            <v>2316</v>
          </cell>
        </row>
        <row r="3">
          <cell r="AQ3">
            <v>8006</v>
          </cell>
        </row>
        <row r="4">
          <cell r="AQ4">
            <v>30639</v>
          </cell>
        </row>
        <row r="5">
          <cell r="AQ5">
            <v>232826</v>
          </cell>
        </row>
        <row r="6">
          <cell r="AQ6">
            <v>15906</v>
          </cell>
        </row>
        <row r="7">
          <cell r="AQ7">
            <v>69044</v>
          </cell>
        </row>
        <row r="8">
          <cell r="AQ8">
            <v>8679</v>
          </cell>
        </row>
        <row r="9">
          <cell r="AQ9">
            <v>17570</v>
          </cell>
        </row>
        <row r="10">
          <cell r="AQ10">
            <v>3892</v>
          </cell>
        </row>
        <row r="11">
          <cell r="AQ11">
            <v>16446</v>
          </cell>
        </row>
        <row r="12">
          <cell r="AQ12">
            <v>13</v>
          </cell>
        </row>
        <row r="13">
          <cell r="AQ13">
            <v>450</v>
          </cell>
        </row>
        <row r="14">
          <cell r="AQ14">
            <v>14204</v>
          </cell>
        </row>
        <row r="15">
          <cell r="AQ15">
            <v>72309</v>
          </cell>
        </row>
        <row r="16">
          <cell r="AQ16">
            <v>7</v>
          </cell>
        </row>
        <row r="17">
          <cell r="AQ17">
            <v>484</v>
          </cell>
        </row>
        <row r="18">
          <cell r="AQ18">
            <v>6008</v>
          </cell>
        </row>
        <row r="19">
          <cell r="AQ19">
            <v>13831</v>
          </cell>
        </row>
        <row r="20">
          <cell r="AQ20">
            <v>13114</v>
          </cell>
        </row>
        <row r="21">
          <cell r="AQ21">
            <v>12920</v>
          </cell>
        </row>
        <row r="22">
          <cell r="AQ22">
            <v>8952</v>
          </cell>
        </row>
        <row r="23">
          <cell r="AQ23">
            <v>15</v>
          </cell>
        </row>
        <row r="24">
          <cell r="AQ24">
            <v>3173</v>
          </cell>
        </row>
        <row r="25">
          <cell r="AQ25">
            <v>4936</v>
          </cell>
        </row>
        <row r="26">
          <cell r="AQ26">
            <v>205</v>
          </cell>
        </row>
        <row r="27">
          <cell r="AQ27">
            <v>48</v>
          </cell>
        </row>
        <row r="28">
          <cell r="AQ28">
            <v>7453</v>
          </cell>
        </row>
        <row r="29">
          <cell r="AQ29">
            <v>9597</v>
          </cell>
        </row>
        <row r="30">
          <cell r="AQ30">
            <v>7848</v>
          </cell>
        </row>
        <row r="31">
          <cell r="AQ31">
            <v>8568</v>
          </cell>
        </row>
        <row r="32">
          <cell r="AQ32">
            <v>19629</v>
          </cell>
        </row>
        <row r="33">
          <cell r="AQ33">
            <v>6993</v>
          </cell>
        </row>
      </sheetData>
      <sheetData sheetId="3">
        <row r="2">
          <cell r="AQ2">
            <v>13162</v>
          </cell>
        </row>
        <row r="3">
          <cell r="AQ3">
            <v>7392</v>
          </cell>
        </row>
        <row r="4">
          <cell r="AQ4">
            <v>120398</v>
          </cell>
        </row>
        <row r="5">
          <cell r="AQ5">
            <v>17428</v>
          </cell>
        </row>
        <row r="6">
          <cell r="AQ6">
            <v>25246</v>
          </cell>
        </row>
        <row r="7">
          <cell r="AQ7">
            <v>16523</v>
          </cell>
        </row>
        <row r="8">
          <cell r="AQ8">
            <v>2152</v>
          </cell>
        </row>
        <row r="9">
          <cell r="AQ9">
            <v>37068</v>
          </cell>
        </row>
        <row r="10">
          <cell r="AQ10">
            <v>8332</v>
          </cell>
        </row>
        <row r="11">
          <cell r="AQ11">
            <v>70233</v>
          </cell>
        </row>
        <row r="12">
          <cell r="AQ12">
            <v>2032</v>
          </cell>
        </row>
        <row r="13">
          <cell r="AQ13">
            <v>6368</v>
          </cell>
        </row>
        <row r="14">
          <cell r="AQ14">
            <v>9646</v>
          </cell>
        </row>
        <row r="15">
          <cell r="AQ15">
            <v>47</v>
          </cell>
        </row>
        <row r="16">
          <cell r="AQ16">
            <v>58560</v>
          </cell>
        </row>
        <row r="17">
          <cell r="AQ17">
            <v>18517</v>
          </cell>
        </row>
        <row r="18">
          <cell r="AQ18">
            <v>34893</v>
          </cell>
        </row>
        <row r="19">
          <cell r="AQ19">
            <v>6971</v>
          </cell>
        </row>
        <row r="20">
          <cell r="AQ20">
            <v>11749</v>
          </cell>
        </row>
        <row r="21">
          <cell r="AQ21">
            <v>11448</v>
          </cell>
        </row>
        <row r="22">
          <cell r="AQ22">
            <v>31470</v>
          </cell>
        </row>
        <row r="23">
          <cell r="AQ23">
            <v>3589</v>
          </cell>
        </row>
        <row r="24">
          <cell r="AQ24">
            <v>1682</v>
          </cell>
        </row>
        <row r="25">
          <cell r="AQ25">
            <v>101732</v>
          </cell>
        </row>
        <row r="26">
          <cell r="AQ26">
            <v>301844</v>
          </cell>
        </row>
      </sheetData>
      <sheetData sheetId="4">
        <row r="2">
          <cell r="AQ2">
            <v>21356</v>
          </cell>
        </row>
        <row r="3">
          <cell r="AQ3">
            <v>208023</v>
          </cell>
        </row>
        <row r="4">
          <cell r="AQ4">
            <v>169035</v>
          </cell>
        </row>
        <row r="5">
          <cell r="AQ5">
            <v>68072</v>
          </cell>
        </row>
        <row r="6">
          <cell r="AQ6">
            <v>178853</v>
          </cell>
        </row>
        <row r="7">
          <cell r="AQ7">
            <v>33742</v>
          </cell>
        </row>
        <row r="8">
          <cell r="AQ8">
            <v>239401</v>
          </cell>
        </row>
      </sheetData>
      <sheetData sheetId="5">
        <row r="2">
          <cell r="AQ2">
            <v>604649</v>
          </cell>
        </row>
        <row r="3">
          <cell r="AQ3">
            <v>313833</v>
          </cell>
        </row>
      </sheetData>
      <sheetData sheetId="6"/>
      <sheetData sheetId="7">
        <row r="2">
          <cell r="AQ2">
            <v>873</v>
          </cell>
        </row>
        <row r="3">
          <cell r="AQ3">
            <v>383411</v>
          </cell>
        </row>
        <row r="4">
          <cell r="AQ4">
            <v>62521</v>
          </cell>
        </row>
        <row r="5">
          <cell r="AQ5">
            <v>10046</v>
          </cell>
        </row>
        <row r="6">
          <cell r="AQ6">
            <v>461561</v>
          </cell>
        </row>
        <row r="7">
          <cell r="AQ7">
            <v>70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P47"/>
  <sheetViews>
    <sheetView showGridLines="0" tabSelected="1" zoomScale="90" zoomScaleNormal="90" workbookViewId="0">
      <selection activeCell="B7" sqref="B7:F7"/>
    </sheetView>
  </sheetViews>
  <sheetFormatPr baseColWidth="10" defaultRowHeight="15" x14ac:dyDescent="0.25"/>
  <cols>
    <col min="1" max="1" width="1.7109375" customWidth="1"/>
    <col min="2" max="2" width="21.7109375" customWidth="1"/>
    <col min="3" max="3" width="36.7109375" customWidth="1"/>
    <col min="7" max="7" width="1.7109375" customWidth="1"/>
  </cols>
  <sheetData>
    <row r="1" spans="1:16" ht="18" x14ac:dyDescent="0.25">
      <c r="A1" s="31"/>
      <c r="B1" s="6"/>
      <c r="C1" s="6"/>
      <c r="D1" s="32"/>
      <c r="E1" s="32"/>
      <c r="F1" s="32"/>
      <c r="G1" s="33"/>
      <c r="H1" s="8"/>
      <c r="I1" s="8"/>
      <c r="J1" s="8"/>
      <c r="K1" s="8"/>
      <c r="L1" s="8"/>
      <c r="M1" s="8"/>
      <c r="N1" s="8"/>
      <c r="O1" s="8"/>
      <c r="P1" s="8"/>
    </row>
    <row r="2" spans="1:16" ht="18" x14ac:dyDescent="0.25">
      <c r="A2" s="34"/>
      <c r="B2" s="4"/>
      <c r="C2" s="4"/>
      <c r="D2" s="35"/>
      <c r="E2" s="35"/>
      <c r="F2" s="35"/>
      <c r="G2" s="36"/>
      <c r="I2" s="8"/>
      <c r="J2" s="8"/>
      <c r="K2" s="8"/>
      <c r="L2" s="8"/>
      <c r="M2" s="8"/>
      <c r="N2" s="8"/>
      <c r="O2" s="8"/>
      <c r="P2" s="8"/>
    </row>
    <row r="3" spans="1:16" x14ac:dyDescent="0.25">
      <c r="A3" s="34"/>
      <c r="B3" s="4"/>
      <c r="C3" s="4"/>
      <c r="D3" s="4"/>
      <c r="E3" s="4"/>
      <c r="F3" s="4"/>
      <c r="G3" s="37"/>
    </row>
    <row r="4" spans="1:16" x14ac:dyDescent="0.25">
      <c r="A4" s="34"/>
      <c r="B4" s="4"/>
      <c r="C4" s="4"/>
      <c r="D4" s="4"/>
      <c r="E4" s="4"/>
      <c r="F4" s="4"/>
      <c r="G4" s="37"/>
    </row>
    <row r="5" spans="1:16" ht="15.75" x14ac:dyDescent="0.25">
      <c r="A5" s="34"/>
      <c r="B5" s="38"/>
      <c r="C5" s="61"/>
      <c r="D5" s="4"/>
      <c r="E5" s="4"/>
      <c r="F5" s="4"/>
      <c r="G5" s="37"/>
    </row>
    <row r="6" spans="1:16" ht="15.75" x14ac:dyDescent="0.25">
      <c r="A6" s="34"/>
      <c r="B6" s="3"/>
      <c r="C6" s="61"/>
      <c r="D6" s="4"/>
      <c r="E6" s="4"/>
      <c r="F6" s="4"/>
      <c r="G6" s="37"/>
    </row>
    <row r="7" spans="1:16" ht="15.75" x14ac:dyDescent="0.25">
      <c r="A7" s="34"/>
      <c r="B7" s="98" t="s">
        <v>252</v>
      </c>
      <c r="C7" s="98"/>
      <c r="D7" s="98"/>
      <c r="E7" s="98"/>
      <c r="F7" s="98"/>
      <c r="G7" s="37"/>
    </row>
    <row r="8" spans="1:16" ht="15.75" customHeight="1" x14ac:dyDescent="0.25">
      <c r="A8" s="34"/>
      <c r="B8" s="98" t="s">
        <v>253</v>
      </c>
      <c r="C8" s="98"/>
      <c r="D8" s="98"/>
      <c r="E8" s="98"/>
      <c r="F8" s="98"/>
      <c r="G8" s="37"/>
    </row>
    <row r="9" spans="1:16" ht="15.75" customHeight="1" x14ac:dyDescent="0.25">
      <c r="A9" s="34"/>
      <c r="B9" s="61"/>
      <c r="D9" s="4"/>
      <c r="E9" s="4"/>
      <c r="F9" s="4"/>
      <c r="G9" s="37"/>
    </row>
    <row r="10" spans="1:16" ht="15.75" x14ac:dyDescent="0.25">
      <c r="A10" s="34"/>
      <c r="B10" s="61"/>
      <c r="D10" s="4"/>
      <c r="E10" s="4"/>
      <c r="F10" s="4"/>
      <c r="G10" s="37"/>
    </row>
    <row r="11" spans="1:16" ht="15.75" x14ac:dyDescent="0.25">
      <c r="A11" s="34"/>
      <c r="B11" s="61"/>
      <c r="D11" s="4"/>
      <c r="E11" s="4"/>
      <c r="F11" s="4"/>
      <c r="G11" s="37"/>
    </row>
    <row r="12" spans="1:16" ht="15.75" x14ac:dyDescent="0.25">
      <c r="A12" s="34"/>
      <c r="B12" s="61"/>
      <c r="C12" s="9" t="s">
        <v>114</v>
      </c>
      <c r="D12" s="4"/>
      <c r="E12" s="4"/>
      <c r="F12" s="4"/>
      <c r="G12" s="37"/>
    </row>
    <row r="13" spans="1:16" ht="15.75" x14ac:dyDescent="0.25">
      <c r="A13" s="34"/>
      <c r="B13" s="61"/>
      <c r="C13" s="62"/>
      <c r="D13" s="4"/>
      <c r="E13" s="4"/>
      <c r="F13" s="4"/>
      <c r="G13" s="37"/>
    </row>
    <row r="14" spans="1:16" ht="15.75" x14ac:dyDescent="0.25">
      <c r="A14" s="34"/>
      <c r="B14" s="61"/>
      <c r="C14" s="63" t="s">
        <v>251</v>
      </c>
      <c r="D14" s="4"/>
      <c r="E14" s="4"/>
      <c r="F14" s="4"/>
      <c r="G14" s="37"/>
    </row>
    <row r="15" spans="1:16" ht="15.75" x14ac:dyDescent="0.25">
      <c r="A15" s="34"/>
      <c r="B15" s="61"/>
      <c r="C15" s="63" t="s">
        <v>65</v>
      </c>
      <c r="D15" s="4"/>
      <c r="E15" s="4"/>
      <c r="F15" s="4"/>
      <c r="G15" s="37"/>
    </row>
    <row r="16" spans="1:16" ht="15.75" x14ac:dyDescent="0.25">
      <c r="A16" s="34"/>
      <c r="B16" s="61"/>
      <c r="C16" s="63" t="s">
        <v>66</v>
      </c>
      <c r="D16" s="4"/>
      <c r="E16" s="4"/>
      <c r="F16" s="4"/>
      <c r="G16" s="37"/>
    </row>
    <row r="17" spans="1:7" ht="15.75" x14ac:dyDescent="0.25">
      <c r="A17" s="34"/>
      <c r="B17" s="61"/>
      <c r="C17" s="63" t="s">
        <v>67</v>
      </c>
      <c r="D17" s="4"/>
      <c r="E17" s="4"/>
      <c r="F17" s="4"/>
      <c r="G17" s="37"/>
    </row>
    <row r="18" spans="1:7" ht="15.75" x14ac:dyDescent="0.25">
      <c r="A18" s="34"/>
      <c r="B18" s="4"/>
      <c r="C18" s="63" t="s">
        <v>68</v>
      </c>
      <c r="D18" s="4"/>
      <c r="E18" s="4"/>
      <c r="F18" s="4"/>
      <c r="G18" s="37"/>
    </row>
    <row r="19" spans="1:7" ht="15.75" x14ac:dyDescent="0.25">
      <c r="A19" s="34"/>
      <c r="B19" s="4"/>
      <c r="C19" s="63" t="s">
        <v>69</v>
      </c>
      <c r="D19" s="4"/>
      <c r="E19" s="4"/>
      <c r="F19" s="4"/>
      <c r="G19" s="37"/>
    </row>
    <row r="20" spans="1:7" ht="15.75" x14ac:dyDescent="0.25">
      <c r="A20" s="34"/>
      <c r="B20" s="4"/>
      <c r="C20" s="63" t="s">
        <v>70</v>
      </c>
      <c r="D20" s="4"/>
      <c r="E20" s="4"/>
      <c r="F20" s="4"/>
      <c r="G20" s="37"/>
    </row>
    <row r="21" spans="1:7" x14ac:dyDescent="0.25">
      <c r="A21" s="34"/>
      <c r="B21" s="4"/>
      <c r="C21" s="4"/>
      <c r="D21" s="4"/>
      <c r="E21" s="4"/>
      <c r="F21" s="4"/>
      <c r="G21" s="37"/>
    </row>
    <row r="22" spans="1:7" x14ac:dyDescent="0.25">
      <c r="A22" s="34"/>
      <c r="B22" s="4"/>
      <c r="C22" s="4"/>
      <c r="D22" s="4"/>
      <c r="E22" s="4"/>
      <c r="F22" s="4"/>
      <c r="G22" s="37"/>
    </row>
    <row r="23" spans="1:7" x14ac:dyDescent="0.25">
      <c r="A23" s="34"/>
      <c r="B23" s="4"/>
      <c r="C23" s="4"/>
      <c r="D23" s="4"/>
      <c r="E23" s="4"/>
      <c r="F23" s="4"/>
      <c r="G23" s="37"/>
    </row>
    <row r="24" spans="1:7" x14ac:dyDescent="0.25">
      <c r="A24" s="34"/>
      <c r="B24" s="7" t="s">
        <v>254</v>
      </c>
      <c r="C24" s="4"/>
      <c r="D24" s="4"/>
      <c r="E24" s="4"/>
      <c r="F24" s="4"/>
      <c r="G24" s="37"/>
    </row>
    <row r="25" spans="1:7" x14ac:dyDescent="0.25">
      <c r="A25" s="34"/>
      <c r="B25" s="7" t="s">
        <v>237</v>
      </c>
      <c r="C25" s="4"/>
      <c r="D25" s="4"/>
      <c r="E25" s="4"/>
      <c r="F25" s="4"/>
      <c r="G25" s="37"/>
    </row>
    <row r="26" spans="1:7" x14ac:dyDescent="0.25">
      <c r="A26" s="34"/>
      <c r="B26" s="4"/>
      <c r="C26" s="4"/>
      <c r="D26" s="4"/>
      <c r="E26" s="4"/>
      <c r="F26" s="4"/>
      <c r="G26" s="37"/>
    </row>
    <row r="27" spans="1:7" x14ac:dyDescent="0.25">
      <c r="A27" s="34"/>
      <c r="B27" s="4"/>
      <c r="C27" s="4"/>
      <c r="D27" s="4"/>
      <c r="E27" s="4"/>
      <c r="F27" s="4"/>
      <c r="G27" s="37"/>
    </row>
    <row r="28" spans="1:7" x14ac:dyDescent="0.25">
      <c r="A28" s="34"/>
      <c r="B28" s="4" t="s">
        <v>238</v>
      </c>
      <c r="C28" s="94" t="s">
        <v>255</v>
      </c>
      <c r="D28" s="4"/>
      <c r="E28" s="4"/>
      <c r="F28" s="4"/>
      <c r="G28" s="37"/>
    </row>
    <row r="29" spans="1:7" x14ac:dyDescent="0.25">
      <c r="A29" s="34"/>
      <c r="B29" s="4" t="s">
        <v>239</v>
      </c>
      <c r="C29" s="94" t="s">
        <v>241</v>
      </c>
      <c r="D29" s="4"/>
      <c r="E29" s="4"/>
      <c r="F29" s="4"/>
      <c r="G29" s="37"/>
    </row>
    <row r="30" spans="1:7" x14ac:dyDescent="0.25">
      <c r="A30" s="34"/>
      <c r="B30" s="4"/>
      <c r="C30" s="4"/>
      <c r="D30" s="4"/>
      <c r="E30" s="4"/>
      <c r="F30" s="4"/>
      <c r="G30" s="37"/>
    </row>
    <row r="31" spans="1:7" x14ac:dyDescent="0.25">
      <c r="A31" s="40"/>
      <c r="B31" s="5"/>
      <c r="C31" s="5"/>
      <c r="D31" s="5"/>
      <c r="E31" s="5"/>
      <c r="F31" s="5"/>
      <c r="G31" s="41"/>
    </row>
    <row r="34" spans="1:6" x14ac:dyDescent="0.25">
      <c r="A34" s="34"/>
      <c r="B34" s="4"/>
      <c r="C34" s="4"/>
      <c r="D34" s="4"/>
      <c r="E34" s="4"/>
      <c r="F34" s="4"/>
    </row>
    <row r="35" spans="1:6" x14ac:dyDescent="0.25">
      <c r="A35" s="34"/>
      <c r="B35" s="4"/>
      <c r="C35" s="4"/>
      <c r="D35" s="4"/>
      <c r="E35" s="4"/>
      <c r="F35" s="4"/>
    </row>
    <row r="36" spans="1:6" x14ac:dyDescent="0.25">
      <c r="A36" s="34"/>
      <c r="B36" s="4"/>
      <c r="C36" s="4"/>
      <c r="D36" s="4"/>
      <c r="E36" s="4"/>
      <c r="F36" s="4"/>
    </row>
    <row r="37" spans="1:6" x14ac:dyDescent="0.25">
      <c r="A37" s="34"/>
      <c r="B37" s="4"/>
      <c r="C37" s="4"/>
      <c r="D37" s="4"/>
      <c r="E37" s="4"/>
      <c r="F37" s="4"/>
    </row>
    <row r="38" spans="1:6" x14ac:dyDescent="0.25">
      <c r="A38" s="34"/>
      <c r="B38" s="4"/>
      <c r="C38" s="4"/>
      <c r="D38" s="4"/>
      <c r="E38" s="4"/>
      <c r="F38" s="4"/>
    </row>
    <row r="39" spans="1:6" x14ac:dyDescent="0.25">
      <c r="A39" s="34"/>
      <c r="B39" s="4"/>
      <c r="C39" s="4"/>
      <c r="D39" s="4"/>
      <c r="E39" s="4"/>
      <c r="F39" s="4"/>
    </row>
    <row r="40" spans="1:6" x14ac:dyDescent="0.25">
      <c r="A40" s="34"/>
      <c r="B40" s="4"/>
      <c r="C40" s="4"/>
      <c r="D40" s="4"/>
      <c r="E40" s="4"/>
      <c r="F40" s="4"/>
    </row>
    <row r="41" spans="1:6" x14ac:dyDescent="0.25">
      <c r="A41" s="34"/>
      <c r="B41" s="4"/>
      <c r="C41" s="4"/>
      <c r="D41" s="4"/>
      <c r="E41" s="4"/>
      <c r="F41" s="4"/>
    </row>
    <row r="42" spans="1:6" x14ac:dyDescent="0.25">
      <c r="A42" s="34"/>
      <c r="B42" s="4"/>
      <c r="C42" s="4"/>
      <c r="D42" s="4"/>
      <c r="E42" s="4"/>
      <c r="F42" s="4"/>
    </row>
    <row r="43" spans="1:6" x14ac:dyDescent="0.25">
      <c r="A43" s="34"/>
      <c r="B43" s="4"/>
      <c r="C43" s="4"/>
      <c r="D43" s="4"/>
      <c r="E43" s="4"/>
      <c r="F43" s="4"/>
    </row>
    <row r="44" spans="1:6" x14ac:dyDescent="0.25">
      <c r="A44" s="34"/>
      <c r="B44" s="4"/>
      <c r="C44" s="4"/>
      <c r="D44" s="4"/>
      <c r="E44" s="4"/>
      <c r="F44" s="4"/>
    </row>
    <row r="45" spans="1:6" x14ac:dyDescent="0.25">
      <c r="A45" s="34"/>
      <c r="B45" s="4"/>
      <c r="C45" s="4"/>
      <c r="D45" s="4"/>
      <c r="E45" s="4"/>
      <c r="F45" s="4"/>
    </row>
    <row r="46" spans="1:6" x14ac:dyDescent="0.25">
      <c r="A46" s="34"/>
      <c r="B46" s="4"/>
      <c r="C46" s="4"/>
      <c r="D46" s="4"/>
      <c r="E46" s="4"/>
      <c r="F46" s="4"/>
    </row>
    <row r="47" spans="1:6" x14ac:dyDescent="0.25">
      <c r="A47" s="34"/>
      <c r="B47" s="4"/>
      <c r="C47" s="4"/>
      <c r="D47" s="4"/>
      <c r="E47" s="4"/>
      <c r="F47" s="4"/>
    </row>
  </sheetData>
  <mergeCells count="2">
    <mergeCell ref="B7:F7"/>
    <mergeCell ref="B8:F8"/>
  </mergeCells>
  <hyperlinks>
    <hyperlink ref="C14" location="'Rangos de Edad'!A1" display="Oferentes por rangos de edad"/>
    <hyperlink ref="C15" location="Departamentos!A1" display="Oferentes por departamentos "/>
    <hyperlink ref="C16" location="Ciudades!A1" display="Oferentes por ciudades"/>
    <hyperlink ref="C17" location="Ocupaciones!A1" display="Oferentes por ocupaciones "/>
    <hyperlink ref="C18" location="'Educación '!A1" display="Oferentes por nivel educativo "/>
    <hyperlink ref="C19" location="'Experiencia laboral'!A1" display="Oferentes por experiencia laboral"/>
    <hyperlink ref="C20" location="'Aspiración Salarial'!A1" display="Oferentes por rangos de salarios"/>
  </hyperlinks>
  <pageMargins left="0.39370078740157483" right="0.39370078740157483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33"/>
  <sheetViews>
    <sheetView showGridLines="0" zoomScale="90" zoomScaleNormal="9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23.7109375" customWidth="1"/>
    <col min="3" max="4" width="11.140625" customWidth="1"/>
    <col min="5" max="5" width="0.85546875" customWidth="1"/>
    <col min="6" max="7" width="11.140625" customWidth="1"/>
    <col min="8" max="8" width="0.85546875" customWidth="1"/>
    <col min="9" max="10" width="11.140625" customWidth="1"/>
    <col min="11" max="11" width="1.7109375" customWidth="1"/>
    <col min="12" max="12" width="14.28515625" bestFit="1" customWidth="1"/>
    <col min="13" max="13" width="14.5703125" bestFit="1" customWidth="1"/>
    <col min="14" max="14" width="14.28515625" bestFit="1" customWidth="1"/>
    <col min="15" max="15" width="14.5703125" bestFit="1" customWidth="1"/>
    <col min="16" max="16" width="14.28515625" bestFit="1" customWidth="1"/>
  </cols>
  <sheetData>
    <row r="1" spans="1:16" ht="18" x14ac:dyDescent="0.25">
      <c r="A1" s="31"/>
      <c r="B1" s="6"/>
      <c r="C1" s="6"/>
      <c r="D1" s="32"/>
      <c r="E1" s="32"/>
      <c r="F1" s="32"/>
      <c r="G1" s="32"/>
      <c r="H1" s="32"/>
      <c r="I1" s="32"/>
      <c r="J1" s="32"/>
      <c r="K1" s="33"/>
      <c r="L1" s="8"/>
      <c r="M1" s="8"/>
      <c r="N1" s="8"/>
      <c r="O1" s="8"/>
      <c r="P1" s="8"/>
    </row>
    <row r="2" spans="1:16" ht="18" x14ac:dyDescent="0.25">
      <c r="A2" s="34"/>
      <c r="B2" s="4"/>
      <c r="C2" s="4"/>
      <c r="D2" s="35"/>
      <c r="E2" s="35"/>
      <c r="F2" s="35"/>
      <c r="G2" s="35"/>
      <c r="H2" s="35"/>
      <c r="I2" s="35"/>
      <c r="J2" s="35"/>
      <c r="K2" s="36"/>
      <c r="L2" s="8"/>
      <c r="M2" s="8"/>
      <c r="N2" s="8"/>
      <c r="O2" s="8"/>
      <c r="P2" s="8"/>
    </row>
    <row r="3" spans="1:16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6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6" s="2" customFormat="1" ht="15.75" x14ac:dyDescent="0.25">
      <c r="A5" s="50"/>
      <c r="B5" s="38"/>
      <c r="C5" s="49"/>
      <c r="D5" s="49"/>
      <c r="E5" s="49"/>
      <c r="F5" s="49"/>
      <c r="G5" s="49"/>
      <c r="H5" s="49"/>
      <c r="I5" s="49"/>
      <c r="J5" s="49"/>
      <c r="K5" s="51"/>
    </row>
    <row r="6" spans="1:16" s="2" customFormat="1" ht="15.75" x14ac:dyDescent="0.25">
      <c r="A6" s="50"/>
      <c r="B6" s="3"/>
      <c r="C6" s="49"/>
      <c r="D6" s="49"/>
      <c r="E6" s="49"/>
      <c r="F6" s="49"/>
      <c r="G6" s="49"/>
      <c r="H6" s="49"/>
      <c r="I6" s="49"/>
      <c r="J6" s="49"/>
      <c r="K6" s="51"/>
    </row>
    <row r="7" spans="1:16" s="2" customFormat="1" ht="30" customHeight="1" x14ac:dyDescent="0.25">
      <c r="A7" s="50"/>
      <c r="B7" s="106" t="s">
        <v>242</v>
      </c>
      <c r="C7" s="106"/>
      <c r="D7" s="106"/>
      <c r="E7" s="106"/>
      <c r="F7" s="106"/>
      <c r="G7" s="106"/>
      <c r="H7" s="49"/>
      <c r="I7" s="107" t="s">
        <v>258</v>
      </c>
      <c r="J7" s="108"/>
      <c r="K7" s="51"/>
    </row>
    <row r="8" spans="1:16" x14ac:dyDescent="0.25">
      <c r="A8" s="34"/>
      <c r="B8" s="15"/>
      <c r="C8" s="42"/>
      <c r="D8" s="42"/>
      <c r="E8" s="42"/>
      <c r="F8" s="42"/>
      <c r="G8" s="42"/>
      <c r="H8" s="42"/>
      <c r="I8" s="42"/>
      <c r="J8" s="42"/>
      <c r="K8" s="37"/>
    </row>
    <row r="9" spans="1:16" ht="29.25" customHeight="1" x14ac:dyDescent="0.25">
      <c r="A9" s="34"/>
      <c r="B9" s="99" t="s">
        <v>71</v>
      </c>
      <c r="C9" s="104" t="s">
        <v>256</v>
      </c>
      <c r="D9" s="105"/>
      <c r="E9" s="89"/>
      <c r="F9" s="103" t="s">
        <v>257</v>
      </c>
      <c r="G9" s="103"/>
      <c r="H9" s="89"/>
      <c r="I9" s="101" t="s">
        <v>240</v>
      </c>
      <c r="J9" s="102"/>
      <c r="K9" s="37"/>
    </row>
    <row r="10" spans="1:16" x14ac:dyDescent="0.25">
      <c r="A10" s="34"/>
      <c r="B10" s="100"/>
      <c r="C10" s="17" t="s">
        <v>113</v>
      </c>
      <c r="D10" s="16" t="s">
        <v>115</v>
      </c>
      <c r="E10" s="16"/>
      <c r="F10" s="16" t="s">
        <v>113</v>
      </c>
      <c r="G10" s="16" t="s">
        <v>115</v>
      </c>
      <c r="H10" s="16"/>
      <c r="I10" s="16" t="s">
        <v>113</v>
      </c>
      <c r="J10" s="28" t="s">
        <v>115</v>
      </c>
      <c r="K10" s="37"/>
    </row>
    <row r="11" spans="1:16" x14ac:dyDescent="0.25">
      <c r="A11" s="34"/>
      <c r="B11" s="43" t="s">
        <v>87</v>
      </c>
      <c r="C11" s="21">
        <f>+[1]EDAD!$Z2</f>
        <v>25381</v>
      </c>
      <c r="D11" s="19">
        <f>+(C11/$C$15)*100</f>
        <v>53.033975510886378</v>
      </c>
      <c r="E11" s="13"/>
      <c r="F11" s="20">
        <f>+[1]EDAD!$AN2</f>
        <v>243929</v>
      </c>
      <c r="G11" s="19">
        <f>+(F11/$F$15)*100</f>
        <v>54.239349649898713</v>
      </c>
      <c r="H11" s="13"/>
      <c r="I11" s="20">
        <f>+[2]EDAD!$AQ2</f>
        <v>431977</v>
      </c>
      <c r="J11" s="29">
        <f>+(I11/$I$15)*100</f>
        <v>47.031623918596118</v>
      </c>
      <c r="K11" s="37"/>
    </row>
    <row r="12" spans="1:16" x14ac:dyDescent="0.25">
      <c r="A12" s="34"/>
      <c r="B12" s="43" t="s">
        <v>74</v>
      </c>
      <c r="C12" s="21">
        <f>+[1]EDAD!$Z3</f>
        <v>17170</v>
      </c>
      <c r="D12" s="19">
        <f>+(C12/$C$15)*100</f>
        <v>35.876969367712817</v>
      </c>
      <c r="E12" s="13"/>
      <c r="F12" s="20">
        <f>+[1]EDAD!$AN3</f>
        <v>160203</v>
      </c>
      <c r="G12" s="19">
        <f>+(F12/$F$15)*100</f>
        <v>35.622277515025779</v>
      </c>
      <c r="H12" s="11"/>
      <c r="I12" s="20">
        <f>+[2]EDAD!$AQ3</f>
        <v>382036</v>
      </c>
      <c r="J12" s="29">
        <f>+(I12/$I$15)*100</f>
        <v>41.594282740434764</v>
      </c>
      <c r="K12" s="37"/>
    </row>
    <row r="13" spans="1:16" x14ac:dyDescent="0.25">
      <c r="A13" s="34"/>
      <c r="B13" s="43" t="s">
        <v>75</v>
      </c>
      <c r="C13" s="21">
        <f>+[1]EDAD!$Z4</f>
        <v>4832</v>
      </c>
      <c r="D13" s="19">
        <f>+(C13/$C$15)*100</f>
        <v>10.096535584437294</v>
      </c>
      <c r="E13" s="13"/>
      <c r="F13" s="20">
        <f>+[1]EDAD!$AN4</f>
        <v>42926</v>
      </c>
      <c r="G13" s="19">
        <f>+(F13/$F$15)*100</f>
        <v>9.5449016847998891</v>
      </c>
      <c r="H13" s="13"/>
      <c r="I13" s="20">
        <f>+[2]EDAD!$AQ4</f>
        <v>102046</v>
      </c>
      <c r="J13" s="29">
        <f>+(I13/$I$15)*100</f>
        <v>11.110288497760436</v>
      </c>
      <c r="K13" s="37"/>
    </row>
    <row r="14" spans="1:16" x14ac:dyDescent="0.25">
      <c r="A14" s="34"/>
      <c r="B14" s="43" t="s">
        <v>73</v>
      </c>
      <c r="C14" s="21">
        <f>+[1]EDAD!$Z5</f>
        <v>475</v>
      </c>
      <c r="D14" s="95">
        <f>+(C14/$C$15)*100</f>
        <v>0.99251953696351713</v>
      </c>
      <c r="E14" s="97"/>
      <c r="F14" s="20">
        <f>+[1]EDAD!$AN5</f>
        <v>2669</v>
      </c>
      <c r="G14" s="95">
        <f>+(F14/$F$15)*100</f>
        <v>0.5934711502756117</v>
      </c>
      <c r="H14" s="97"/>
      <c r="I14" s="20">
        <f>+[2]EDAD!$AQ5</f>
        <v>2423</v>
      </c>
      <c r="J14" s="96">
        <f>+(I14/$I$15)*100</f>
        <v>0.26380484320868564</v>
      </c>
      <c r="K14" s="37"/>
    </row>
    <row r="15" spans="1:16" x14ac:dyDescent="0.25">
      <c r="A15" s="34"/>
      <c r="B15" s="44" t="s">
        <v>72</v>
      </c>
      <c r="C15" s="45">
        <f>SUM(C11:C14)</f>
        <v>47858</v>
      </c>
      <c r="D15" s="46">
        <f>SUM(D11:D14)</f>
        <v>100</v>
      </c>
      <c r="E15" s="12"/>
      <c r="F15" s="47">
        <f>SUM(F11:F14)</f>
        <v>449727</v>
      </c>
      <c r="G15" s="48">
        <f>+SUM(G11:G14)</f>
        <v>100.00000000000001</v>
      </c>
      <c r="H15" s="14"/>
      <c r="I15" s="47">
        <f>SUM(I11:I14)</f>
        <v>918482</v>
      </c>
      <c r="J15" s="52">
        <f>SUM(J11:J14)</f>
        <v>100</v>
      </c>
      <c r="K15" s="37"/>
    </row>
    <row r="16" spans="1:16" x14ac:dyDescent="0.25">
      <c r="A16" s="34"/>
      <c r="B16" s="4"/>
      <c r="C16" s="4"/>
      <c r="D16" s="4"/>
      <c r="E16" s="4"/>
      <c r="F16" s="4"/>
      <c r="G16" s="4"/>
      <c r="H16" s="4"/>
      <c r="I16" s="4"/>
      <c r="J16" s="4"/>
      <c r="K16" s="37"/>
    </row>
    <row r="17" spans="1:11" x14ac:dyDescent="0.25">
      <c r="A17" s="34"/>
      <c r="B17" s="7" t="s">
        <v>116</v>
      </c>
      <c r="C17" s="4"/>
      <c r="D17" s="4"/>
      <c r="E17" s="4"/>
      <c r="F17" s="4"/>
      <c r="G17" s="4"/>
      <c r="H17" s="4"/>
      <c r="I17" s="4"/>
      <c r="J17" s="4"/>
      <c r="K17" s="37"/>
    </row>
    <row r="18" spans="1:11" x14ac:dyDescent="0.25">
      <c r="A18" s="40"/>
      <c r="B18" s="5"/>
      <c r="C18" s="5"/>
      <c r="D18" s="5"/>
      <c r="E18" s="5"/>
      <c r="F18" s="5"/>
      <c r="G18" s="5"/>
      <c r="H18" s="5"/>
      <c r="I18" s="5"/>
      <c r="J18" s="5"/>
      <c r="K18" s="41"/>
    </row>
    <row r="20" spans="1:11" x14ac:dyDescent="0.25">
      <c r="A20" s="34"/>
      <c r="B20" s="4"/>
      <c r="C20" s="4"/>
      <c r="D20" s="4"/>
      <c r="E20" s="4"/>
      <c r="F20" s="4"/>
      <c r="G20" s="4"/>
      <c r="H20" s="4"/>
      <c r="I20" s="4"/>
      <c r="J20" s="4"/>
    </row>
    <row r="21" spans="1:11" x14ac:dyDescent="0.25">
      <c r="A21" s="34"/>
      <c r="B21" s="4"/>
      <c r="C21" s="4"/>
      <c r="D21" s="4"/>
      <c r="E21" s="4"/>
      <c r="F21" s="4"/>
      <c r="G21" s="4"/>
      <c r="H21" s="4"/>
      <c r="I21" s="4"/>
      <c r="J21" s="4"/>
    </row>
    <row r="22" spans="1:11" x14ac:dyDescent="0.25">
      <c r="A22" s="34"/>
      <c r="B22" s="4"/>
      <c r="C22" s="4"/>
      <c r="D22" s="4"/>
      <c r="E22" s="4"/>
      <c r="F22" s="4"/>
      <c r="G22" s="4"/>
      <c r="H22" s="4"/>
      <c r="I22" s="4"/>
      <c r="J22" s="4"/>
    </row>
    <row r="23" spans="1:11" x14ac:dyDescent="0.25">
      <c r="A23" s="34"/>
      <c r="B23" s="4"/>
      <c r="C23" s="4"/>
      <c r="D23" s="4"/>
      <c r="E23" s="4"/>
      <c r="F23" s="4"/>
      <c r="G23" s="4"/>
      <c r="H23" s="4"/>
      <c r="I23" s="4"/>
      <c r="J23" s="4"/>
    </row>
    <row r="24" spans="1:11" x14ac:dyDescent="0.25">
      <c r="A24" s="34"/>
      <c r="B24" s="4"/>
      <c r="C24" s="4"/>
      <c r="D24" s="4"/>
      <c r="E24" s="4"/>
      <c r="F24" s="4"/>
      <c r="G24" s="4"/>
      <c r="H24" s="4"/>
      <c r="I24" s="4"/>
      <c r="J24" s="4"/>
    </row>
    <row r="25" spans="1:11" x14ac:dyDescent="0.25">
      <c r="A25" s="34"/>
      <c r="B25" s="4"/>
      <c r="C25" s="4"/>
      <c r="D25" s="4"/>
      <c r="E25" s="4"/>
      <c r="F25" s="4"/>
      <c r="G25" s="4"/>
      <c r="H25" s="4"/>
      <c r="I25" s="4"/>
      <c r="J25" s="4"/>
    </row>
    <row r="26" spans="1:11" x14ac:dyDescent="0.25">
      <c r="A26" s="34"/>
      <c r="B26" s="4"/>
      <c r="C26" s="4"/>
      <c r="D26" s="4"/>
      <c r="E26" s="4"/>
      <c r="F26" s="4"/>
      <c r="G26" s="4"/>
      <c r="H26" s="4"/>
      <c r="I26" s="4"/>
      <c r="J26" s="4"/>
    </row>
    <row r="27" spans="1:11" x14ac:dyDescent="0.25">
      <c r="A27" s="34"/>
      <c r="B27" s="4"/>
      <c r="C27" s="4"/>
      <c r="D27" s="4"/>
      <c r="E27" s="4"/>
      <c r="F27" s="4"/>
      <c r="G27" s="4"/>
      <c r="H27" s="4"/>
      <c r="I27" s="4"/>
      <c r="J27" s="4"/>
    </row>
    <row r="28" spans="1:11" x14ac:dyDescent="0.25">
      <c r="A28" s="34"/>
      <c r="B28" s="4"/>
      <c r="C28" s="4"/>
      <c r="D28" s="4"/>
      <c r="E28" s="4"/>
      <c r="F28" s="4"/>
      <c r="G28" s="4"/>
      <c r="H28" s="4"/>
      <c r="I28" s="4"/>
      <c r="J28" s="4"/>
    </row>
    <row r="29" spans="1:11" x14ac:dyDescent="0.25">
      <c r="A29" s="34"/>
      <c r="B29" s="4"/>
      <c r="C29" s="4"/>
      <c r="D29" s="4"/>
      <c r="E29" s="4"/>
      <c r="F29" s="4"/>
      <c r="G29" s="4"/>
      <c r="H29" s="4"/>
      <c r="I29" s="4"/>
      <c r="J29" s="4"/>
    </row>
    <row r="30" spans="1:11" x14ac:dyDescent="0.25">
      <c r="A30" s="34"/>
      <c r="B30" s="4"/>
      <c r="C30" s="4"/>
      <c r="D30" s="4"/>
      <c r="E30" s="4"/>
      <c r="F30" s="4"/>
      <c r="G30" s="4"/>
      <c r="H30" s="4"/>
      <c r="I30" s="4"/>
      <c r="J30" s="4"/>
    </row>
    <row r="31" spans="1:11" x14ac:dyDescent="0.25">
      <c r="A31" s="34"/>
      <c r="B31" s="4"/>
      <c r="C31" s="4"/>
      <c r="D31" s="4"/>
      <c r="E31" s="4"/>
      <c r="F31" s="4"/>
      <c r="G31" s="4"/>
      <c r="H31" s="4"/>
      <c r="I31" s="4"/>
      <c r="J31" s="4"/>
    </row>
    <row r="32" spans="1:11" x14ac:dyDescent="0.25">
      <c r="A32" s="3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34"/>
      <c r="B33" s="4"/>
      <c r="C33" s="4"/>
      <c r="D33" s="4"/>
      <c r="E33" s="4"/>
      <c r="F33" s="4"/>
      <c r="G33" s="4"/>
      <c r="H33" s="4"/>
      <c r="I33" s="4"/>
      <c r="J33" s="4"/>
    </row>
  </sheetData>
  <mergeCells count="6">
    <mergeCell ref="B9:B10"/>
    <mergeCell ref="I9:J9"/>
    <mergeCell ref="F9:G9"/>
    <mergeCell ref="C9:D9"/>
    <mergeCell ref="B7:G7"/>
    <mergeCell ref="I7:J7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48"/>
  <sheetViews>
    <sheetView showGridLines="0" zoomScale="90" zoomScaleNormal="9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40.85546875" customWidth="1"/>
    <col min="3" max="4" width="11.140625" bestFit="1" customWidth="1"/>
    <col min="5" max="5" width="0.85546875" customWidth="1"/>
    <col min="6" max="7" width="11.140625" bestFit="1" customWidth="1"/>
    <col min="8" max="8" width="0.85546875" customWidth="1"/>
    <col min="9" max="9" width="11.140625" bestFit="1" customWidth="1"/>
    <col min="10" max="10" width="12.42578125" customWidth="1"/>
    <col min="11" max="11" width="1.7109375" customWidth="1"/>
  </cols>
  <sheetData>
    <row r="1" spans="1:16" ht="18" x14ac:dyDescent="0.25">
      <c r="A1" s="31"/>
      <c r="B1" s="6"/>
      <c r="C1" s="32"/>
      <c r="D1" s="32"/>
      <c r="E1" s="32"/>
      <c r="F1" s="32"/>
      <c r="G1" s="32"/>
      <c r="H1" s="32"/>
      <c r="I1" s="32"/>
      <c r="J1" s="32"/>
      <c r="K1" s="33"/>
      <c r="L1" s="8"/>
      <c r="M1" s="8"/>
      <c r="N1" s="8"/>
      <c r="O1" s="8"/>
      <c r="P1" s="8"/>
    </row>
    <row r="2" spans="1:16" ht="18" x14ac:dyDescent="0.25">
      <c r="A2" s="34"/>
      <c r="B2" s="4"/>
      <c r="C2" s="35"/>
      <c r="D2" s="35"/>
      <c r="E2" s="35"/>
      <c r="F2" s="35"/>
      <c r="G2" s="35"/>
      <c r="H2" s="35"/>
      <c r="I2" s="35"/>
      <c r="J2" s="35"/>
      <c r="K2" s="36"/>
      <c r="L2" s="8"/>
      <c r="M2" s="8"/>
      <c r="N2" s="8"/>
      <c r="O2" s="8"/>
      <c r="P2" s="8"/>
    </row>
    <row r="3" spans="1:16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6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6" ht="15.75" x14ac:dyDescent="0.25">
      <c r="A5" s="34"/>
      <c r="B5" s="38"/>
      <c r="C5" s="4"/>
      <c r="D5" s="4"/>
      <c r="E5" s="4"/>
      <c r="F5" s="4"/>
      <c r="G5" s="4"/>
      <c r="H5" s="4"/>
      <c r="I5" s="4"/>
      <c r="J5" s="4"/>
      <c r="K5" s="37"/>
    </row>
    <row r="6" spans="1:16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6" ht="30" customHeight="1" x14ac:dyDescent="0.25">
      <c r="A7" s="34"/>
      <c r="B7" s="116" t="s">
        <v>243</v>
      </c>
      <c r="C7" s="116"/>
      <c r="D7" s="116"/>
      <c r="E7" s="116"/>
      <c r="F7" s="116"/>
      <c r="G7" s="116"/>
      <c r="H7" s="4"/>
      <c r="I7" s="107" t="s">
        <v>258</v>
      </c>
      <c r="J7" s="108"/>
      <c r="K7" s="37"/>
    </row>
    <row r="8" spans="1:16" x14ac:dyDescent="0.25">
      <c r="A8" s="34"/>
      <c r="B8" s="15"/>
      <c r="C8" s="39"/>
      <c r="D8" s="39"/>
      <c r="E8" s="39"/>
      <c r="F8" s="39"/>
      <c r="G8" s="39"/>
      <c r="H8" s="39"/>
      <c r="I8" s="39"/>
      <c r="J8" s="39"/>
      <c r="K8" s="37"/>
    </row>
    <row r="9" spans="1:16" ht="27.75" customHeight="1" x14ac:dyDescent="0.25">
      <c r="A9" s="34"/>
      <c r="B9" s="109" t="s">
        <v>71</v>
      </c>
      <c r="C9" s="114" t="str">
        <f>+'Rangos de Edad'!C9</f>
        <v>Septiembre 2016</v>
      </c>
      <c r="D9" s="115"/>
      <c r="E9" s="16"/>
      <c r="F9" s="112" t="str">
        <f>+'Rangos de Edad'!F9</f>
        <v>Acumulado 
Enero-septiembre 2016</v>
      </c>
      <c r="G9" s="113"/>
      <c r="H9" s="90"/>
      <c r="I9" s="110" t="str">
        <f>+'Rangos de Edad'!I9</f>
        <v>Acumulado  
2013-2015</v>
      </c>
      <c r="J9" s="111"/>
      <c r="K9" s="37"/>
    </row>
    <row r="10" spans="1:16" x14ac:dyDescent="0.25">
      <c r="A10" s="34"/>
      <c r="B10" s="109"/>
      <c r="C10" s="17" t="s">
        <v>113</v>
      </c>
      <c r="D10" s="16" t="s">
        <v>115</v>
      </c>
      <c r="E10" s="16"/>
      <c r="F10" s="16" t="s">
        <v>113</v>
      </c>
      <c r="G10" s="16" t="s">
        <v>115</v>
      </c>
      <c r="H10" s="16"/>
      <c r="I10" s="16" t="s">
        <v>113</v>
      </c>
      <c r="J10" s="28" t="s">
        <v>115</v>
      </c>
      <c r="K10" s="37"/>
    </row>
    <row r="11" spans="1:16" x14ac:dyDescent="0.25">
      <c r="A11" s="34"/>
      <c r="B11" s="18" t="s">
        <v>27</v>
      </c>
      <c r="C11" s="21">
        <f>+[1]DEPARTAMENTOS!$Z2</f>
        <v>21</v>
      </c>
      <c r="D11" s="19">
        <f t="shared" ref="D11:D44" si="0">+(C11/$C$45)*100</f>
        <v>4.3879811107860753E-2</v>
      </c>
      <c r="E11" s="27"/>
      <c r="F11" s="20">
        <f>+[1]DEPARTAMENTOS!$AN2</f>
        <v>379</v>
      </c>
      <c r="G11" s="19">
        <f t="shared" ref="G11:G44" si="1">+(F11/$F$45)*100</f>
        <v>8.4273348053374608E-2</v>
      </c>
      <c r="H11" s="27"/>
      <c r="I11" s="20">
        <f>+[2]DEPARTAMENTOS!$AQ2</f>
        <v>462</v>
      </c>
      <c r="J11" s="29">
        <f t="shared" ref="J11:J44" si="2">+(I11/$I$45)*100</f>
        <v>5.0300386942803449E-2</v>
      </c>
      <c r="K11" s="37"/>
    </row>
    <row r="12" spans="1:16" x14ac:dyDescent="0.25">
      <c r="A12" s="34"/>
      <c r="B12" s="18" t="s">
        <v>1</v>
      </c>
      <c r="C12" s="21">
        <f>+[1]DEPARTAMENTOS!$Z3</f>
        <v>7092</v>
      </c>
      <c r="D12" s="19">
        <f t="shared" si="0"/>
        <v>14.818839065568975</v>
      </c>
      <c r="E12" s="27"/>
      <c r="F12" s="20">
        <f>+[1]DEPARTAMENTOS!$AN3</f>
        <v>60654</v>
      </c>
      <c r="G12" s="19">
        <f t="shared" si="1"/>
        <v>13.486848688204178</v>
      </c>
      <c r="H12" s="27"/>
      <c r="I12" s="20">
        <f>+[2]DEPARTAMENTOS!$AQ3</f>
        <v>122949</v>
      </c>
      <c r="J12" s="29">
        <f t="shared" si="2"/>
        <v>13.386108818681258</v>
      </c>
      <c r="K12" s="37"/>
    </row>
    <row r="13" spans="1:16" x14ac:dyDescent="0.25">
      <c r="A13" s="34"/>
      <c r="B13" s="18" t="s">
        <v>25</v>
      </c>
      <c r="C13" s="21">
        <f>+[1]DEPARTAMENTOS!$Z4</f>
        <v>179</v>
      </c>
      <c r="D13" s="19">
        <f t="shared" si="0"/>
        <v>0.37402315182414642</v>
      </c>
      <c r="E13" s="27"/>
      <c r="F13" s="20">
        <f>+[1]DEPARTAMENTOS!$AN4</f>
        <v>1816</v>
      </c>
      <c r="G13" s="19">
        <f t="shared" si="1"/>
        <v>0.40380052787580017</v>
      </c>
      <c r="H13" s="27"/>
      <c r="I13" s="20">
        <f>+[2]DEPARTAMENTOS!$AQ4</f>
        <v>2965</v>
      </c>
      <c r="J13" s="29">
        <f t="shared" si="2"/>
        <v>0.32281525386452864</v>
      </c>
      <c r="K13" s="37"/>
    </row>
    <row r="14" spans="1:16" x14ac:dyDescent="0.25">
      <c r="A14" s="34"/>
      <c r="B14" s="18" t="s">
        <v>4</v>
      </c>
      <c r="C14" s="21">
        <f>+[1]DEPARTAMENTOS!$Z5</f>
        <v>2622</v>
      </c>
      <c r="D14" s="19">
        <f t="shared" si="0"/>
        <v>5.4787078440386141</v>
      </c>
      <c r="E14" s="27"/>
      <c r="F14" s="20">
        <f>+[1]DEPARTAMENTOS!$AN5</f>
        <v>29817</v>
      </c>
      <c r="G14" s="19">
        <f t="shared" si="1"/>
        <v>6.6300222134761748</v>
      </c>
      <c r="H14" s="27"/>
      <c r="I14" s="20">
        <f>+[2]DEPARTAMENTOS!$AQ5</f>
        <v>46504</v>
      </c>
      <c r="J14" s="29">
        <f t="shared" si="2"/>
        <v>5.0631367843898953</v>
      </c>
      <c r="K14" s="37"/>
    </row>
    <row r="15" spans="1:16" x14ac:dyDescent="0.25">
      <c r="A15" s="34"/>
      <c r="B15" s="18" t="s">
        <v>0</v>
      </c>
      <c r="C15" s="21">
        <f>+[1]DEPARTAMENTOS!$Z6</f>
        <v>12730</v>
      </c>
      <c r="D15" s="19">
        <f t="shared" si="0"/>
        <v>26.599523590622258</v>
      </c>
      <c r="E15" s="27"/>
      <c r="F15" s="20">
        <f>+[1]DEPARTAMENTOS!$AN6</f>
        <v>108551</v>
      </c>
      <c r="G15" s="19">
        <f t="shared" si="1"/>
        <v>24.137087610928408</v>
      </c>
      <c r="H15" s="27"/>
      <c r="I15" s="20">
        <f>+[2]DEPARTAMENTOS!$AQ6</f>
        <v>232826</v>
      </c>
      <c r="J15" s="29">
        <f t="shared" si="2"/>
        <v>25.348999762651854</v>
      </c>
      <c r="K15" s="37"/>
    </row>
    <row r="16" spans="1:16" x14ac:dyDescent="0.25">
      <c r="A16" s="34"/>
      <c r="B16" s="18" t="s">
        <v>7</v>
      </c>
      <c r="C16" s="21">
        <f>+[1]DEPARTAMENTOS!$Z7</f>
        <v>358</v>
      </c>
      <c r="D16" s="19">
        <f t="shared" si="0"/>
        <v>0.74804630364829283</v>
      </c>
      <c r="E16" s="27"/>
      <c r="F16" s="20">
        <f>+[1]DEPARTAMENTOS!$AN7</f>
        <v>3297</v>
      </c>
      <c r="G16" s="19">
        <f t="shared" si="1"/>
        <v>0.73311142092869674</v>
      </c>
      <c r="H16" s="27"/>
      <c r="I16" s="20">
        <f>+[2]DEPARTAMENTOS!$AQ7</f>
        <v>9665</v>
      </c>
      <c r="J16" s="29">
        <f t="shared" si="2"/>
        <v>1.0522797398315917</v>
      </c>
      <c r="K16" s="37"/>
    </row>
    <row r="17" spans="1:11" x14ac:dyDescent="0.25">
      <c r="A17" s="34"/>
      <c r="B17" s="18" t="s">
        <v>11</v>
      </c>
      <c r="C17" s="21">
        <f>+[1]DEPARTAMENTOS!$Z8</f>
        <v>1096</v>
      </c>
      <c r="D17" s="19">
        <f t="shared" si="0"/>
        <v>2.2901082368673995</v>
      </c>
      <c r="E17" s="27"/>
      <c r="F17" s="20">
        <f>+[1]DEPARTAMENTOS!$AN8</f>
        <v>9541</v>
      </c>
      <c r="G17" s="19">
        <f t="shared" si="1"/>
        <v>2.1215092711800714</v>
      </c>
      <c r="H17" s="27"/>
      <c r="I17" s="20">
        <f>+[2]DEPARTAMENTOS!$AQ8</f>
        <v>14219</v>
      </c>
      <c r="J17" s="29">
        <f t="shared" si="2"/>
        <v>1.5480978396963685</v>
      </c>
      <c r="K17" s="37"/>
    </row>
    <row r="18" spans="1:11" x14ac:dyDescent="0.25">
      <c r="A18" s="34"/>
      <c r="B18" s="18" t="s">
        <v>12</v>
      </c>
      <c r="C18" s="21">
        <f>+[1]DEPARTAMENTOS!$Z9</f>
        <v>844</v>
      </c>
      <c r="D18" s="19">
        <f t="shared" si="0"/>
        <v>1.7635505035730703</v>
      </c>
      <c r="E18" s="27"/>
      <c r="F18" s="20">
        <f>+[1]DEPARTAMENTOS!$AN9</f>
        <v>7919</v>
      </c>
      <c r="G18" s="19">
        <f t="shared" si="1"/>
        <v>1.760846024365893</v>
      </c>
      <c r="H18" s="27"/>
      <c r="I18" s="20">
        <f>+[2]DEPARTAMENTOS!$AQ9</f>
        <v>18371</v>
      </c>
      <c r="J18" s="29">
        <f t="shared" si="2"/>
        <v>2.0001480704031218</v>
      </c>
      <c r="K18" s="37"/>
    </row>
    <row r="19" spans="1:11" x14ac:dyDescent="0.25">
      <c r="A19" s="34"/>
      <c r="B19" s="18" t="s">
        <v>23</v>
      </c>
      <c r="C19" s="21">
        <f>+[1]DEPARTAMENTOS!$Z10</f>
        <v>219</v>
      </c>
      <c r="D19" s="19">
        <f t="shared" si="0"/>
        <v>0.45760374441054785</v>
      </c>
      <c r="E19" s="27"/>
      <c r="F19" s="20">
        <f>+[1]DEPARTAMENTOS!$AN10</f>
        <v>2079</v>
      </c>
      <c r="G19" s="19">
        <f t="shared" si="1"/>
        <v>0.46228045013975139</v>
      </c>
      <c r="H19" s="27"/>
      <c r="I19" s="20">
        <f>+[2]DEPARTAMENTOS!$AQ10</f>
        <v>4066</v>
      </c>
      <c r="J19" s="29">
        <f t="shared" si="2"/>
        <v>0.4426869552152356</v>
      </c>
      <c r="K19" s="37"/>
    </row>
    <row r="20" spans="1:11" x14ac:dyDescent="0.25">
      <c r="A20" s="34"/>
      <c r="B20" s="18" t="s">
        <v>14</v>
      </c>
      <c r="C20" s="21">
        <f>+[1]DEPARTAMENTOS!$Z11</f>
        <v>790</v>
      </c>
      <c r="D20" s="19">
        <f t="shared" si="0"/>
        <v>1.6507167035814285</v>
      </c>
      <c r="E20" s="27"/>
      <c r="F20" s="20">
        <f>+[1]DEPARTAMENTOS!$AN11</f>
        <v>8576</v>
      </c>
      <c r="G20" s="19">
        <f t="shared" si="1"/>
        <v>1.9069346514663341</v>
      </c>
      <c r="H20" s="27"/>
      <c r="I20" s="20">
        <f>+[2]DEPARTAMENTOS!$AQ11</f>
        <v>9028</v>
      </c>
      <c r="J20" s="29">
        <f t="shared" si="2"/>
        <v>0.98292617601651411</v>
      </c>
      <c r="K20" s="37"/>
    </row>
    <row r="21" spans="1:11" x14ac:dyDescent="0.25">
      <c r="A21" s="34"/>
      <c r="B21" s="18" t="s">
        <v>18</v>
      </c>
      <c r="C21" s="21">
        <f>+[1]DEPARTAMENTOS!$Z12</f>
        <v>716</v>
      </c>
      <c r="D21" s="19">
        <f t="shared" si="0"/>
        <v>1.4960926072965857</v>
      </c>
      <c r="E21" s="27"/>
      <c r="F21" s="20">
        <f>+[1]DEPARTAMENTOS!$AN12</f>
        <v>7275</v>
      </c>
      <c r="G21" s="19">
        <f t="shared" si="1"/>
        <v>1.6176480398108186</v>
      </c>
      <c r="H21" s="27"/>
      <c r="I21" s="20">
        <f>+[2]DEPARTAMENTOS!$AQ12</f>
        <v>16357</v>
      </c>
      <c r="J21" s="29">
        <f t="shared" si="2"/>
        <v>1.7808732234273508</v>
      </c>
      <c r="K21" s="37"/>
    </row>
    <row r="22" spans="1:11" x14ac:dyDescent="0.25">
      <c r="A22" s="34"/>
      <c r="B22" s="18" t="s">
        <v>16</v>
      </c>
      <c r="C22" s="21">
        <f>+[1]DEPARTAMENTOS!$Z13</f>
        <v>1008</v>
      </c>
      <c r="D22" s="19">
        <f t="shared" si="0"/>
        <v>2.1062309331773164</v>
      </c>
      <c r="E22" s="27"/>
      <c r="F22" s="20">
        <f>+[1]DEPARTAMENTOS!$AN13</f>
        <v>7652</v>
      </c>
      <c r="G22" s="19">
        <f t="shared" si="1"/>
        <v>1.7014766736264446</v>
      </c>
      <c r="H22" s="27"/>
      <c r="I22" s="20">
        <f>+[2]DEPARTAMENTOS!$AQ13</f>
        <v>10428</v>
      </c>
      <c r="J22" s="29">
        <f t="shared" si="2"/>
        <v>1.1353515909947065</v>
      </c>
      <c r="K22" s="37"/>
    </row>
    <row r="23" spans="1:11" x14ac:dyDescent="0.25">
      <c r="A23" s="34"/>
      <c r="B23" s="18" t="s">
        <v>26</v>
      </c>
      <c r="C23" s="21">
        <f>+[1]DEPARTAMENTOS!$Z14</f>
        <v>117</v>
      </c>
      <c r="D23" s="19">
        <f t="shared" si="0"/>
        <v>0.24447323331522422</v>
      </c>
      <c r="E23" s="27"/>
      <c r="F23" s="20">
        <f>+[1]DEPARTAMENTOS!$AN14</f>
        <v>1919</v>
      </c>
      <c r="G23" s="19">
        <f t="shared" si="1"/>
        <v>0.42670331111985721</v>
      </c>
      <c r="H23" s="27"/>
      <c r="I23" s="20">
        <f>+[2]DEPARTAMENTOS!$AQ14</f>
        <v>3852</v>
      </c>
      <c r="J23" s="29">
        <f t="shared" si="2"/>
        <v>0.41938764178285476</v>
      </c>
      <c r="K23" s="37"/>
    </row>
    <row r="24" spans="1:11" x14ac:dyDescent="0.25">
      <c r="A24" s="34"/>
      <c r="B24" s="18" t="s">
        <v>20</v>
      </c>
      <c r="C24" s="21">
        <f>+[1]DEPARTAMENTOS!$Z15</f>
        <v>527</v>
      </c>
      <c r="D24" s="19">
        <f t="shared" si="0"/>
        <v>1.1011743073258389</v>
      </c>
      <c r="E24" s="27"/>
      <c r="F24" s="20">
        <f>+[1]DEPARTAMENTOS!$AN15</f>
        <v>4788</v>
      </c>
      <c r="G24" s="19">
        <f t="shared" si="1"/>
        <v>1.0646458851703366</v>
      </c>
      <c r="H24" s="27"/>
      <c r="I24" s="20">
        <f>+[2]DEPARTAMENTOS!$AQ15</f>
        <v>8917</v>
      </c>
      <c r="J24" s="29">
        <f t="shared" si="2"/>
        <v>0.97084101811467183</v>
      </c>
      <c r="K24" s="37"/>
    </row>
    <row r="25" spans="1:11" x14ac:dyDescent="0.25">
      <c r="A25" s="34"/>
      <c r="B25" s="18" t="s">
        <v>3</v>
      </c>
      <c r="C25" s="21">
        <f>+[1]DEPARTAMENTOS!$Z16</f>
        <v>3847</v>
      </c>
      <c r="D25" s="19">
        <f t="shared" si="0"/>
        <v>8.0383634919971581</v>
      </c>
      <c r="E25" s="27"/>
      <c r="F25" s="20">
        <f>+[1]DEPARTAMENTOS!$AN16</f>
        <v>41368</v>
      </c>
      <c r="G25" s="19">
        <f t="shared" si="1"/>
        <v>9.1984692935936696</v>
      </c>
      <c r="H25" s="27"/>
      <c r="I25" s="20">
        <f>+[2]DEPARTAMENTOS!$AQ16</f>
        <v>71026</v>
      </c>
      <c r="J25" s="29">
        <f t="shared" si="2"/>
        <v>7.7329768030293469</v>
      </c>
      <c r="K25" s="37"/>
    </row>
    <row r="26" spans="1:11" x14ac:dyDescent="0.25">
      <c r="A26" s="34"/>
      <c r="B26" s="18" t="s">
        <v>29</v>
      </c>
      <c r="C26" s="21">
        <f>+[1]DEPARTAMENTOS!$Z17</f>
        <v>0</v>
      </c>
      <c r="D26" s="19">
        <f t="shared" si="0"/>
        <v>0</v>
      </c>
      <c r="E26" s="27"/>
      <c r="F26" s="20">
        <f>+[1]DEPARTAMENTOS!$AN17</f>
        <v>3</v>
      </c>
      <c r="G26" s="19">
        <f t="shared" si="1"/>
        <v>6.6707135662301788E-4</v>
      </c>
      <c r="H26" s="27"/>
      <c r="I26" s="20">
        <f>+[2]DEPARTAMENTOS!$AQ17</f>
        <v>15</v>
      </c>
      <c r="J26" s="29">
        <f t="shared" si="2"/>
        <v>1.633129446194917E-3</v>
      </c>
      <c r="K26" s="37"/>
    </row>
    <row r="27" spans="1:11" x14ac:dyDescent="0.25">
      <c r="A27" s="34"/>
      <c r="B27" s="18" t="s">
        <v>28</v>
      </c>
      <c r="C27" s="21">
        <f>+[1]DEPARTAMENTOS!$Z18</f>
        <v>2</v>
      </c>
      <c r="D27" s="19">
        <f t="shared" si="0"/>
        <v>4.1790296293200717E-3</v>
      </c>
      <c r="E27" s="27"/>
      <c r="F27" s="20">
        <f>+[1]DEPARTAMENTOS!$AN18</f>
        <v>27</v>
      </c>
      <c r="G27" s="19">
        <f t="shared" si="1"/>
        <v>6.0036422096071615E-3</v>
      </c>
      <c r="H27" s="27"/>
      <c r="I27" s="20">
        <f>+[2]DEPARTAMENTOS!$AQ18</f>
        <v>55</v>
      </c>
      <c r="J27" s="29">
        <f t="shared" si="2"/>
        <v>5.9881413027146968E-3</v>
      </c>
      <c r="K27" s="37"/>
    </row>
    <row r="28" spans="1:11" x14ac:dyDescent="0.25">
      <c r="A28" s="34"/>
      <c r="B28" s="18" t="s">
        <v>10</v>
      </c>
      <c r="C28" s="21">
        <f>+[1]DEPARTAMENTOS!$Z19</f>
        <v>691</v>
      </c>
      <c r="D28" s="19">
        <f t="shared" si="0"/>
        <v>1.4438547369300847</v>
      </c>
      <c r="E28" s="27"/>
      <c r="F28" s="20">
        <f>+[1]DEPARTAMENTOS!$AN19</f>
        <v>7196</v>
      </c>
      <c r="G28" s="19">
        <f t="shared" si="1"/>
        <v>1.6000818274197457</v>
      </c>
      <c r="H28" s="27"/>
      <c r="I28" s="20">
        <f>+[2]DEPARTAMENTOS!$AQ19</f>
        <v>16988</v>
      </c>
      <c r="J28" s="29">
        <f t="shared" si="2"/>
        <v>1.8495735354639504</v>
      </c>
      <c r="K28" s="37"/>
    </row>
    <row r="29" spans="1:11" x14ac:dyDescent="0.25">
      <c r="A29" s="34"/>
      <c r="B29" s="18" t="s">
        <v>21</v>
      </c>
      <c r="C29" s="21">
        <f>+[1]DEPARTAMENTOS!$Z20</f>
        <v>358</v>
      </c>
      <c r="D29" s="19">
        <f t="shared" si="0"/>
        <v>0.74804630364829283</v>
      </c>
      <c r="E29" s="27"/>
      <c r="F29" s="20">
        <f>+[1]DEPARTAMENTOS!$AN20</f>
        <v>4376</v>
      </c>
      <c r="G29" s="19">
        <f t="shared" si="1"/>
        <v>0.97303475219410873</v>
      </c>
      <c r="H29" s="27"/>
      <c r="I29" s="20">
        <f>+[2]DEPARTAMENTOS!$AQ20</f>
        <v>7331</v>
      </c>
      <c r="J29" s="29">
        <f t="shared" si="2"/>
        <v>0.79816479800366258</v>
      </c>
      <c r="K29" s="37"/>
    </row>
    <row r="30" spans="1:11" x14ac:dyDescent="0.25">
      <c r="A30" s="34"/>
      <c r="B30" s="18" t="s">
        <v>19</v>
      </c>
      <c r="C30" s="21">
        <f>+[1]DEPARTAMENTOS!$Z21</f>
        <v>803</v>
      </c>
      <c r="D30" s="19">
        <f t="shared" si="0"/>
        <v>1.6778803961720088</v>
      </c>
      <c r="E30" s="27"/>
      <c r="F30" s="20">
        <f>+[1]DEPARTAMENTOS!$AN21</f>
        <v>5654</v>
      </c>
      <c r="G30" s="19">
        <f t="shared" si="1"/>
        <v>1.2572071501155146</v>
      </c>
      <c r="H30" s="27"/>
      <c r="I30" s="20">
        <f>+[2]DEPARTAMENTOS!$AQ21</f>
        <v>8447</v>
      </c>
      <c r="J30" s="29">
        <f t="shared" si="2"/>
        <v>0.91966962880056446</v>
      </c>
      <c r="K30" s="37"/>
    </row>
    <row r="31" spans="1:11" x14ac:dyDescent="0.25">
      <c r="A31" s="34"/>
      <c r="B31" s="18" t="s">
        <v>6</v>
      </c>
      <c r="C31" s="21">
        <f>+[1]DEPARTAMENTOS!$Z22</f>
        <v>1351</v>
      </c>
      <c r="D31" s="19">
        <f t="shared" si="0"/>
        <v>2.8229345146057088</v>
      </c>
      <c r="E31" s="27"/>
      <c r="F31" s="20">
        <f>+[1]DEPARTAMENTOS!$AN22</f>
        <v>13047</v>
      </c>
      <c r="G31" s="19">
        <f t="shared" si="1"/>
        <v>2.9010933299535053</v>
      </c>
      <c r="H31" s="27"/>
      <c r="I31" s="20">
        <f>+[2]DEPARTAMENTOS!$AQ22</f>
        <v>36733</v>
      </c>
      <c r="J31" s="29">
        <f t="shared" si="2"/>
        <v>3.9993162631385264</v>
      </c>
      <c r="K31" s="37"/>
    </row>
    <row r="32" spans="1:11" x14ac:dyDescent="0.25">
      <c r="A32" s="34"/>
      <c r="B32" s="18" t="s">
        <v>15</v>
      </c>
      <c r="C32" s="21">
        <f>+[1]DEPARTAMENTOS!$Z23</f>
        <v>812</v>
      </c>
      <c r="D32" s="19">
        <f t="shared" si="0"/>
        <v>1.6966860295039492</v>
      </c>
      <c r="E32" s="27"/>
      <c r="F32" s="20">
        <f>+[1]DEPARTAMENTOS!$AN23</f>
        <v>9109</v>
      </c>
      <c r="G32" s="19">
        <f t="shared" si="1"/>
        <v>2.0254509958263571</v>
      </c>
      <c r="H32" s="27"/>
      <c r="I32" s="20">
        <f>+[2]DEPARTAMENTOS!$AQ23</f>
        <v>16623</v>
      </c>
      <c r="J32" s="29">
        <f t="shared" si="2"/>
        <v>1.8098340522732075</v>
      </c>
      <c r="K32" s="37"/>
    </row>
    <row r="33" spans="1:11" x14ac:dyDescent="0.25">
      <c r="A33" s="34"/>
      <c r="B33" s="18" t="s">
        <v>13</v>
      </c>
      <c r="C33" s="21">
        <f>+[1]DEPARTAMENTOS!$Z24</f>
        <v>1155</v>
      </c>
      <c r="D33" s="19">
        <f t="shared" si="0"/>
        <v>2.4133896109323416</v>
      </c>
      <c r="E33" s="27"/>
      <c r="F33" s="20">
        <f>+[1]DEPARTAMENTOS!$AN24</f>
        <v>12447</v>
      </c>
      <c r="G33" s="19">
        <f t="shared" si="1"/>
        <v>2.7676790586289015</v>
      </c>
      <c r="H33" s="27"/>
      <c r="I33" s="20">
        <f>+[2]DEPARTAMENTOS!$AQ24</f>
        <v>22655</v>
      </c>
      <c r="J33" s="29">
        <f t="shared" si="2"/>
        <v>2.46656984023639</v>
      </c>
      <c r="K33" s="37"/>
    </row>
    <row r="34" spans="1:11" x14ac:dyDescent="0.25">
      <c r="A34" s="34"/>
      <c r="B34" s="18" t="s">
        <v>24</v>
      </c>
      <c r="C34" s="21">
        <f>+[1]DEPARTAMENTOS!$Z25</f>
        <v>158</v>
      </c>
      <c r="D34" s="19">
        <f t="shared" si="0"/>
        <v>0.33014334071628565</v>
      </c>
      <c r="E34" s="27"/>
      <c r="F34" s="20">
        <f>+[1]DEPARTAMENTOS!$AN25</f>
        <v>1612</v>
      </c>
      <c r="G34" s="19">
        <f t="shared" si="1"/>
        <v>0.35843967562543499</v>
      </c>
      <c r="H34" s="27"/>
      <c r="I34" s="20">
        <f>+[2]DEPARTAMENTOS!$AQ25</f>
        <v>2538</v>
      </c>
      <c r="J34" s="29">
        <f t="shared" si="2"/>
        <v>0.27632550229618003</v>
      </c>
      <c r="K34" s="37"/>
    </row>
    <row r="35" spans="1:11" x14ac:dyDescent="0.25">
      <c r="A35" s="34"/>
      <c r="B35" s="18" t="s">
        <v>17</v>
      </c>
      <c r="C35" s="21">
        <f>+[1]DEPARTAMENTOS!$Z26</f>
        <v>497</v>
      </c>
      <c r="D35" s="19">
        <f t="shared" si="0"/>
        <v>1.0384888628860378</v>
      </c>
      <c r="E35" s="27"/>
      <c r="F35" s="20">
        <f>+[1]DEPARTAMENTOS!$AN26</f>
        <v>5349</v>
      </c>
      <c r="G35" s="19">
        <f t="shared" si="1"/>
        <v>1.1893882288588409</v>
      </c>
      <c r="H35" s="27"/>
      <c r="I35" s="20">
        <f>+[2]DEPARTAMENTOS!$AQ26</f>
        <v>10734</v>
      </c>
      <c r="J35" s="29">
        <f t="shared" si="2"/>
        <v>1.1686674316970826</v>
      </c>
      <c r="K35" s="37"/>
    </row>
    <row r="36" spans="1:11" x14ac:dyDescent="0.25">
      <c r="A36" s="34"/>
      <c r="B36" s="18" t="s">
        <v>8</v>
      </c>
      <c r="C36" s="21">
        <f>+[1]DEPARTAMENTOS!$Z27</f>
        <v>797</v>
      </c>
      <c r="D36" s="19">
        <f t="shared" si="0"/>
        <v>1.6653433072840487</v>
      </c>
      <c r="E36" s="27"/>
      <c r="F36" s="20">
        <f>+[1]DEPARTAMENTOS!$AN27</f>
        <v>8385</v>
      </c>
      <c r="G36" s="19">
        <f t="shared" si="1"/>
        <v>1.8644644417613352</v>
      </c>
      <c r="H36" s="27"/>
      <c r="I36" s="20">
        <f>+[2]DEPARTAMENTOS!$AQ27</f>
        <v>19287</v>
      </c>
      <c r="J36" s="29">
        <f t="shared" si="2"/>
        <v>2.0998778419174249</v>
      </c>
      <c r="K36" s="37"/>
    </row>
    <row r="37" spans="1:11" x14ac:dyDescent="0.25">
      <c r="A37" s="34"/>
      <c r="B37" s="18" t="s">
        <v>76</v>
      </c>
      <c r="C37" s="21">
        <f>+[1]DEPARTAMENTOS!$Z28</f>
        <v>112</v>
      </c>
      <c r="D37" s="19">
        <f t="shared" si="0"/>
        <v>0.23402565924192401</v>
      </c>
      <c r="E37" s="27"/>
      <c r="F37" s="20">
        <f>+[1]DEPARTAMENTOS!$AN28</f>
        <v>1200</v>
      </c>
      <c r="G37" s="19">
        <f t="shared" si="1"/>
        <v>0.26682854264920719</v>
      </c>
      <c r="H37" s="27"/>
      <c r="I37" s="20">
        <f>+[2]DEPARTAMENTOS!$AQ28</f>
        <v>210</v>
      </c>
      <c r="J37" s="29">
        <f t="shared" si="2"/>
        <v>2.2863812246728843E-2</v>
      </c>
      <c r="K37" s="37"/>
    </row>
    <row r="38" spans="1:11" x14ac:dyDescent="0.25">
      <c r="A38" s="34"/>
      <c r="B38" s="18" t="s">
        <v>5</v>
      </c>
      <c r="C38" s="21">
        <f>+[1]DEPARTAMENTOS!$Z29</f>
        <v>2761</v>
      </c>
      <c r="D38" s="19">
        <f t="shared" si="0"/>
        <v>5.7691504032763596</v>
      </c>
      <c r="E38" s="27"/>
      <c r="F38" s="20">
        <f>+[1]DEPARTAMENTOS!$AN29</f>
        <v>25219</v>
      </c>
      <c r="G38" s="19">
        <f t="shared" si="1"/>
        <v>5.6076241808919631</v>
      </c>
      <c r="H38" s="27"/>
      <c r="I38" s="20">
        <f>+[2]DEPARTAMENTOS!$AQ29</f>
        <v>40472</v>
      </c>
      <c r="J38" s="29">
        <f t="shared" si="2"/>
        <v>4.4064009964267123</v>
      </c>
      <c r="K38" s="37"/>
    </row>
    <row r="39" spans="1:11" x14ac:dyDescent="0.25">
      <c r="A39" s="34"/>
      <c r="B39" s="18" t="s">
        <v>22</v>
      </c>
      <c r="C39" s="21">
        <f>+[1]DEPARTAMENTOS!$Z30</f>
        <v>456</v>
      </c>
      <c r="D39" s="19">
        <f t="shared" si="0"/>
        <v>0.95281875548497641</v>
      </c>
      <c r="E39" s="27"/>
      <c r="F39" s="20">
        <f>+[1]DEPARTAMENTOS!$AN30</f>
        <v>6686</v>
      </c>
      <c r="G39" s="19">
        <f t="shared" si="1"/>
        <v>1.4866796967938327</v>
      </c>
      <c r="H39" s="27"/>
      <c r="I39" s="20">
        <f>+[2]DEPARTAMENTOS!$AQ30</f>
        <v>11659</v>
      </c>
      <c r="J39" s="29">
        <f t="shared" si="2"/>
        <v>1.2693770808791027</v>
      </c>
      <c r="K39" s="37"/>
    </row>
    <row r="40" spans="1:11" x14ac:dyDescent="0.25">
      <c r="A40" s="34"/>
      <c r="B40" s="18" t="s">
        <v>9</v>
      </c>
      <c r="C40" s="21">
        <f>+[1]DEPARTAMENTOS!$Z31</f>
        <v>1049</v>
      </c>
      <c r="D40" s="19">
        <f t="shared" si="0"/>
        <v>2.1919010405783776</v>
      </c>
      <c r="E40" s="27"/>
      <c r="F40" s="20">
        <f>+[1]DEPARTAMENTOS!$AN31</f>
        <v>8626</v>
      </c>
      <c r="G40" s="19">
        <f t="shared" si="1"/>
        <v>1.9180525074100512</v>
      </c>
      <c r="H40" s="27"/>
      <c r="I40" s="20">
        <f>+[2]DEPARTAMENTOS!$AQ31</f>
        <v>19653</v>
      </c>
      <c r="J40" s="29">
        <f t="shared" si="2"/>
        <v>2.1397262004045805</v>
      </c>
      <c r="K40" s="37"/>
    </row>
    <row r="41" spans="1:11" x14ac:dyDescent="0.25">
      <c r="A41" s="34"/>
      <c r="B41" s="18" t="s">
        <v>2</v>
      </c>
      <c r="C41" s="21">
        <f>+[1]DEPARTAMENTOS!$Z32</f>
        <v>4688</v>
      </c>
      <c r="D41" s="19">
        <f t="shared" si="0"/>
        <v>9.7956454511262496</v>
      </c>
      <c r="E41" s="27"/>
      <c r="F41" s="20">
        <f>+[1]DEPARTAMENTOS!$AN32</f>
        <v>45143</v>
      </c>
      <c r="G41" s="19">
        <f t="shared" si="1"/>
        <v>10.0378674173443</v>
      </c>
      <c r="H41" s="27"/>
      <c r="I41" s="20">
        <f>+[2]DEPARTAMENTOS!$AQ32</f>
        <v>133365</v>
      </c>
      <c r="J41" s="29">
        <f t="shared" si="2"/>
        <v>14.52015390611901</v>
      </c>
      <c r="K41" s="37"/>
    </row>
    <row r="42" spans="1:11" x14ac:dyDescent="0.25">
      <c r="A42" s="34"/>
      <c r="B42" s="18" t="s">
        <v>31</v>
      </c>
      <c r="C42" s="21">
        <f>+[1]DEPARTAMENTOS!$Z33</f>
        <v>0</v>
      </c>
      <c r="D42" s="19">
        <f t="shared" si="0"/>
        <v>0</v>
      </c>
      <c r="E42" s="27"/>
      <c r="F42" s="20">
        <f>+[1]DEPARTAMENTOS!$AN33</f>
        <v>1</v>
      </c>
      <c r="G42" s="19">
        <f t="shared" si="1"/>
        <v>2.2235711887433931E-4</v>
      </c>
      <c r="H42" s="27"/>
      <c r="I42" s="20">
        <f>+[2]DEPARTAMENTOS!$AQ33</f>
        <v>7</v>
      </c>
      <c r="J42" s="29">
        <f t="shared" si="2"/>
        <v>7.6212707489096141E-4</v>
      </c>
      <c r="K42" s="37"/>
    </row>
    <row r="43" spans="1:11" x14ac:dyDescent="0.25">
      <c r="A43" s="34"/>
      <c r="B43" s="18" t="s">
        <v>30</v>
      </c>
      <c r="C43" s="21">
        <f>+[1]DEPARTAMENTOS!$Z34</f>
        <v>2</v>
      </c>
      <c r="D43" s="19">
        <f t="shared" si="0"/>
        <v>4.1790296293200717E-3</v>
      </c>
      <c r="E43" s="27"/>
      <c r="F43" s="20">
        <f>+[1]DEPARTAMENTOS!$AN34</f>
        <v>13</v>
      </c>
      <c r="G43" s="19">
        <f t="shared" si="1"/>
        <v>2.890642545366411E-3</v>
      </c>
      <c r="H43" s="27"/>
      <c r="I43" s="20">
        <f>+[2]DEPARTAMENTOS!$AQ34</f>
        <v>17</v>
      </c>
      <c r="J43" s="29">
        <f t="shared" si="2"/>
        <v>1.8508800390209064E-3</v>
      </c>
      <c r="K43" s="37"/>
    </row>
    <row r="44" spans="1:11" x14ac:dyDescent="0.25">
      <c r="A44" s="34"/>
      <c r="B44" s="18" t="s">
        <v>73</v>
      </c>
      <c r="C44" s="21">
        <f>+[1]DEPARTAMENTOS!$Z35</f>
        <v>0</v>
      </c>
      <c r="D44" s="85">
        <f t="shared" si="0"/>
        <v>0</v>
      </c>
      <c r="E44" s="86"/>
      <c r="F44" s="20">
        <f>+[1]DEPARTAMENTOS!$AN35</f>
        <v>3</v>
      </c>
      <c r="G44" s="85">
        <f t="shared" si="1"/>
        <v>6.6707135662301788E-4</v>
      </c>
      <c r="H44" s="86"/>
      <c r="I44" s="20">
        <f>+[2]DEPARTAMENTOS!$AQ35</f>
        <v>58</v>
      </c>
      <c r="J44" s="87">
        <f t="shared" si="2"/>
        <v>6.3147671919536802E-3</v>
      </c>
      <c r="K44" s="37"/>
    </row>
    <row r="45" spans="1:11" x14ac:dyDescent="0.25">
      <c r="A45" s="34"/>
      <c r="B45" s="22" t="s">
        <v>72</v>
      </c>
      <c r="C45" s="23">
        <f>SUM(C11:C44)</f>
        <v>47858</v>
      </c>
      <c r="D45" s="24">
        <f>SUM(D11:D44)</f>
        <v>100.00000000000001</v>
      </c>
      <c r="E45" s="24"/>
      <c r="F45" s="25">
        <f>SUM(F11:F44)</f>
        <v>449727</v>
      </c>
      <c r="G45" s="26">
        <f>+SUM(G11:G43)</f>
        <v>99.999332928643383</v>
      </c>
      <c r="H45" s="26"/>
      <c r="I45" s="25">
        <f>SUM(I11:I44)</f>
        <v>918482</v>
      </c>
      <c r="J45" s="30">
        <f>SUM(J11:J44)</f>
        <v>99.999999999999957</v>
      </c>
      <c r="K45" s="37"/>
    </row>
    <row r="46" spans="1:11" x14ac:dyDescent="0.25">
      <c r="A46" s="34"/>
      <c r="B46" s="4"/>
      <c r="C46" s="4"/>
      <c r="D46" s="4"/>
      <c r="E46" s="4"/>
      <c r="F46" s="4"/>
      <c r="G46" s="4"/>
      <c r="H46" s="4"/>
      <c r="I46" s="4"/>
      <c r="J46" s="4"/>
      <c r="K46" s="37"/>
    </row>
    <row r="47" spans="1:11" x14ac:dyDescent="0.25">
      <c r="A47" s="34"/>
      <c r="B47" s="7" t="s">
        <v>116</v>
      </c>
      <c r="C47" s="4"/>
      <c r="D47" s="4"/>
      <c r="E47" s="4"/>
      <c r="F47" s="4"/>
      <c r="G47" s="4"/>
      <c r="H47" s="4"/>
      <c r="I47" s="4"/>
      <c r="J47" s="4"/>
      <c r="K47" s="37"/>
    </row>
    <row r="48" spans="1:11" x14ac:dyDescent="0.25">
      <c r="A48" s="40"/>
      <c r="B48" s="5"/>
      <c r="C48" s="5"/>
      <c r="D48" s="5"/>
      <c r="E48" s="5"/>
      <c r="F48" s="5"/>
      <c r="G48" s="5"/>
      <c r="H48" s="5"/>
      <c r="I48" s="5"/>
      <c r="J48" s="5"/>
      <c r="K48" s="41"/>
    </row>
  </sheetData>
  <mergeCells count="6">
    <mergeCell ref="B9:B10"/>
    <mergeCell ref="I9:J9"/>
    <mergeCell ref="F9:G9"/>
    <mergeCell ref="C9:D9"/>
    <mergeCell ref="B7:G7"/>
    <mergeCell ref="I7:J7"/>
  </mergeCells>
  <hyperlinks>
    <hyperlink ref="I7" location="Índice!A1" display="Índice"/>
  </hyperlink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46"/>
  <sheetViews>
    <sheetView showGridLines="0" zoomScale="90" zoomScaleNormal="9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40.85546875" customWidth="1"/>
    <col min="3" max="4" width="11.140625" customWidth="1"/>
    <col min="5" max="5" width="0.85546875" customWidth="1"/>
    <col min="6" max="7" width="11.140625" customWidth="1"/>
    <col min="8" max="8" width="0.85546875" customWidth="1"/>
    <col min="9" max="10" width="11.140625" customWidth="1"/>
    <col min="11" max="11" width="1.7109375" customWidth="1"/>
    <col min="12" max="12" width="12" bestFit="1" customWidth="1"/>
    <col min="13" max="13" width="12.28515625" bestFit="1" customWidth="1"/>
    <col min="14" max="14" width="12" bestFit="1" customWidth="1"/>
    <col min="15" max="15" width="12.28515625" bestFit="1" customWidth="1"/>
    <col min="16" max="16" width="12" bestFit="1" customWidth="1"/>
  </cols>
  <sheetData>
    <row r="1" spans="1:19" ht="18" x14ac:dyDescent="0.25">
      <c r="A1" s="31"/>
      <c r="B1" s="6"/>
      <c r="C1" s="6"/>
      <c r="D1" s="6"/>
      <c r="E1" s="6"/>
      <c r="F1" s="32"/>
      <c r="G1" s="32"/>
      <c r="H1" s="32"/>
      <c r="I1" s="32"/>
      <c r="J1" s="32"/>
      <c r="K1" s="33"/>
      <c r="L1" s="8"/>
      <c r="M1" s="8"/>
      <c r="N1" s="8"/>
      <c r="O1" s="8"/>
      <c r="P1" s="8"/>
      <c r="Q1" s="8"/>
      <c r="R1" s="8"/>
      <c r="S1" s="8"/>
    </row>
    <row r="2" spans="1:19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  <c r="L2" s="8"/>
      <c r="M2" s="8"/>
      <c r="N2" s="8"/>
      <c r="O2" s="8"/>
      <c r="P2" s="8"/>
      <c r="Q2" s="8"/>
      <c r="R2" s="8"/>
      <c r="S2" s="8"/>
    </row>
    <row r="3" spans="1:19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9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9" ht="15.75" x14ac:dyDescent="0.25">
      <c r="A5" s="34"/>
      <c r="B5" s="38"/>
      <c r="C5" s="4"/>
      <c r="D5" s="4"/>
      <c r="E5" s="4"/>
      <c r="F5" s="4"/>
      <c r="G5" s="4"/>
      <c r="H5" s="4"/>
      <c r="I5" s="4"/>
      <c r="J5" s="4"/>
      <c r="K5" s="37"/>
    </row>
    <row r="6" spans="1:19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9" ht="30" customHeight="1" x14ac:dyDescent="0.25">
      <c r="A7" s="34"/>
      <c r="B7" s="116" t="s">
        <v>244</v>
      </c>
      <c r="C7" s="116"/>
      <c r="D7" s="116"/>
      <c r="E7" s="116"/>
      <c r="F7" s="116"/>
      <c r="G7" s="116"/>
      <c r="H7" s="4"/>
      <c r="I7" s="107" t="s">
        <v>258</v>
      </c>
      <c r="J7" s="108"/>
      <c r="K7" s="37"/>
    </row>
    <row r="8" spans="1:19" x14ac:dyDescent="0.25">
      <c r="A8" s="34"/>
      <c r="B8" s="1"/>
      <c r="C8" s="4"/>
      <c r="D8" s="4"/>
      <c r="E8" s="4"/>
      <c r="F8" s="4"/>
      <c r="G8" s="4"/>
      <c r="H8" s="4"/>
      <c r="I8" s="4"/>
      <c r="J8" s="4"/>
      <c r="K8" s="37"/>
    </row>
    <row r="9" spans="1:19" ht="27" customHeight="1" x14ac:dyDescent="0.25">
      <c r="A9" s="34"/>
      <c r="B9" s="109" t="s">
        <v>71</v>
      </c>
      <c r="C9" s="114" t="str">
        <f>+Departamentos!C9</f>
        <v>Septiembre 2016</v>
      </c>
      <c r="D9" s="115"/>
      <c r="E9" s="16"/>
      <c r="F9" s="112" t="str">
        <f>+Departamentos!F9</f>
        <v>Acumulado 
Enero-septiembre 2016</v>
      </c>
      <c r="G9" s="113"/>
      <c r="H9" s="90"/>
      <c r="I9" s="110" t="str">
        <f>+Departamentos!I9</f>
        <v>Acumulado  
2013-2015</v>
      </c>
      <c r="J9" s="111"/>
      <c r="K9" s="37"/>
    </row>
    <row r="10" spans="1:19" x14ac:dyDescent="0.25">
      <c r="A10" s="34"/>
      <c r="B10" s="117"/>
      <c r="C10" s="17" t="s">
        <v>113</v>
      </c>
      <c r="D10" s="16" t="s">
        <v>115</v>
      </c>
      <c r="E10" s="16"/>
      <c r="F10" s="16" t="s">
        <v>113</v>
      </c>
      <c r="G10" s="16" t="s">
        <v>115</v>
      </c>
      <c r="H10" s="16"/>
      <c r="I10" s="16" t="s">
        <v>113</v>
      </c>
      <c r="J10" s="28" t="s">
        <v>115</v>
      </c>
      <c r="K10" s="37"/>
    </row>
    <row r="11" spans="1:19" x14ac:dyDescent="0.25">
      <c r="A11" s="34"/>
      <c r="B11" s="18" t="s">
        <v>25</v>
      </c>
      <c r="C11" s="21">
        <f>+[1]CAPITALES!$Z2</f>
        <v>132</v>
      </c>
      <c r="D11" s="19">
        <f t="shared" ref="D11:D42" si="0">+(C11/$C$43)*100</f>
        <v>0.44568997535199378</v>
      </c>
      <c r="E11" s="19"/>
      <c r="F11" s="20">
        <f>+[1]CAPITALES!$AN2</f>
        <v>1556</v>
      </c>
      <c r="G11" s="19">
        <f t="shared" ref="G11:G42" si="1">+(F11/$F$43)*100</f>
        <v>0.55799409013971368</v>
      </c>
      <c r="H11" s="19"/>
      <c r="I11" s="20">
        <f>+[2]CAPITALES!$AQ2</f>
        <v>2316</v>
      </c>
      <c r="J11" s="29">
        <f t="shared" ref="J11:J42" si="2">+(I11/$I$43)*100</f>
        <v>0.37592459433094022</v>
      </c>
      <c r="K11" s="37"/>
    </row>
    <row r="12" spans="1:19" x14ac:dyDescent="0.25">
      <c r="A12" s="34"/>
      <c r="B12" s="18" t="s">
        <v>45</v>
      </c>
      <c r="C12" s="21">
        <f>+[1]CAPITALES!$Z3</f>
        <v>356</v>
      </c>
      <c r="D12" s="19">
        <f t="shared" si="0"/>
        <v>1.2020123577674984</v>
      </c>
      <c r="E12" s="19"/>
      <c r="F12" s="20">
        <f>+[1]CAPITALES!$AN3</f>
        <v>3904</v>
      </c>
      <c r="G12" s="19">
        <f t="shared" si="1"/>
        <v>1.4000057377284334</v>
      </c>
      <c r="H12" s="19"/>
      <c r="I12" s="20">
        <f>+[2]CAPITALES!$AQ3</f>
        <v>8006</v>
      </c>
      <c r="J12" s="29">
        <f t="shared" si="2"/>
        <v>1.2995044482787166</v>
      </c>
      <c r="K12" s="37"/>
    </row>
    <row r="13" spans="1:19" x14ac:dyDescent="0.25">
      <c r="A13" s="34"/>
      <c r="B13" s="18" t="s">
        <v>35</v>
      </c>
      <c r="C13" s="21">
        <f>+[1]CAPITALES!$Z4</f>
        <v>1649</v>
      </c>
      <c r="D13" s="19">
        <f t="shared" si="0"/>
        <v>5.5677482526927102</v>
      </c>
      <c r="E13" s="19"/>
      <c r="F13" s="20">
        <f>+[1]CAPITALES!$AN4</f>
        <v>19179</v>
      </c>
      <c r="G13" s="19">
        <f t="shared" si="1"/>
        <v>6.8777433514071786</v>
      </c>
      <c r="H13" s="19"/>
      <c r="I13" s="20">
        <f>+[2]CAPITALES!$AQ4</f>
        <v>30639</v>
      </c>
      <c r="J13" s="29">
        <f t="shared" si="2"/>
        <v>4.9732096915827624</v>
      </c>
      <c r="K13" s="37"/>
    </row>
    <row r="14" spans="1:19" x14ac:dyDescent="0.25">
      <c r="A14" s="34"/>
      <c r="B14" s="18" t="s">
        <v>32</v>
      </c>
      <c r="C14" s="21">
        <f>+[1]CAPITALES!$Z5</f>
        <v>12730</v>
      </c>
      <c r="D14" s="19">
        <f t="shared" si="0"/>
        <v>42.982071107809702</v>
      </c>
      <c r="E14" s="19"/>
      <c r="F14" s="20">
        <f>+[1]CAPITALES!$AN5</f>
        <v>108551</v>
      </c>
      <c r="G14" s="19">
        <f t="shared" si="1"/>
        <v>38.927259947786666</v>
      </c>
      <c r="H14" s="19"/>
      <c r="I14" s="20">
        <f>+[2]CAPITALES!$AQ5</f>
        <v>232826</v>
      </c>
      <c r="J14" s="29">
        <f t="shared" si="2"/>
        <v>37.791459239937609</v>
      </c>
      <c r="K14" s="37"/>
    </row>
    <row r="15" spans="1:19" x14ac:dyDescent="0.25">
      <c r="A15" s="34"/>
      <c r="B15" s="18" t="s">
        <v>36</v>
      </c>
      <c r="C15" s="21">
        <f>+[1]CAPITALES!$Z6</f>
        <v>896</v>
      </c>
      <c r="D15" s="19">
        <f t="shared" si="0"/>
        <v>3.0252895296620186</v>
      </c>
      <c r="E15" s="19"/>
      <c r="F15" s="20">
        <f>+[1]CAPITALES!$AN6</f>
        <v>10050</v>
      </c>
      <c r="G15" s="19">
        <f t="shared" si="1"/>
        <v>3.6040106721748857</v>
      </c>
      <c r="H15" s="19"/>
      <c r="I15" s="20">
        <f>+[2]CAPITALES!$AQ6</f>
        <v>15906</v>
      </c>
      <c r="J15" s="29">
        <f t="shared" si="2"/>
        <v>2.5818033667650844</v>
      </c>
      <c r="K15" s="37"/>
    </row>
    <row r="16" spans="1:19" x14ac:dyDescent="0.25">
      <c r="A16" s="34"/>
      <c r="B16" s="18" t="s">
        <v>34</v>
      </c>
      <c r="C16" s="21">
        <f>+[1]CAPITALES!$Z7</f>
        <v>2297</v>
      </c>
      <c r="D16" s="19">
        <f t="shared" si="0"/>
        <v>7.7556808589661337</v>
      </c>
      <c r="E16" s="19"/>
      <c r="F16" s="20">
        <f>+[1]CAPITALES!$AN7</f>
        <v>21489</v>
      </c>
      <c r="G16" s="19">
        <f t="shared" si="1"/>
        <v>7.7061278939667783</v>
      </c>
      <c r="H16" s="19"/>
      <c r="I16" s="20">
        <f>+[2]CAPITALES!$AQ7</f>
        <v>69044</v>
      </c>
      <c r="J16" s="29">
        <f t="shared" si="2"/>
        <v>11.206967914933264</v>
      </c>
      <c r="K16" s="37"/>
    </row>
    <row r="17" spans="1:11" x14ac:dyDescent="0.25">
      <c r="A17" s="34"/>
      <c r="B17" s="18" t="s">
        <v>37</v>
      </c>
      <c r="C17" s="21">
        <f>+[1]CAPITALES!$Z8</f>
        <v>309</v>
      </c>
      <c r="D17" s="19">
        <f t="shared" si="0"/>
        <v>1.0433197150285309</v>
      </c>
      <c r="E17" s="19"/>
      <c r="F17" s="20">
        <f>+[1]CAPITALES!$AN8</f>
        <v>2656</v>
      </c>
      <c r="G17" s="19">
        <f t="shared" si="1"/>
        <v>0.95246291992999965</v>
      </c>
      <c r="H17" s="19"/>
      <c r="I17" s="20">
        <f>+[2]CAPITALES!$AQ8</f>
        <v>8679</v>
      </c>
      <c r="J17" s="29">
        <f t="shared" si="2"/>
        <v>1.4087433308282513</v>
      </c>
      <c r="K17" s="37"/>
    </row>
    <row r="18" spans="1:11" x14ac:dyDescent="0.25">
      <c r="A18" s="34"/>
      <c r="B18" s="18" t="s">
        <v>43</v>
      </c>
      <c r="C18" s="21">
        <f>+[1]CAPITALES!$Z9</f>
        <v>910</v>
      </c>
      <c r="D18" s="19">
        <f t="shared" si="0"/>
        <v>3.0725596785629876</v>
      </c>
      <c r="E18" s="19"/>
      <c r="F18" s="20">
        <f>+[1]CAPITALES!$AN9</f>
        <v>9793</v>
      </c>
      <c r="G18" s="19">
        <f t="shared" si="1"/>
        <v>3.5118484092147919</v>
      </c>
      <c r="H18" s="19"/>
      <c r="I18" s="20">
        <f>+[2]CAPITALES!$AQ9</f>
        <v>17570</v>
      </c>
      <c r="J18" s="29">
        <f t="shared" si="2"/>
        <v>2.8518977212412007</v>
      </c>
      <c r="K18" s="37"/>
    </row>
    <row r="19" spans="1:11" x14ac:dyDescent="0.25">
      <c r="A19" s="34"/>
      <c r="B19" s="18" t="s">
        <v>54</v>
      </c>
      <c r="C19" s="21">
        <f>+[1]CAPITALES!$Z10</f>
        <v>214</v>
      </c>
      <c r="D19" s="19">
        <f t="shared" si="0"/>
        <v>0.72255799034338386</v>
      </c>
      <c r="E19" s="19"/>
      <c r="F19" s="20">
        <f>+[1]CAPITALES!$AN10</f>
        <v>2013</v>
      </c>
      <c r="G19" s="19">
        <f t="shared" si="1"/>
        <v>0.72187795851622349</v>
      </c>
      <c r="H19" s="19"/>
      <c r="I19" s="20">
        <f>+[2]CAPITALES!$AQ10</f>
        <v>3892</v>
      </c>
      <c r="J19" s="29">
        <f t="shared" si="2"/>
        <v>0.63173511275303085</v>
      </c>
      <c r="K19" s="37"/>
    </row>
    <row r="20" spans="1:11" x14ac:dyDescent="0.25">
      <c r="A20" s="34"/>
      <c r="B20" s="18" t="s">
        <v>40</v>
      </c>
      <c r="C20" s="21">
        <f>+[1]CAPITALES!$Z11</f>
        <v>741</v>
      </c>
      <c r="D20" s="19">
        <f t="shared" si="0"/>
        <v>2.501941452544147</v>
      </c>
      <c r="E20" s="19"/>
      <c r="F20" s="20">
        <f>+[1]CAPITALES!$AN11</f>
        <v>6298</v>
      </c>
      <c r="G20" s="19">
        <f t="shared" si="1"/>
        <v>2.2585133545629286</v>
      </c>
      <c r="H20" s="19"/>
      <c r="I20" s="20">
        <f>+[2]CAPITALES!$AQ11</f>
        <v>16446</v>
      </c>
      <c r="J20" s="29">
        <f t="shared" si="2"/>
        <v>2.6694541789147856</v>
      </c>
      <c r="K20" s="37"/>
    </row>
    <row r="21" spans="1:11" x14ac:dyDescent="0.25">
      <c r="A21" s="34"/>
      <c r="B21" s="18" t="s">
        <v>60</v>
      </c>
      <c r="C21" s="21">
        <f>+[1]CAPITALES!$Z12</f>
        <v>0</v>
      </c>
      <c r="D21" s="19">
        <f t="shared" si="0"/>
        <v>0</v>
      </c>
      <c r="E21" s="19"/>
      <c r="F21" s="20">
        <f>+[1]CAPITALES!$AN12</f>
        <v>3</v>
      </c>
      <c r="G21" s="19">
        <f t="shared" si="1"/>
        <v>1.0758240812462347E-3</v>
      </c>
      <c r="H21" s="19"/>
      <c r="I21" s="20">
        <f>+[2]CAPITALES!$AQ12</f>
        <v>13</v>
      </c>
      <c r="J21" s="29">
        <f t="shared" si="2"/>
        <v>2.1101121443446559E-3</v>
      </c>
      <c r="K21" s="37"/>
    </row>
    <row r="22" spans="1:11" x14ac:dyDescent="0.25">
      <c r="A22" s="34"/>
      <c r="B22" s="18" t="s">
        <v>58</v>
      </c>
      <c r="C22" s="21">
        <f>+[1]CAPITALES!$Z13</f>
        <v>21</v>
      </c>
      <c r="D22" s="19">
        <f t="shared" si="0"/>
        <v>7.090522335145355E-2</v>
      </c>
      <c r="E22" s="19"/>
      <c r="F22" s="20">
        <f>+[1]CAPITALES!$AN13</f>
        <v>376</v>
      </c>
      <c r="G22" s="19">
        <f t="shared" si="1"/>
        <v>0.13483661818286138</v>
      </c>
      <c r="H22" s="19"/>
      <c r="I22" s="20">
        <f>+[2]CAPITALES!$AQ13</f>
        <v>450</v>
      </c>
      <c r="J22" s="29">
        <f t="shared" si="2"/>
        <v>7.3042343458084247E-2</v>
      </c>
      <c r="K22" s="37"/>
    </row>
    <row r="23" spans="1:11" x14ac:dyDescent="0.25">
      <c r="A23" s="34"/>
      <c r="B23" s="18" t="s">
        <v>41</v>
      </c>
      <c r="C23" s="21">
        <f>+[1]CAPITALES!$Z14</f>
        <v>571</v>
      </c>
      <c r="D23" s="19">
        <f t="shared" si="0"/>
        <v>1.9279467873180942</v>
      </c>
      <c r="E23" s="19"/>
      <c r="F23" s="20">
        <f>+[1]CAPITALES!$AN14</f>
        <v>5684</v>
      </c>
      <c r="G23" s="19">
        <f t="shared" si="1"/>
        <v>2.0383280259345327</v>
      </c>
      <c r="H23" s="19"/>
      <c r="I23" s="20">
        <f>+[2]CAPITALES!$AQ14</f>
        <v>14204</v>
      </c>
      <c r="J23" s="29">
        <f t="shared" si="2"/>
        <v>2.3055409921747301</v>
      </c>
      <c r="K23" s="37"/>
    </row>
    <row r="24" spans="1:11" x14ac:dyDescent="0.25">
      <c r="A24" s="34"/>
      <c r="B24" s="18" t="s">
        <v>33</v>
      </c>
      <c r="C24" s="21">
        <f>+[1]CAPITALES!$Z15</f>
        <v>3057</v>
      </c>
      <c r="D24" s="19">
        <f t="shared" si="0"/>
        <v>10.32177465644731</v>
      </c>
      <c r="E24" s="19"/>
      <c r="F24" s="20">
        <f>+[1]CAPITALES!$AN15</f>
        <v>27765</v>
      </c>
      <c r="G24" s="19">
        <f t="shared" si="1"/>
        <v>9.9567518719339017</v>
      </c>
      <c r="H24" s="19"/>
      <c r="I24" s="20">
        <f>+[2]CAPITALES!$AQ15</f>
        <v>72309</v>
      </c>
      <c r="J24" s="29">
        <f t="shared" si="2"/>
        <v>11.736930695801364</v>
      </c>
      <c r="K24" s="37"/>
    </row>
    <row r="25" spans="1:11" x14ac:dyDescent="0.25">
      <c r="A25" s="34"/>
      <c r="B25" s="18" t="s">
        <v>61</v>
      </c>
      <c r="C25" s="21">
        <f>+[1]CAPITALES!$Z16</f>
        <v>0</v>
      </c>
      <c r="D25" s="19">
        <f t="shared" si="0"/>
        <v>0</v>
      </c>
      <c r="E25" s="19"/>
      <c r="F25" s="20">
        <f>+[1]CAPITALES!$AN16</f>
        <v>1</v>
      </c>
      <c r="G25" s="19">
        <f t="shared" si="1"/>
        <v>3.5860802708207823E-4</v>
      </c>
      <c r="H25" s="19"/>
      <c r="I25" s="20">
        <f>+[2]CAPITALES!$AQ16</f>
        <v>7</v>
      </c>
      <c r="J25" s="29">
        <f t="shared" si="2"/>
        <v>1.1362142315701994E-3</v>
      </c>
      <c r="K25" s="37"/>
    </row>
    <row r="26" spans="1:11" x14ac:dyDescent="0.25">
      <c r="A26" s="34"/>
      <c r="B26" s="18" t="s">
        <v>57</v>
      </c>
      <c r="C26" s="21">
        <f>+[1]CAPITALES!$Z17</f>
        <v>44</v>
      </c>
      <c r="D26" s="19">
        <f t="shared" si="0"/>
        <v>0.14856332511733128</v>
      </c>
      <c r="E26" s="19"/>
      <c r="F26" s="20">
        <f>+[1]CAPITALES!$AN17</f>
        <v>354</v>
      </c>
      <c r="G26" s="19">
        <f t="shared" si="1"/>
        <v>0.12694724158705567</v>
      </c>
      <c r="H26" s="19"/>
      <c r="I26" s="20">
        <f>+[2]CAPITALES!$AQ17</f>
        <v>484</v>
      </c>
      <c r="J26" s="29">
        <f t="shared" si="2"/>
        <v>7.8561098297139503E-2</v>
      </c>
      <c r="K26" s="37"/>
    </row>
    <row r="27" spans="1:11" x14ac:dyDescent="0.25">
      <c r="A27" s="34"/>
      <c r="B27" s="18" t="s">
        <v>49</v>
      </c>
      <c r="C27" s="21">
        <f>+[1]CAPITALES!$Z18</f>
        <v>380</v>
      </c>
      <c r="D27" s="19">
        <f t="shared" si="0"/>
        <v>1.2830468987405883</v>
      </c>
      <c r="E27" s="19"/>
      <c r="F27" s="20">
        <f>+[1]CAPITALES!$AN18</f>
        <v>2861</v>
      </c>
      <c r="G27" s="19">
        <f t="shared" si="1"/>
        <v>1.0259775654818257</v>
      </c>
      <c r="H27" s="19"/>
      <c r="I27" s="20">
        <f>+[2]CAPITALES!$AQ18</f>
        <v>6008</v>
      </c>
      <c r="J27" s="29">
        <f t="shared" si="2"/>
        <v>0.97519644332482258</v>
      </c>
      <c r="K27" s="37"/>
    </row>
    <row r="28" spans="1:11" x14ac:dyDescent="0.25">
      <c r="A28" s="34"/>
      <c r="B28" s="18" t="s">
        <v>42</v>
      </c>
      <c r="C28" s="21">
        <f>+[1]CAPITALES!$Z19</f>
        <v>509</v>
      </c>
      <c r="D28" s="19">
        <f t="shared" si="0"/>
        <v>1.7186075564709458</v>
      </c>
      <c r="E28" s="19"/>
      <c r="F28" s="20">
        <f>+[1]CAPITALES!$AN19</f>
        <v>5538</v>
      </c>
      <c r="G28" s="19">
        <f t="shared" si="1"/>
        <v>1.985971253980549</v>
      </c>
      <c r="H28" s="19"/>
      <c r="I28" s="20">
        <f>+[2]CAPITALES!$AQ19</f>
        <v>13831</v>
      </c>
      <c r="J28" s="29">
        <f t="shared" si="2"/>
        <v>2.2449970052639179</v>
      </c>
      <c r="K28" s="37"/>
    </row>
    <row r="29" spans="1:11" x14ac:dyDescent="0.25">
      <c r="A29" s="34"/>
      <c r="B29" s="18" t="s">
        <v>46</v>
      </c>
      <c r="C29" s="21">
        <f>+[1]CAPITALES!$Z20</f>
        <v>542</v>
      </c>
      <c r="D29" s="19">
        <f t="shared" si="0"/>
        <v>1.8300300503089439</v>
      </c>
      <c r="E29" s="19"/>
      <c r="F29" s="20">
        <f>+[1]CAPITALES!$AN20</f>
        <v>6223</v>
      </c>
      <c r="G29" s="19">
        <f t="shared" si="1"/>
        <v>2.2316177525317729</v>
      </c>
      <c r="H29" s="19"/>
      <c r="I29" s="20">
        <f>+[2]CAPITALES!$AQ20</f>
        <v>13114</v>
      </c>
      <c r="J29" s="29">
        <f t="shared" si="2"/>
        <v>2.1286162046873707</v>
      </c>
      <c r="K29" s="37"/>
    </row>
    <row r="30" spans="1:11" x14ac:dyDescent="0.25">
      <c r="A30" s="34"/>
      <c r="B30" s="18" t="s">
        <v>38</v>
      </c>
      <c r="C30" s="21">
        <f>+[1]CAPITALES!$Z21</f>
        <v>497</v>
      </c>
      <c r="D30" s="19">
        <f t="shared" si="0"/>
        <v>1.6780902859844009</v>
      </c>
      <c r="E30" s="19"/>
      <c r="F30" s="20">
        <f>+[1]CAPITALES!$AN21</f>
        <v>5341</v>
      </c>
      <c r="G30" s="19">
        <f t="shared" si="1"/>
        <v>1.9153254726453799</v>
      </c>
      <c r="H30" s="19"/>
      <c r="I30" s="20">
        <f>+[2]CAPITALES!$AQ21</f>
        <v>12920</v>
      </c>
      <c r="J30" s="29">
        <f t="shared" si="2"/>
        <v>2.0971268388409965</v>
      </c>
      <c r="K30" s="37"/>
    </row>
    <row r="31" spans="1:11" x14ac:dyDescent="0.25">
      <c r="A31" s="34"/>
      <c r="B31" s="18" t="s">
        <v>50</v>
      </c>
      <c r="C31" s="21">
        <f>+[1]CAPITALES!$Z22</f>
        <v>412</v>
      </c>
      <c r="D31" s="19">
        <f t="shared" si="0"/>
        <v>1.3910929533713745</v>
      </c>
      <c r="E31" s="19"/>
      <c r="F31" s="20">
        <f>+[1]CAPITALES!$AN22</f>
        <v>3572</v>
      </c>
      <c r="G31" s="19">
        <f t="shared" si="1"/>
        <v>1.2809478727371835</v>
      </c>
      <c r="H31" s="19"/>
      <c r="I31" s="20">
        <f>+[2]CAPITALES!$AQ22</f>
        <v>8952</v>
      </c>
      <c r="J31" s="29">
        <f t="shared" si="2"/>
        <v>1.4530556858594894</v>
      </c>
      <c r="K31" s="37"/>
    </row>
    <row r="32" spans="1:11" x14ac:dyDescent="0.25">
      <c r="A32" s="34"/>
      <c r="B32" s="18" t="s">
        <v>88</v>
      </c>
      <c r="C32" s="21">
        <f>+[1]CAPITALES!$Z23</f>
        <v>2</v>
      </c>
      <c r="D32" s="19">
        <f t="shared" si="0"/>
        <v>6.7528784144241481E-3</v>
      </c>
      <c r="E32" s="19"/>
      <c r="F32" s="20">
        <f>+[1]CAPITALES!$AN23</f>
        <v>12</v>
      </c>
      <c r="G32" s="19">
        <f t="shared" si="1"/>
        <v>4.303296324984939E-3</v>
      </c>
      <c r="H32" s="19"/>
      <c r="I32" s="20">
        <f>+[2]CAPITALES!$AQ23</f>
        <v>15</v>
      </c>
      <c r="J32" s="29">
        <f t="shared" si="2"/>
        <v>2.4347447819361417E-3</v>
      </c>
      <c r="K32" s="37"/>
    </row>
    <row r="33" spans="1:11" x14ac:dyDescent="0.25">
      <c r="A33" s="34"/>
      <c r="B33" s="18" t="s">
        <v>55</v>
      </c>
      <c r="C33" s="21">
        <f>+[1]CAPITALES!$Z24</f>
        <v>110</v>
      </c>
      <c r="D33" s="19">
        <f t="shared" si="0"/>
        <v>0.37140831279332814</v>
      </c>
      <c r="E33" s="19"/>
      <c r="F33" s="20">
        <f>+[1]CAPITALES!$AN24</f>
        <v>1613</v>
      </c>
      <c r="G33" s="19">
        <f t="shared" si="1"/>
        <v>0.5784347476833922</v>
      </c>
      <c r="H33" s="19"/>
      <c r="I33" s="20">
        <f>+[2]CAPITALES!$AQ24</f>
        <v>3173</v>
      </c>
      <c r="J33" s="29">
        <f t="shared" si="2"/>
        <v>0.51502967953889178</v>
      </c>
      <c r="K33" s="37"/>
    </row>
    <row r="34" spans="1:11" x14ac:dyDescent="0.25">
      <c r="A34" s="34"/>
      <c r="B34" s="18" t="s">
        <v>52</v>
      </c>
      <c r="C34" s="21">
        <f>+[1]CAPITALES!$Z25</f>
        <v>239</v>
      </c>
      <c r="D34" s="19">
        <f t="shared" si="0"/>
        <v>0.80696897052368566</v>
      </c>
      <c r="E34" s="19"/>
      <c r="F34" s="20">
        <f>+[1]CAPITALES!$AN25</f>
        <v>1985</v>
      </c>
      <c r="G34" s="19">
        <f t="shared" si="1"/>
        <v>0.71183693375792523</v>
      </c>
      <c r="H34" s="19"/>
      <c r="I34" s="20">
        <f>+[2]CAPITALES!$AQ25</f>
        <v>4936</v>
      </c>
      <c r="J34" s="29">
        <f t="shared" si="2"/>
        <v>0.80119334957578625</v>
      </c>
      <c r="K34" s="37"/>
    </row>
    <row r="35" spans="1:11" x14ac:dyDescent="0.25">
      <c r="A35" s="34"/>
      <c r="B35" s="18" t="s">
        <v>56</v>
      </c>
      <c r="C35" s="21">
        <f>+[1]CAPITALES!$Z26</f>
        <v>112</v>
      </c>
      <c r="D35" s="19">
        <f t="shared" si="0"/>
        <v>0.37816119120775232</v>
      </c>
      <c r="E35" s="19"/>
      <c r="F35" s="20">
        <f>+[1]CAPITALES!$AN26</f>
        <v>1196</v>
      </c>
      <c r="G35" s="19">
        <f t="shared" si="1"/>
        <v>0.42889520039016554</v>
      </c>
      <c r="H35" s="19"/>
      <c r="I35" s="20">
        <f>+[2]CAPITALES!$AQ26</f>
        <v>205</v>
      </c>
      <c r="J35" s="29">
        <f t="shared" si="2"/>
        <v>3.3274845353127268E-2</v>
      </c>
      <c r="K35" s="37"/>
    </row>
    <row r="36" spans="1:11" x14ac:dyDescent="0.25">
      <c r="A36" s="34"/>
      <c r="B36" s="18" t="s">
        <v>59</v>
      </c>
      <c r="C36" s="21">
        <f>+[1]CAPITALES!$Z27</f>
        <v>2</v>
      </c>
      <c r="D36" s="19">
        <f t="shared" si="0"/>
        <v>6.7528784144241481E-3</v>
      </c>
      <c r="E36" s="19"/>
      <c r="F36" s="20">
        <f>+[1]CAPITALES!$AN27</f>
        <v>25</v>
      </c>
      <c r="G36" s="19">
        <f t="shared" si="1"/>
        <v>8.9652006770519557E-3</v>
      </c>
      <c r="H36" s="19"/>
      <c r="I36" s="20">
        <f>+[2]CAPITALES!$AQ27</f>
        <v>48</v>
      </c>
      <c r="J36" s="29">
        <f t="shared" si="2"/>
        <v>7.7911833021956532E-3</v>
      </c>
      <c r="K36" s="37"/>
    </row>
    <row r="37" spans="1:11" x14ac:dyDescent="0.25">
      <c r="A37" s="34"/>
      <c r="B37" s="18" t="s">
        <v>44</v>
      </c>
      <c r="C37" s="21">
        <f>+[1]CAPITALES!$Z28</f>
        <v>534</v>
      </c>
      <c r="D37" s="19">
        <f t="shared" si="0"/>
        <v>1.8030185366512477</v>
      </c>
      <c r="E37" s="19"/>
      <c r="F37" s="20">
        <f>+[1]CAPITALES!$AN28</f>
        <v>3435</v>
      </c>
      <c r="G37" s="19">
        <f t="shared" si="1"/>
        <v>1.2318185730269386</v>
      </c>
      <c r="H37" s="19"/>
      <c r="I37" s="20">
        <f>+[2]CAPITALES!$AQ28</f>
        <v>7453</v>
      </c>
      <c r="J37" s="29">
        <f t="shared" si="2"/>
        <v>1.2097435239846708</v>
      </c>
      <c r="K37" s="37"/>
    </row>
    <row r="38" spans="1:11" x14ac:dyDescent="0.25">
      <c r="A38" s="34"/>
      <c r="B38" s="18" t="s">
        <v>53</v>
      </c>
      <c r="C38" s="21">
        <f>+[1]CAPITALES!$Z29</f>
        <v>291</v>
      </c>
      <c r="D38" s="19">
        <f t="shared" si="0"/>
        <v>0.98254380929871354</v>
      </c>
      <c r="E38" s="19"/>
      <c r="F38" s="20">
        <f>+[1]CAPITALES!$AN29</f>
        <v>5115</v>
      </c>
      <c r="G38" s="19">
        <f t="shared" si="1"/>
        <v>1.83428005852483</v>
      </c>
      <c r="H38" s="19"/>
      <c r="I38" s="20">
        <f>+[2]CAPITALES!$AQ29</f>
        <v>9597</v>
      </c>
      <c r="J38" s="29">
        <f t="shared" si="2"/>
        <v>1.5577497114827432</v>
      </c>
      <c r="K38" s="37"/>
    </row>
    <row r="39" spans="1:11" x14ac:dyDescent="0.25">
      <c r="A39" s="34"/>
      <c r="B39" s="18" t="s">
        <v>48</v>
      </c>
      <c r="C39" s="21">
        <f>+[1]CAPITALES!$Z30</f>
        <v>481</v>
      </c>
      <c r="D39" s="19">
        <f t="shared" si="0"/>
        <v>1.6240672586690077</v>
      </c>
      <c r="E39" s="19"/>
      <c r="F39" s="20">
        <f>+[1]CAPITALES!$AN30</f>
        <v>4306</v>
      </c>
      <c r="G39" s="19">
        <f t="shared" si="1"/>
        <v>1.5441661646154288</v>
      </c>
      <c r="H39" s="19"/>
      <c r="I39" s="20">
        <f>+[2]CAPITALES!$AQ30</f>
        <v>7848</v>
      </c>
      <c r="J39" s="29">
        <f t="shared" si="2"/>
        <v>1.2738584699089892</v>
      </c>
      <c r="K39" s="37"/>
    </row>
    <row r="40" spans="1:11" x14ac:dyDescent="0.25">
      <c r="A40" s="34"/>
      <c r="B40" s="18" t="s">
        <v>51</v>
      </c>
      <c r="C40" s="21">
        <f>+[1]CAPITALES!$Z31</f>
        <v>595</v>
      </c>
      <c r="D40" s="19">
        <f t="shared" si="0"/>
        <v>2.0089813282911839</v>
      </c>
      <c r="E40" s="19"/>
      <c r="F40" s="20">
        <f>+[1]CAPITALES!$AN31</f>
        <v>5378</v>
      </c>
      <c r="G40" s="19">
        <f t="shared" si="1"/>
        <v>1.9285939696474166</v>
      </c>
      <c r="H40" s="19"/>
      <c r="I40" s="20">
        <f>+[2]CAPITALES!$AQ31</f>
        <v>8568</v>
      </c>
      <c r="J40" s="29">
        <f t="shared" si="2"/>
        <v>1.3907262194419239</v>
      </c>
      <c r="K40" s="37"/>
    </row>
    <row r="41" spans="1:11" x14ac:dyDescent="0.25">
      <c r="A41" s="34"/>
      <c r="B41" s="18" t="s">
        <v>39</v>
      </c>
      <c r="C41" s="21">
        <f>+[1]CAPITALES!$Z32</f>
        <v>652</v>
      </c>
      <c r="D41" s="19">
        <f t="shared" si="0"/>
        <v>2.2014383631022723</v>
      </c>
      <c r="E41" s="19"/>
      <c r="F41" s="20">
        <f>+[1]CAPITALES!$AN32</f>
        <v>7992</v>
      </c>
      <c r="G41" s="19">
        <f t="shared" si="1"/>
        <v>2.8659953524399691</v>
      </c>
      <c r="H41" s="19"/>
      <c r="I41" s="20">
        <f>+[2]CAPITALES!$AQ32</f>
        <v>19629</v>
      </c>
      <c r="J41" s="29">
        <f t="shared" si="2"/>
        <v>3.186107021641635</v>
      </c>
      <c r="K41" s="37"/>
    </row>
    <row r="42" spans="1:11" x14ac:dyDescent="0.25">
      <c r="A42" s="34"/>
      <c r="B42" s="18" t="s">
        <v>47</v>
      </c>
      <c r="C42" s="21">
        <f>+[1]CAPITALES!$Z33</f>
        <v>332</v>
      </c>
      <c r="D42" s="19">
        <f t="shared" si="0"/>
        <v>1.1209778167944087</v>
      </c>
      <c r="E42" s="19"/>
      <c r="F42" s="20">
        <f>+[1]CAPITALES!$AN33</f>
        <v>4592</v>
      </c>
      <c r="G42" s="19">
        <f t="shared" si="1"/>
        <v>1.6467280603609031</v>
      </c>
      <c r="H42" s="19"/>
      <c r="I42" s="20">
        <f>+[2]CAPITALES!$AQ33</f>
        <v>6993</v>
      </c>
      <c r="J42" s="29">
        <f t="shared" si="2"/>
        <v>1.135078017338629</v>
      </c>
      <c r="K42" s="37"/>
    </row>
    <row r="43" spans="1:11" x14ac:dyDescent="0.25">
      <c r="A43" s="34"/>
      <c r="B43" s="53" t="s">
        <v>72</v>
      </c>
      <c r="C43" s="45">
        <f>SUM(C11:C42)</f>
        <v>29617</v>
      </c>
      <c r="D43" s="46">
        <f>SUM(D11:D42)</f>
        <v>99.999999999999986</v>
      </c>
      <c r="E43" s="46"/>
      <c r="F43" s="47">
        <f>SUM(F11:F42)</f>
        <v>278856</v>
      </c>
      <c r="G43" s="48">
        <f>+SUM(G11:G42)</f>
        <v>100</v>
      </c>
      <c r="H43" s="48"/>
      <c r="I43" s="47">
        <f>SUM(I11:I42)</f>
        <v>616081</v>
      </c>
      <c r="J43" s="52">
        <f>SUM(J11:J42)</f>
        <v>100.00000000000001</v>
      </c>
      <c r="K43" s="37"/>
    </row>
    <row r="44" spans="1:11" x14ac:dyDescent="0.25">
      <c r="A44" s="34"/>
      <c r="B44" s="4"/>
      <c r="C44" s="4"/>
      <c r="D44" s="4"/>
      <c r="E44" s="4"/>
      <c r="F44" s="4"/>
      <c r="G44" s="4"/>
      <c r="H44" s="4"/>
      <c r="I44" s="4"/>
      <c r="J44" s="4"/>
      <c r="K44" s="37"/>
    </row>
    <row r="45" spans="1:11" x14ac:dyDescent="0.25">
      <c r="A45" s="34"/>
      <c r="B45" s="7" t="s">
        <v>116</v>
      </c>
      <c r="C45" s="4"/>
      <c r="D45" s="4"/>
      <c r="E45" s="4"/>
      <c r="F45" s="4"/>
      <c r="G45" s="4"/>
      <c r="H45" s="4"/>
      <c r="I45" s="4"/>
      <c r="J45" s="4"/>
      <c r="K45" s="37"/>
    </row>
    <row r="46" spans="1:11" x14ac:dyDescent="0.25">
      <c r="A46" s="40"/>
      <c r="B46" s="5"/>
      <c r="C46" s="5"/>
      <c r="D46" s="5"/>
      <c r="E46" s="5"/>
      <c r="F46" s="5"/>
      <c r="G46" s="5"/>
      <c r="H46" s="5"/>
      <c r="I46" s="5"/>
      <c r="J46" s="5"/>
      <c r="K46" s="41"/>
    </row>
  </sheetData>
  <mergeCells count="6">
    <mergeCell ref="B9:B10"/>
    <mergeCell ref="I9:J9"/>
    <mergeCell ref="F9:G9"/>
    <mergeCell ref="C9:D9"/>
    <mergeCell ref="B7:G7"/>
    <mergeCell ref="I7:J7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50"/>
  <sheetViews>
    <sheetView showGridLines="0" zoomScale="90" zoomScaleNormal="90" workbookViewId="0">
      <pane xSplit="2" topLeftCell="C1" activePane="topRight" state="frozen"/>
      <selection pane="topRight" activeCell="B8" sqref="B8:G8"/>
    </sheetView>
  </sheetViews>
  <sheetFormatPr baseColWidth="10" defaultRowHeight="15" x14ac:dyDescent="0.25"/>
  <cols>
    <col min="1" max="1" width="1.7109375" customWidth="1"/>
    <col min="2" max="2" width="52.28515625" customWidth="1"/>
    <col min="3" max="4" width="11.140625" customWidth="1"/>
    <col min="5" max="5" width="0.85546875" customWidth="1"/>
    <col min="6" max="7" width="11.140625" customWidth="1"/>
    <col min="8" max="8" width="0.85546875" customWidth="1"/>
    <col min="9" max="10" width="11.140625" customWidth="1"/>
    <col min="11" max="11" width="1.7109375" customWidth="1"/>
    <col min="12" max="12" width="12" bestFit="1" customWidth="1"/>
    <col min="13" max="13" width="12.42578125" bestFit="1" customWidth="1"/>
    <col min="14" max="14" width="12" bestFit="1" customWidth="1"/>
    <col min="15" max="15" width="12.42578125" bestFit="1" customWidth="1"/>
    <col min="16" max="16" width="12" bestFit="1" customWidth="1"/>
  </cols>
  <sheetData>
    <row r="1" spans="1:16" ht="18" x14ac:dyDescent="0.25">
      <c r="A1" s="31"/>
      <c r="B1" s="6"/>
      <c r="C1" s="32"/>
      <c r="D1" s="32"/>
      <c r="E1" s="32"/>
      <c r="F1" s="32"/>
      <c r="G1" s="32"/>
      <c r="H1" s="32"/>
      <c r="I1" s="32"/>
      <c r="J1" s="32"/>
      <c r="K1" s="33"/>
      <c r="L1" s="8"/>
      <c r="M1" s="8"/>
      <c r="N1" s="8"/>
      <c r="O1" s="8"/>
      <c r="P1" s="8"/>
    </row>
    <row r="2" spans="1:16" ht="18" x14ac:dyDescent="0.25">
      <c r="A2" s="34"/>
      <c r="B2" s="4"/>
      <c r="C2" s="35"/>
      <c r="D2" s="35"/>
      <c r="E2" s="35"/>
      <c r="F2" s="35"/>
      <c r="G2" s="35"/>
      <c r="H2" s="35"/>
      <c r="I2" s="35"/>
      <c r="J2" s="35"/>
      <c r="K2" s="36"/>
      <c r="L2" s="8"/>
      <c r="M2" s="8"/>
      <c r="N2" s="8"/>
      <c r="O2" s="8"/>
      <c r="P2" s="8"/>
    </row>
    <row r="3" spans="1:16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6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6" ht="15.75" x14ac:dyDescent="0.25">
      <c r="A5" s="34"/>
      <c r="B5" s="38"/>
      <c r="C5" s="4"/>
      <c r="D5" s="4"/>
      <c r="E5" s="4"/>
      <c r="F5" s="4"/>
      <c r="G5" s="4"/>
      <c r="H5" s="4"/>
      <c r="I5" s="4"/>
      <c r="J5" s="4"/>
      <c r="K5" s="37"/>
    </row>
    <row r="6" spans="1:16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6" x14ac:dyDescent="0.25">
      <c r="A7" s="34"/>
      <c r="B7" s="4"/>
      <c r="C7" s="4"/>
      <c r="D7" s="4"/>
      <c r="E7" s="4"/>
      <c r="F7" s="4"/>
      <c r="G7" s="4"/>
      <c r="H7" s="4"/>
      <c r="I7" s="4"/>
      <c r="J7" s="4"/>
      <c r="K7" s="37"/>
    </row>
    <row r="8" spans="1:16" ht="30" customHeight="1" x14ac:dyDescent="0.25">
      <c r="A8" s="34"/>
      <c r="B8" s="118" t="s">
        <v>245</v>
      </c>
      <c r="C8" s="118"/>
      <c r="D8" s="118"/>
      <c r="E8" s="118"/>
      <c r="F8" s="118"/>
      <c r="G8" s="118"/>
      <c r="H8" s="4"/>
      <c r="I8" s="107" t="s">
        <v>258</v>
      </c>
      <c r="J8" s="108"/>
      <c r="K8" s="37"/>
    </row>
    <row r="9" spans="1:16" x14ac:dyDescent="0.25">
      <c r="A9" s="34"/>
      <c r="B9" s="15"/>
      <c r="C9" s="64"/>
      <c r="D9" s="4"/>
      <c r="E9" s="4"/>
      <c r="F9" s="4"/>
      <c r="G9" s="4"/>
      <c r="H9" s="4"/>
      <c r="I9" s="4"/>
      <c r="J9" s="4"/>
      <c r="K9" s="37"/>
    </row>
    <row r="10" spans="1:16" ht="28.5" customHeight="1" x14ac:dyDescent="0.25">
      <c r="A10" s="34"/>
      <c r="B10" s="109" t="s">
        <v>71</v>
      </c>
      <c r="C10" s="114" t="str">
        <f>+Ciudades!C9</f>
        <v>Septiembre 2016</v>
      </c>
      <c r="D10" s="115"/>
      <c r="E10" s="16"/>
      <c r="F10" s="112" t="str">
        <f>+Ciudades!F9</f>
        <v>Acumulado 
Enero-septiembre 2016</v>
      </c>
      <c r="G10" s="113"/>
      <c r="H10" s="90"/>
      <c r="I10" s="110" t="str">
        <f>+Ciudades!I9</f>
        <v>Acumulado  
2013-2015</v>
      </c>
      <c r="J10" s="111"/>
      <c r="K10" s="37"/>
    </row>
    <row r="11" spans="1:16" x14ac:dyDescent="0.25">
      <c r="A11" s="34"/>
      <c r="B11" s="117"/>
      <c r="C11" s="17" t="s">
        <v>113</v>
      </c>
      <c r="D11" s="16" t="s">
        <v>115</v>
      </c>
      <c r="E11" s="16"/>
      <c r="F11" s="16" t="s">
        <v>113</v>
      </c>
      <c r="G11" s="16" t="s">
        <v>115</v>
      </c>
      <c r="H11" s="16"/>
      <c r="I11" s="16" t="s">
        <v>113</v>
      </c>
      <c r="J11" s="28" t="s">
        <v>115</v>
      </c>
      <c r="K11" s="37"/>
    </row>
    <row r="12" spans="1:16" x14ac:dyDescent="0.25">
      <c r="A12" s="34"/>
      <c r="B12" s="54" t="s">
        <v>97</v>
      </c>
      <c r="C12" s="21">
        <f>+[1]OCUPAC!$Z2</f>
        <v>477</v>
      </c>
      <c r="D12" s="19">
        <f t="shared" ref="D12:D36" si="0">+(C12/$C$37)*100</f>
        <v>0.99669856659283707</v>
      </c>
      <c r="E12" s="19"/>
      <c r="F12" s="20">
        <f>+[1]OCUPAC!$AN2</f>
        <v>5154</v>
      </c>
      <c r="G12" s="19">
        <f t="shared" ref="G12:G36" si="1">+(F12/$F$37)*100</f>
        <v>1.1460285906783449</v>
      </c>
      <c r="H12" s="19"/>
      <c r="I12" s="20">
        <f>+[2]OCUPAC!$AQ2</f>
        <v>13162</v>
      </c>
      <c r="J12" s="29">
        <f t="shared" ref="J12:J36" si="2">+(I12/$I$37)*100</f>
        <v>1.4330166513878333</v>
      </c>
      <c r="K12" s="37"/>
    </row>
    <row r="13" spans="1:16" x14ac:dyDescent="0.25">
      <c r="A13" s="34"/>
      <c r="B13" s="54" t="s">
        <v>101</v>
      </c>
      <c r="C13" s="21">
        <f>+[1]OCUPAC!$Z3</f>
        <v>296</v>
      </c>
      <c r="D13" s="19">
        <f t="shared" si="0"/>
        <v>0.61849638513937066</v>
      </c>
      <c r="E13" s="19"/>
      <c r="F13" s="20">
        <f>+[1]OCUPAC!$AN3</f>
        <v>3279</v>
      </c>
      <c r="G13" s="19">
        <f t="shared" si="1"/>
        <v>0.72910899278895858</v>
      </c>
      <c r="H13" s="19"/>
      <c r="I13" s="20">
        <f>+[2]OCUPAC!$AQ3</f>
        <v>7392</v>
      </c>
      <c r="J13" s="29">
        <f t="shared" si="2"/>
        <v>0.80480619108485518</v>
      </c>
      <c r="K13" s="37"/>
    </row>
    <row r="14" spans="1:16" x14ac:dyDescent="0.25">
      <c r="A14" s="34"/>
      <c r="B14" s="54" t="s">
        <v>107</v>
      </c>
      <c r="C14" s="21">
        <f>+[1]OCUPAC!$Z4</f>
        <v>4407</v>
      </c>
      <c r="D14" s="19">
        <f t="shared" si="0"/>
        <v>9.2084917882067785</v>
      </c>
      <c r="E14" s="19"/>
      <c r="F14" s="20">
        <f>+[1]OCUPAC!$AN4</f>
        <v>40964</v>
      </c>
      <c r="G14" s="19">
        <f t="shared" si="1"/>
        <v>9.1086370175684355</v>
      </c>
      <c r="H14" s="19"/>
      <c r="I14" s="20">
        <f>+[2]OCUPAC!$AQ4</f>
        <v>120398</v>
      </c>
      <c r="J14" s="29">
        <f t="shared" si="2"/>
        <v>13.108367937531709</v>
      </c>
      <c r="K14" s="37"/>
    </row>
    <row r="15" spans="1:16" x14ac:dyDescent="0.25">
      <c r="A15" s="34"/>
      <c r="B15" s="54" t="s">
        <v>102</v>
      </c>
      <c r="C15" s="21">
        <f>+[1]OCUPAC!$Z5</f>
        <v>962</v>
      </c>
      <c r="D15" s="19">
        <f t="shared" si="0"/>
        <v>2.0101132517029545</v>
      </c>
      <c r="E15" s="19"/>
      <c r="F15" s="20">
        <f>+[1]OCUPAC!$AN5</f>
        <v>8766</v>
      </c>
      <c r="G15" s="19">
        <f t="shared" si="1"/>
        <v>1.9491825040524584</v>
      </c>
      <c r="H15" s="19"/>
      <c r="I15" s="20">
        <f>+[2]OCUPAC!$AQ5</f>
        <v>17428</v>
      </c>
      <c r="J15" s="29">
        <f t="shared" si="2"/>
        <v>1.8974786658856677</v>
      </c>
      <c r="K15" s="37"/>
    </row>
    <row r="16" spans="1:16" x14ac:dyDescent="0.25">
      <c r="A16" s="34"/>
      <c r="B16" s="54" t="s">
        <v>103</v>
      </c>
      <c r="C16" s="21">
        <f>+[1]OCUPAC!$Z6</f>
        <v>1531</v>
      </c>
      <c r="D16" s="19">
        <f t="shared" si="0"/>
        <v>3.1990471812445151</v>
      </c>
      <c r="E16" s="19"/>
      <c r="F16" s="20">
        <f>+[1]OCUPAC!$AN6</f>
        <v>13515</v>
      </c>
      <c r="G16" s="19">
        <f t="shared" si="1"/>
        <v>3.0051564615866959</v>
      </c>
      <c r="H16" s="19"/>
      <c r="I16" s="20">
        <f>+[2]OCUPAC!$AQ6</f>
        <v>25246</v>
      </c>
      <c r="J16" s="29">
        <f t="shared" si="2"/>
        <v>2.7486657332424591</v>
      </c>
      <c r="K16" s="37"/>
    </row>
    <row r="17" spans="1:15" ht="15" customHeight="1" x14ac:dyDescent="0.25">
      <c r="A17" s="34"/>
      <c r="B17" s="54" t="s">
        <v>98</v>
      </c>
      <c r="C17" s="21">
        <f>+[1]OCUPAC!$Z7</f>
        <v>761</v>
      </c>
      <c r="D17" s="19">
        <f t="shared" si="0"/>
        <v>1.5901207739562873</v>
      </c>
      <c r="E17" s="19"/>
      <c r="F17" s="20">
        <f>+[1]OCUPAC!$AN7</f>
        <v>7809</v>
      </c>
      <c r="G17" s="19">
        <f t="shared" si="1"/>
        <v>1.7363867412897158</v>
      </c>
      <c r="H17" s="19"/>
      <c r="I17" s="20">
        <f>+[2]OCUPAC!$AQ7</f>
        <v>16523</v>
      </c>
      <c r="J17" s="29">
        <f t="shared" si="2"/>
        <v>1.7989465226319077</v>
      </c>
      <c r="K17" s="37"/>
    </row>
    <row r="18" spans="1:15" x14ac:dyDescent="0.25">
      <c r="A18" s="34"/>
      <c r="B18" s="54" t="s">
        <v>109</v>
      </c>
      <c r="C18" s="21">
        <f>+[1]OCUPAC!$Z8</f>
        <v>165</v>
      </c>
      <c r="D18" s="19">
        <f t="shared" si="0"/>
        <v>0.34476994441890596</v>
      </c>
      <c r="E18" s="19"/>
      <c r="F18" s="20">
        <f>+[1]OCUPAC!$AN8</f>
        <v>1481</v>
      </c>
      <c r="G18" s="19">
        <f t="shared" si="1"/>
        <v>0.32931089305289651</v>
      </c>
      <c r="H18" s="19"/>
      <c r="I18" s="20">
        <f>+[2]OCUPAC!$AQ8</f>
        <v>2152</v>
      </c>
      <c r="J18" s="29">
        <f t="shared" si="2"/>
        <v>0.23429963788076413</v>
      </c>
      <c r="K18" s="37"/>
    </row>
    <row r="19" spans="1:15" x14ac:dyDescent="0.25">
      <c r="A19" s="34"/>
      <c r="B19" s="54" t="s">
        <v>105</v>
      </c>
      <c r="C19" s="21">
        <f>+[1]OCUPAC!$Z9</f>
        <v>2594</v>
      </c>
      <c r="D19" s="19">
        <f t="shared" si="0"/>
        <v>5.4202014292281326</v>
      </c>
      <c r="E19" s="19"/>
      <c r="F19" s="20">
        <f>+[1]OCUPAC!$AN9</f>
        <v>22588</v>
      </c>
      <c r="G19" s="19">
        <f t="shared" si="1"/>
        <v>5.0226026011335767</v>
      </c>
      <c r="H19" s="19"/>
      <c r="I19" s="20">
        <f>+[2]OCUPAC!$AQ9</f>
        <v>37068</v>
      </c>
      <c r="J19" s="29">
        <f t="shared" si="2"/>
        <v>4.0357894874368796</v>
      </c>
      <c r="K19" s="37"/>
    </row>
    <row r="20" spans="1:15" x14ac:dyDescent="0.25">
      <c r="A20" s="34"/>
      <c r="B20" s="54" t="s">
        <v>104</v>
      </c>
      <c r="C20" s="21">
        <f>+[1]OCUPAC!$Z10</f>
        <v>582</v>
      </c>
      <c r="D20" s="19">
        <f t="shared" si="0"/>
        <v>1.2160976221321409</v>
      </c>
      <c r="E20" s="19"/>
      <c r="F20" s="20">
        <f>+[1]OCUPAC!$AN10</f>
        <v>4805</v>
      </c>
      <c r="G20" s="19">
        <f t="shared" si="1"/>
        <v>1.0684259561912004</v>
      </c>
      <c r="H20" s="19"/>
      <c r="I20" s="20">
        <f>+[2]OCUPAC!$AQ10</f>
        <v>8332</v>
      </c>
      <c r="J20" s="29">
        <f t="shared" si="2"/>
        <v>0.90714896971307002</v>
      </c>
      <c r="K20" s="37"/>
    </row>
    <row r="21" spans="1:15" x14ac:dyDescent="0.25">
      <c r="A21" s="34"/>
      <c r="B21" s="54" t="s">
        <v>77</v>
      </c>
      <c r="C21" s="21">
        <f>+[1]OCUPAC!$Z11</f>
        <v>4380</v>
      </c>
      <c r="D21" s="19">
        <f t="shared" si="0"/>
        <v>9.1520748882109579</v>
      </c>
      <c r="E21" s="19"/>
      <c r="F21" s="20">
        <f>+[1]OCUPAC!$AN11</f>
        <v>45118</v>
      </c>
      <c r="G21" s="19">
        <f t="shared" si="1"/>
        <v>10.032308489372442</v>
      </c>
      <c r="H21" s="19"/>
      <c r="I21" s="20">
        <f>+[2]OCUPAC!$AQ11</f>
        <v>70233</v>
      </c>
      <c r="J21" s="29">
        <f t="shared" si="2"/>
        <v>7.6466386929738421</v>
      </c>
      <c r="K21" s="37"/>
      <c r="O21" s="4"/>
    </row>
    <row r="22" spans="1:15" ht="15" customHeight="1" x14ac:dyDescent="0.25">
      <c r="A22" s="34"/>
      <c r="B22" s="54" t="s">
        <v>110</v>
      </c>
      <c r="C22" s="21">
        <f>+[1]OCUPAC!$Z12</f>
        <v>170</v>
      </c>
      <c r="D22" s="19">
        <f t="shared" si="0"/>
        <v>0.35521751849220612</v>
      </c>
      <c r="E22" s="19"/>
      <c r="F22" s="20">
        <f>+[1]OCUPAC!$AN12</f>
        <v>1135</v>
      </c>
      <c r="G22" s="19">
        <f t="shared" si="1"/>
        <v>0.25237532992237516</v>
      </c>
      <c r="H22" s="19"/>
      <c r="I22" s="20">
        <f>+[2]OCUPAC!$AQ12</f>
        <v>2032</v>
      </c>
      <c r="J22" s="29">
        <f t="shared" si="2"/>
        <v>0.22123460231120479</v>
      </c>
      <c r="K22" s="37"/>
    </row>
    <row r="23" spans="1:15" ht="15" customHeight="1" x14ac:dyDescent="0.25">
      <c r="A23" s="34"/>
      <c r="B23" s="54" t="s">
        <v>78</v>
      </c>
      <c r="C23" s="21">
        <f>+[1]OCUPAC!$Z13</f>
        <v>277</v>
      </c>
      <c r="D23" s="19">
        <f t="shared" si="0"/>
        <v>0.57879560366082994</v>
      </c>
      <c r="E23" s="19"/>
      <c r="F23" s="20">
        <f>+[1]OCUPAC!$AN13</f>
        <v>2954</v>
      </c>
      <c r="G23" s="19">
        <f t="shared" si="1"/>
        <v>0.65684292915479836</v>
      </c>
      <c r="H23" s="19"/>
      <c r="I23" s="20">
        <f>+[2]OCUPAC!$AQ13</f>
        <v>6368</v>
      </c>
      <c r="J23" s="29">
        <f t="shared" si="2"/>
        <v>0.69331788755794888</v>
      </c>
      <c r="K23" s="37"/>
    </row>
    <row r="24" spans="1:15" ht="15" customHeight="1" x14ac:dyDescent="0.25">
      <c r="A24" s="34"/>
      <c r="B24" s="54" t="s">
        <v>96</v>
      </c>
      <c r="C24" s="21">
        <f>+[1]OCUPAC!$Z14</f>
        <v>285</v>
      </c>
      <c r="D24" s="19">
        <f t="shared" si="0"/>
        <v>0.59551172217811021</v>
      </c>
      <c r="E24" s="19"/>
      <c r="F24" s="20">
        <f>+[1]OCUPAC!$AN14</f>
        <v>3226</v>
      </c>
      <c r="G24" s="19">
        <f t="shared" si="1"/>
        <v>0.7173240654886186</v>
      </c>
      <c r="H24" s="19"/>
      <c r="I24" s="20">
        <f>+[2]OCUPAC!$AQ14</f>
        <v>9646</v>
      </c>
      <c r="J24" s="29">
        <f t="shared" si="2"/>
        <v>1.0502111091997448</v>
      </c>
      <c r="K24" s="37"/>
    </row>
    <row r="25" spans="1:15" ht="15" customHeight="1" x14ac:dyDescent="0.25">
      <c r="A25" s="34"/>
      <c r="B25" s="54" t="s">
        <v>81</v>
      </c>
      <c r="C25" s="21">
        <f>+[1]OCUPAC!$Z15</f>
        <v>0</v>
      </c>
      <c r="D25" s="19">
        <f t="shared" si="0"/>
        <v>0</v>
      </c>
      <c r="E25" s="19"/>
      <c r="F25" s="20">
        <f>+[1]OCUPAC!$AN15</f>
        <v>15</v>
      </c>
      <c r="G25" s="19">
        <f t="shared" si="1"/>
        <v>3.33535678311509E-3</v>
      </c>
      <c r="H25" s="19"/>
      <c r="I25" s="20">
        <f>+[2]OCUPAC!$AQ15</f>
        <v>47</v>
      </c>
      <c r="J25" s="29">
        <f t="shared" si="2"/>
        <v>5.1171389314107413E-3</v>
      </c>
      <c r="K25" s="37"/>
    </row>
    <row r="26" spans="1:15" ht="15" customHeight="1" x14ac:dyDescent="0.25">
      <c r="A26" s="34"/>
      <c r="B26" s="54" t="s">
        <v>95</v>
      </c>
      <c r="C26" s="21">
        <f>+[1]OCUPAC!$Z16</f>
        <v>4473</v>
      </c>
      <c r="D26" s="19">
        <f t="shared" si="0"/>
        <v>9.3463997659743399</v>
      </c>
      <c r="E26" s="19"/>
      <c r="F26" s="20">
        <f>+[1]OCUPAC!$AN16</f>
        <v>40997</v>
      </c>
      <c r="G26" s="19">
        <f t="shared" si="1"/>
        <v>9.115974802491289</v>
      </c>
      <c r="H26" s="19"/>
      <c r="I26" s="20">
        <f>+[2]OCUPAC!$AQ16</f>
        <v>58560</v>
      </c>
      <c r="J26" s="29">
        <f t="shared" si="2"/>
        <v>6.3757373579449563</v>
      </c>
      <c r="K26" s="37"/>
    </row>
    <row r="27" spans="1:15" ht="15" customHeight="1" x14ac:dyDescent="0.25">
      <c r="A27" s="34"/>
      <c r="B27" s="54" t="s">
        <v>80</v>
      </c>
      <c r="C27" s="21">
        <f>+[1]OCUPAC!$Z17</f>
        <v>1023</v>
      </c>
      <c r="D27" s="19">
        <f t="shared" si="0"/>
        <v>2.1375736553972167</v>
      </c>
      <c r="E27" s="19"/>
      <c r="F27" s="20">
        <f>+[1]OCUPAC!$AN17</f>
        <v>9587</v>
      </c>
      <c r="G27" s="19">
        <f t="shared" si="1"/>
        <v>2.131737698648291</v>
      </c>
      <c r="H27" s="19"/>
      <c r="I27" s="20">
        <f>+[2]OCUPAC!$AQ17</f>
        <v>18517</v>
      </c>
      <c r="J27" s="29">
        <f t="shared" si="2"/>
        <v>2.0160438636794189</v>
      </c>
      <c r="K27" s="37"/>
    </row>
    <row r="28" spans="1:15" ht="15" customHeight="1" x14ac:dyDescent="0.25">
      <c r="A28" s="34"/>
      <c r="B28" s="54" t="s">
        <v>100</v>
      </c>
      <c r="C28" s="21">
        <f>+[1]OCUPAC!$Z18</f>
        <v>1328</v>
      </c>
      <c r="D28" s="19">
        <f t="shared" si="0"/>
        <v>2.7748756738685274</v>
      </c>
      <c r="E28" s="19"/>
      <c r="F28" s="20">
        <f>+[1]OCUPAC!$AN18</f>
        <v>16386</v>
      </c>
      <c r="G28" s="19">
        <f t="shared" si="1"/>
        <v>3.6435437498749246</v>
      </c>
      <c r="H28" s="19"/>
      <c r="I28" s="20">
        <f>+[2]OCUPAC!$AQ18</f>
        <v>34893</v>
      </c>
      <c r="J28" s="29">
        <f t="shared" si="2"/>
        <v>3.7989857177386162</v>
      </c>
      <c r="K28" s="37"/>
    </row>
    <row r="29" spans="1:15" ht="15" customHeight="1" x14ac:dyDescent="0.25">
      <c r="A29" s="34"/>
      <c r="B29" s="54" t="s">
        <v>112</v>
      </c>
      <c r="C29" s="21">
        <f>+[1]OCUPAC!$Z19</f>
        <v>385</v>
      </c>
      <c r="D29" s="19">
        <f t="shared" si="0"/>
        <v>0.80446320364411372</v>
      </c>
      <c r="E29" s="19"/>
      <c r="F29" s="20">
        <f>+[1]OCUPAC!$AN19</f>
        <v>2748</v>
      </c>
      <c r="G29" s="19">
        <f t="shared" si="1"/>
        <v>0.61103736266668451</v>
      </c>
      <c r="H29" s="19"/>
      <c r="I29" s="20">
        <f>+[2]OCUPAC!$AQ19</f>
        <v>6971</v>
      </c>
      <c r="J29" s="29">
        <f t="shared" si="2"/>
        <v>0.75896969129498459</v>
      </c>
      <c r="K29" s="37"/>
    </row>
    <row r="30" spans="1:15" ht="15" customHeight="1" x14ac:dyDescent="0.25">
      <c r="A30" s="34"/>
      <c r="B30" s="54" t="s">
        <v>99</v>
      </c>
      <c r="C30" s="21">
        <f>+[1]OCUPAC!$Z20</f>
        <v>263</v>
      </c>
      <c r="D30" s="19">
        <f t="shared" si="0"/>
        <v>0.54954239625558943</v>
      </c>
      <c r="E30" s="19"/>
      <c r="F30" s="20">
        <f>+[1]OCUPAC!$AN20</f>
        <v>3181</v>
      </c>
      <c r="G30" s="19">
        <f t="shared" si="1"/>
        <v>0.70731799513927329</v>
      </c>
      <c r="H30" s="19"/>
      <c r="I30" s="20">
        <f>+[2]OCUPAC!$AQ20</f>
        <v>11749</v>
      </c>
      <c r="J30" s="29">
        <f t="shared" si="2"/>
        <v>1.2791758575562722</v>
      </c>
      <c r="K30" s="37"/>
    </row>
    <row r="31" spans="1:15" ht="15" customHeight="1" x14ac:dyDescent="0.25">
      <c r="A31" s="34"/>
      <c r="B31" s="54" t="s">
        <v>79</v>
      </c>
      <c r="C31" s="21">
        <f>+[1]OCUPAC!$Z21</f>
        <v>558</v>
      </c>
      <c r="D31" s="19">
        <f t="shared" si="0"/>
        <v>1.1659492665803</v>
      </c>
      <c r="E31" s="19"/>
      <c r="F31" s="20">
        <f>+[1]OCUPAC!$AN21</f>
        <v>5403</v>
      </c>
      <c r="G31" s="19">
        <f t="shared" si="1"/>
        <v>1.2013955132780554</v>
      </c>
      <c r="H31" s="19"/>
      <c r="I31" s="20">
        <f>+[2]OCUPAC!$AQ21</f>
        <v>11448</v>
      </c>
      <c r="J31" s="29">
        <f t="shared" si="2"/>
        <v>1.246404393335961</v>
      </c>
      <c r="K31" s="37"/>
    </row>
    <row r="32" spans="1:15" ht="15" customHeight="1" x14ac:dyDescent="0.25">
      <c r="A32" s="34"/>
      <c r="B32" s="54" t="s">
        <v>227</v>
      </c>
      <c r="C32" s="21">
        <f>+[1]OCUPAC!$Z22</f>
        <v>1790</v>
      </c>
      <c r="D32" s="19">
        <f t="shared" si="0"/>
        <v>3.7402315182414645</v>
      </c>
      <c r="E32" s="19"/>
      <c r="F32" s="20">
        <f>+[1]OCUPAC!$AN22</f>
        <v>15952</v>
      </c>
      <c r="G32" s="19">
        <f t="shared" si="1"/>
        <v>3.547040760283461</v>
      </c>
      <c r="H32" s="19"/>
      <c r="I32" s="20">
        <f>+[2]OCUPAC!$AQ22</f>
        <v>31470</v>
      </c>
      <c r="J32" s="29">
        <f t="shared" si="2"/>
        <v>3.4263055781169367</v>
      </c>
      <c r="K32" s="37"/>
    </row>
    <row r="33" spans="1:11" ht="15" customHeight="1" x14ac:dyDescent="0.25">
      <c r="A33" s="34"/>
      <c r="B33" s="54" t="s">
        <v>108</v>
      </c>
      <c r="C33" s="21">
        <f>+[1]OCUPAC!$Z23</f>
        <v>224</v>
      </c>
      <c r="D33" s="19">
        <f t="shared" si="0"/>
        <v>0.46805131848384801</v>
      </c>
      <c r="E33" s="19"/>
      <c r="F33" s="20">
        <f>+[1]OCUPAC!$AN23</f>
        <v>2339</v>
      </c>
      <c r="G33" s="19">
        <f t="shared" si="1"/>
        <v>0.52009330104707963</v>
      </c>
      <c r="H33" s="19"/>
      <c r="I33" s="20">
        <f>+[2]OCUPAC!$AQ23</f>
        <v>3589</v>
      </c>
      <c r="J33" s="29">
        <f t="shared" si="2"/>
        <v>0.3907534388262372</v>
      </c>
      <c r="K33" s="37"/>
    </row>
    <row r="34" spans="1:11" ht="15" customHeight="1" x14ac:dyDescent="0.25">
      <c r="A34" s="34"/>
      <c r="B34" s="54" t="s">
        <v>111</v>
      </c>
      <c r="C34" s="21">
        <f>+[1]OCUPAC!$Z24</f>
        <v>45</v>
      </c>
      <c r="D34" s="19">
        <f t="shared" si="0"/>
        <v>9.4028166659701609E-2</v>
      </c>
      <c r="E34" s="19"/>
      <c r="F34" s="20">
        <f>+[1]OCUPAC!$AN24</f>
        <v>490</v>
      </c>
      <c r="G34" s="19">
        <f t="shared" si="1"/>
        <v>0.10895498824842627</v>
      </c>
      <c r="H34" s="19"/>
      <c r="I34" s="20">
        <f>+[2]OCUPAC!$AQ24</f>
        <v>1682</v>
      </c>
      <c r="J34" s="29">
        <f t="shared" si="2"/>
        <v>0.18312824856665672</v>
      </c>
      <c r="K34" s="37"/>
    </row>
    <row r="35" spans="1:11" ht="15" customHeight="1" x14ac:dyDescent="0.25">
      <c r="A35" s="34"/>
      <c r="B35" s="54" t="s">
        <v>106</v>
      </c>
      <c r="C35" s="21">
        <f>+[1]OCUPAC!$Z25</f>
        <v>4862</v>
      </c>
      <c r="D35" s="19">
        <f t="shared" si="0"/>
        <v>10.159221028877095</v>
      </c>
      <c r="E35" s="19"/>
      <c r="F35" s="20">
        <f>+[1]OCUPAC!$AN25</f>
        <v>47241</v>
      </c>
      <c r="G35" s="19">
        <f t="shared" si="1"/>
        <v>10.504372652742664</v>
      </c>
      <c r="H35" s="19"/>
      <c r="I35" s="20">
        <f>+[2]OCUPAC!$AQ25</f>
        <v>101732</v>
      </c>
      <c r="J35" s="29">
        <f t="shared" si="2"/>
        <v>11.076101654686756</v>
      </c>
      <c r="K35" s="37"/>
    </row>
    <row r="36" spans="1:11" ht="15" customHeight="1" x14ac:dyDescent="0.25">
      <c r="A36" s="34"/>
      <c r="B36" s="54" t="s">
        <v>73</v>
      </c>
      <c r="C36" s="21">
        <f>+[1]OCUPAC!$Z26</f>
        <v>16020</v>
      </c>
      <c r="D36" s="19">
        <f t="shared" si="0"/>
        <v>33.474027330853779</v>
      </c>
      <c r="E36" s="19"/>
      <c r="F36" s="20">
        <f>+[1]OCUPAC!$AN26</f>
        <v>144594</v>
      </c>
      <c r="G36" s="19">
        <f t="shared" si="1"/>
        <v>32.151505246516223</v>
      </c>
      <c r="H36" s="19"/>
      <c r="I36" s="20">
        <f>+[2]OCUPAC!$AQ26</f>
        <v>301844</v>
      </c>
      <c r="J36" s="29">
        <f t="shared" si="2"/>
        <v>32.863354970483904</v>
      </c>
      <c r="K36" s="37"/>
    </row>
    <row r="37" spans="1:11" x14ac:dyDescent="0.25">
      <c r="A37" s="34"/>
      <c r="B37" s="44" t="s">
        <v>72</v>
      </c>
      <c r="C37" s="45">
        <f>SUM(C12:C36)</f>
        <v>47858</v>
      </c>
      <c r="D37" s="46">
        <f>SUM(D12:D36)</f>
        <v>100</v>
      </c>
      <c r="E37" s="46"/>
      <c r="F37" s="47">
        <f>SUM(F12:F36)</f>
        <v>449727</v>
      </c>
      <c r="G37" s="48">
        <f>+SUM(G12:G36)</f>
        <v>100</v>
      </c>
      <c r="H37" s="48"/>
      <c r="I37" s="47">
        <f>SUM(I12:I36)</f>
        <v>918482</v>
      </c>
      <c r="J37" s="52">
        <f>SUM(J12:J36)</f>
        <v>100</v>
      </c>
      <c r="K37" s="37"/>
    </row>
    <row r="38" spans="1:11" x14ac:dyDescent="0.25">
      <c r="A38" s="34"/>
      <c r="B38" s="4"/>
      <c r="C38" s="4"/>
      <c r="D38" s="4"/>
      <c r="E38" s="4"/>
      <c r="F38" s="4"/>
      <c r="G38" s="4"/>
      <c r="H38" s="4"/>
      <c r="I38" s="4"/>
      <c r="J38" s="4"/>
      <c r="K38" s="37"/>
    </row>
    <row r="39" spans="1:11" x14ac:dyDescent="0.25">
      <c r="A39" s="34"/>
      <c r="B39" s="7" t="s">
        <v>116</v>
      </c>
      <c r="C39" s="4"/>
      <c r="D39" s="4"/>
      <c r="E39" s="4"/>
      <c r="F39" s="4"/>
      <c r="G39" s="4"/>
      <c r="H39" s="4"/>
      <c r="I39" s="4"/>
      <c r="J39" s="4"/>
      <c r="K39" s="37"/>
    </row>
    <row r="40" spans="1:11" x14ac:dyDescent="0.25">
      <c r="A40" s="34"/>
      <c r="B40" s="7" t="s">
        <v>117</v>
      </c>
      <c r="C40" s="4"/>
      <c r="D40" s="4"/>
      <c r="E40" s="4"/>
      <c r="F40" s="4"/>
      <c r="G40" s="4"/>
      <c r="H40" s="4"/>
      <c r="I40" s="4"/>
      <c r="J40" s="4"/>
      <c r="K40" s="37"/>
    </row>
    <row r="41" spans="1:11" x14ac:dyDescent="0.25">
      <c r="A41" s="34"/>
      <c r="B41" s="7" t="s">
        <v>118</v>
      </c>
      <c r="C41" s="65" t="s">
        <v>119</v>
      </c>
      <c r="D41" s="66"/>
      <c r="E41" s="4"/>
      <c r="F41" s="4"/>
      <c r="G41" s="4"/>
      <c r="H41" s="4"/>
      <c r="I41" s="4"/>
      <c r="J41" s="4"/>
      <c r="K41" s="37"/>
    </row>
    <row r="42" spans="1:11" x14ac:dyDescent="0.25">
      <c r="A42" s="34"/>
      <c r="B42" s="4"/>
      <c r="C42" s="4"/>
      <c r="D42" s="4"/>
      <c r="E42" s="4"/>
      <c r="F42" s="4"/>
      <c r="G42" s="4"/>
      <c r="H42" s="4"/>
      <c r="I42" s="4"/>
      <c r="J42" s="4"/>
      <c r="K42" s="37"/>
    </row>
    <row r="43" spans="1:11" x14ac:dyDescent="0.25">
      <c r="A43" s="40"/>
      <c r="B43" s="5"/>
      <c r="C43" s="5"/>
      <c r="D43" s="5"/>
      <c r="E43" s="5"/>
      <c r="F43" s="5"/>
      <c r="G43" s="5"/>
      <c r="H43" s="5"/>
      <c r="I43" s="5"/>
      <c r="J43" s="5"/>
      <c r="K43" s="41"/>
    </row>
    <row r="46" spans="1:11" x14ac:dyDescent="0.25">
      <c r="A46" s="34"/>
      <c r="B46" s="4"/>
      <c r="C46" s="4"/>
      <c r="D46" s="4"/>
      <c r="E46" s="4"/>
      <c r="F46" s="4"/>
      <c r="G46" s="4"/>
      <c r="H46" s="4"/>
      <c r="I46" s="4"/>
      <c r="J46" s="4"/>
    </row>
    <row r="47" spans="1:11" x14ac:dyDescent="0.25">
      <c r="A47" s="34"/>
      <c r="B47" s="4"/>
      <c r="C47" s="4"/>
      <c r="D47" s="4"/>
      <c r="E47" s="4"/>
      <c r="F47" s="4"/>
      <c r="G47" s="4"/>
      <c r="H47" s="4"/>
      <c r="I47" s="4"/>
      <c r="J47" s="4"/>
    </row>
    <row r="48" spans="1:11" x14ac:dyDescent="0.25">
      <c r="A48" s="3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3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5">
      <c r="A50" s="34"/>
      <c r="B50" s="4"/>
      <c r="C50" s="4"/>
      <c r="D50" s="4"/>
      <c r="E50" s="4"/>
      <c r="F50" s="4"/>
      <c r="G50" s="4"/>
      <c r="H50" s="4"/>
      <c r="I50" s="4"/>
      <c r="J50" s="4"/>
    </row>
  </sheetData>
  <sortState ref="B31:B32">
    <sortCondition ref="B31:B32"/>
  </sortState>
  <mergeCells count="6">
    <mergeCell ref="B10:B11"/>
    <mergeCell ref="I10:J10"/>
    <mergeCell ref="F10:G10"/>
    <mergeCell ref="C10:D10"/>
    <mergeCell ref="B8:G8"/>
    <mergeCell ref="I8:J8"/>
  </mergeCells>
  <hyperlinks>
    <hyperlink ref="C41" location="Clasificaciones!A1" display=" consulte aquí"/>
    <hyperlink ref="I8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48"/>
  <sheetViews>
    <sheetView showGridLines="0" zoomScale="90" zoomScaleNormal="9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22.7109375" customWidth="1"/>
    <col min="3" max="4" width="11.140625" customWidth="1"/>
    <col min="5" max="5" width="0.85546875" customWidth="1"/>
    <col min="6" max="7" width="11.140625" customWidth="1"/>
    <col min="8" max="8" width="0.85546875" customWidth="1"/>
    <col min="9" max="10" width="11.140625" customWidth="1"/>
    <col min="11" max="11" width="1.7109375" customWidth="1"/>
    <col min="12" max="12" width="12.28515625" bestFit="1" customWidth="1"/>
    <col min="13" max="13" width="12.42578125" bestFit="1" customWidth="1"/>
    <col min="14" max="14" width="12.28515625" bestFit="1" customWidth="1"/>
    <col min="15" max="15" width="12.42578125" bestFit="1" customWidth="1"/>
    <col min="16" max="16" width="12.28515625" bestFit="1" customWidth="1"/>
  </cols>
  <sheetData>
    <row r="1" spans="1:19" ht="18" x14ac:dyDescent="0.25">
      <c r="A1" s="31"/>
      <c r="B1" s="6"/>
      <c r="C1" s="6"/>
      <c r="D1" s="6"/>
      <c r="E1" s="6"/>
      <c r="F1" s="32"/>
      <c r="G1" s="32"/>
      <c r="H1" s="32"/>
      <c r="I1" s="32"/>
      <c r="J1" s="32"/>
      <c r="K1" s="33"/>
      <c r="L1" s="8"/>
      <c r="M1" s="8"/>
      <c r="N1" s="8"/>
      <c r="O1" s="8"/>
      <c r="P1" s="8"/>
      <c r="Q1" s="8"/>
      <c r="R1" s="8"/>
      <c r="S1" s="8"/>
    </row>
    <row r="2" spans="1:19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  <c r="L2" s="8"/>
      <c r="M2" s="8"/>
      <c r="N2" s="8"/>
      <c r="O2" s="8"/>
      <c r="P2" s="8"/>
      <c r="Q2" s="8"/>
      <c r="R2" s="8"/>
      <c r="S2" s="8"/>
    </row>
    <row r="3" spans="1:19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9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9" ht="15.75" x14ac:dyDescent="0.25">
      <c r="A5" s="34"/>
      <c r="B5" s="38"/>
      <c r="C5" s="4"/>
      <c r="D5" s="4"/>
      <c r="E5" s="4"/>
      <c r="F5" s="4"/>
      <c r="G5" s="4"/>
      <c r="H5" s="4"/>
      <c r="I5" s="4"/>
      <c r="J5" s="4"/>
      <c r="K5" s="37"/>
    </row>
    <row r="6" spans="1:19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9" ht="30" customHeight="1" x14ac:dyDescent="0.25">
      <c r="A7" s="34"/>
      <c r="B7" s="116" t="s">
        <v>246</v>
      </c>
      <c r="C7" s="116"/>
      <c r="D7" s="116"/>
      <c r="E7" s="116"/>
      <c r="F7" s="116"/>
      <c r="G7" s="116"/>
      <c r="H7" s="4"/>
      <c r="I7" s="107" t="s">
        <v>258</v>
      </c>
      <c r="J7" s="108"/>
      <c r="K7" s="37"/>
    </row>
    <row r="8" spans="1:19" x14ac:dyDescent="0.25">
      <c r="A8" s="34"/>
      <c r="B8" s="1"/>
      <c r="C8" s="4"/>
      <c r="D8" s="4"/>
      <c r="E8" s="4"/>
      <c r="F8" s="4"/>
      <c r="G8" s="4"/>
      <c r="H8" s="4"/>
      <c r="I8" s="4"/>
      <c r="J8" s="5"/>
      <c r="K8" s="37"/>
    </row>
    <row r="9" spans="1:19" ht="27" customHeight="1" x14ac:dyDescent="0.25">
      <c r="A9" s="34"/>
      <c r="B9" s="109" t="s">
        <v>71</v>
      </c>
      <c r="C9" s="114" t="str">
        <f>+Ocupaciones!C10</f>
        <v>Septiembre 2016</v>
      </c>
      <c r="D9" s="115"/>
      <c r="E9" s="90"/>
      <c r="F9" s="112" t="str">
        <f>+Ocupaciones!F10</f>
        <v>Acumulado 
Enero-septiembre 2016</v>
      </c>
      <c r="G9" s="113"/>
      <c r="H9" s="90"/>
      <c r="I9" s="110" t="str">
        <f>+Ocupaciones!I10</f>
        <v>Acumulado  
2013-2015</v>
      </c>
      <c r="J9" s="113"/>
      <c r="K9" s="37"/>
    </row>
    <row r="10" spans="1:19" x14ac:dyDescent="0.25">
      <c r="A10" s="34"/>
      <c r="B10" s="117"/>
      <c r="C10" s="17" t="s">
        <v>113</v>
      </c>
      <c r="D10" s="16" t="s">
        <v>115</v>
      </c>
      <c r="E10" s="16"/>
      <c r="F10" s="16" t="s">
        <v>113</v>
      </c>
      <c r="G10" s="16" t="s">
        <v>115</v>
      </c>
      <c r="H10" s="16"/>
      <c r="I10" s="16" t="s">
        <v>113</v>
      </c>
      <c r="J10" s="28" t="s">
        <v>115</v>
      </c>
      <c r="K10" s="37"/>
    </row>
    <row r="11" spans="1:19" x14ac:dyDescent="0.25">
      <c r="A11" s="34"/>
      <c r="B11" s="43" t="s">
        <v>64</v>
      </c>
      <c r="C11" s="21">
        <f>+[1]EDUCACION!$Z2</f>
        <v>1812</v>
      </c>
      <c r="D11" s="19">
        <f t="shared" ref="D11:D17" si="0">+(C11/$C$18)*100</f>
        <v>3.7862008441639854</v>
      </c>
      <c r="E11" s="19"/>
      <c r="F11" s="20">
        <f>+[1]EDUCACION!$AN2</f>
        <v>13778</v>
      </c>
      <c r="G11" s="19">
        <f t="shared" ref="G11:G17" si="1">+(F11/$F$18)*100</f>
        <v>3.0636363838506471</v>
      </c>
      <c r="H11" s="19"/>
      <c r="I11" s="20">
        <f>+[2]EDUCACION!$AQ2</f>
        <v>21356</v>
      </c>
      <c r="J11" s="19">
        <f t="shared" ref="J11:J17" si="2">+(I11/$I$18)*100</f>
        <v>2.32514083019591</v>
      </c>
      <c r="K11" s="37"/>
    </row>
    <row r="12" spans="1:19" x14ac:dyDescent="0.25">
      <c r="A12" s="34"/>
      <c r="B12" s="43" t="s">
        <v>63</v>
      </c>
      <c r="C12" s="21">
        <f>+[1]EDUCACION!$Z3</f>
        <v>14095</v>
      </c>
      <c r="D12" s="19">
        <f t="shared" si="0"/>
        <v>29.451711312633204</v>
      </c>
      <c r="E12" s="19"/>
      <c r="F12" s="20">
        <f>+[1]EDUCACION!$AN3</f>
        <v>120828</v>
      </c>
      <c r="G12" s="19">
        <f t="shared" si="1"/>
        <v>26.866965959348672</v>
      </c>
      <c r="H12" s="19"/>
      <c r="I12" s="20">
        <f>+[2]EDUCACION!$AQ3</f>
        <v>208023</v>
      </c>
      <c r="J12" s="19">
        <f t="shared" si="2"/>
        <v>22.648565785720351</v>
      </c>
      <c r="K12" s="37"/>
    </row>
    <row r="13" spans="1:19" x14ac:dyDescent="0.25">
      <c r="A13" s="34"/>
      <c r="B13" s="43" t="s">
        <v>82</v>
      </c>
      <c r="C13" s="21">
        <f>+[1]EDUCACION!$Z4</f>
        <v>9866</v>
      </c>
      <c r="D13" s="19">
        <f t="shared" si="0"/>
        <v>20.615153161435913</v>
      </c>
      <c r="E13" s="19"/>
      <c r="F13" s="20">
        <f>+[1]EDUCACION!$AN4</f>
        <v>86115</v>
      </c>
      <c r="G13" s="19">
        <f t="shared" si="1"/>
        <v>19.148283291863731</v>
      </c>
      <c r="H13" s="19"/>
      <c r="I13" s="20">
        <f>+[2]EDUCACION!$AQ4</f>
        <v>169035</v>
      </c>
      <c r="J13" s="19">
        <f t="shared" si="2"/>
        <v>18.403735729170524</v>
      </c>
      <c r="K13" s="37"/>
    </row>
    <row r="14" spans="1:19" x14ac:dyDescent="0.25">
      <c r="A14" s="34"/>
      <c r="B14" s="43" t="s">
        <v>83</v>
      </c>
      <c r="C14" s="21">
        <f>+[1]EDUCACION!$Z5</f>
        <v>3591</v>
      </c>
      <c r="D14" s="19">
        <f t="shared" si="0"/>
        <v>7.5034476994441892</v>
      </c>
      <c r="E14" s="19"/>
      <c r="F14" s="20">
        <f>+[1]EDUCACION!$AN5</f>
        <v>32800</v>
      </c>
      <c r="G14" s="19">
        <f t="shared" si="1"/>
        <v>7.2933134990783302</v>
      </c>
      <c r="H14" s="19"/>
      <c r="I14" s="20">
        <f>+[2]EDUCACION!$AQ5</f>
        <v>68072</v>
      </c>
      <c r="J14" s="19">
        <f t="shared" si="2"/>
        <v>7.4113591774253615</v>
      </c>
      <c r="K14" s="37"/>
    </row>
    <row r="15" spans="1:19" x14ac:dyDescent="0.25">
      <c r="A15" s="34"/>
      <c r="B15" s="55" t="s">
        <v>62</v>
      </c>
      <c r="C15" s="21">
        <f>+[1]EDUCACION!$Z6</f>
        <v>7862</v>
      </c>
      <c r="D15" s="19">
        <f t="shared" si="0"/>
        <v>16.427765472857203</v>
      </c>
      <c r="E15" s="19"/>
      <c r="F15" s="20">
        <f>+[1]EDUCACION!$AN6</f>
        <v>75989</v>
      </c>
      <c r="G15" s="19">
        <f t="shared" si="1"/>
        <v>16.896695106142172</v>
      </c>
      <c r="H15" s="19"/>
      <c r="I15" s="20">
        <f>+[2]EDUCACION!$AQ6</f>
        <v>178853</v>
      </c>
      <c r="J15" s="19">
        <f t="shared" si="2"/>
        <v>19.472673389353304</v>
      </c>
      <c r="K15" s="37"/>
    </row>
    <row r="16" spans="1:19" x14ac:dyDescent="0.25">
      <c r="A16" s="34"/>
      <c r="B16" s="43" t="s">
        <v>89</v>
      </c>
      <c r="C16" s="21">
        <f>+[1]EDUCACION!$Z7</f>
        <v>1295</v>
      </c>
      <c r="D16" s="19">
        <f t="shared" si="0"/>
        <v>2.7059216849847463</v>
      </c>
      <c r="E16" s="19"/>
      <c r="F16" s="20">
        <f>+[1]EDUCACION!$AN7</f>
        <v>12530</v>
      </c>
      <c r="G16" s="19">
        <f t="shared" si="1"/>
        <v>2.7861346994954719</v>
      </c>
      <c r="H16" s="19"/>
      <c r="I16" s="20">
        <f>+[2]EDUCACION!$AQ7</f>
        <v>33742</v>
      </c>
      <c r="J16" s="19">
        <f t="shared" si="2"/>
        <v>3.6736702515672599</v>
      </c>
      <c r="K16" s="37"/>
    </row>
    <row r="17" spans="1:11" x14ac:dyDescent="0.25">
      <c r="A17" s="34"/>
      <c r="B17" s="55" t="s">
        <v>73</v>
      </c>
      <c r="C17" s="21">
        <f>+[1]EDUCACION!$Z8</f>
        <v>9337</v>
      </c>
      <c r="D17" s="88">
        <f t="shared" si="0"/>
        <v>19.509799824480755</v>
      </c>
      <c r="E17" s="19"/>
      <c r="F17" s="20">
        <f>+[1]EDUCACION!$AN8</f>
        <v>107687</v>
      </c>
      <c r="G17" s="88">
        <f t="shared" si="1"/>
        <v>23.944971060220979</v>
      </c>
      <c r="H17" s="19"/>
      <c r="I17" s="20">
        <f>+[2]EDUCACION!$AQ8</f>
        <v>239401</v>
      </c>
      <c r="J17" s="19">
        <f t="shared" si="2"/>
        <v>26.064854836567292</v>
      </c>
      <c r="K17" s="37"/>
    </row>
    <row r="18" spans="1:11" x14ac:dyDescent="0.25">
      <c r="A18" s="34"/>
      <c r="B18" s="56" t="s">
        <v>72</v>
      </c>
      <c r="C18" s="45">
        <f>SUM(C11:C17)</f>
        <v>47858</v>
      </c>
      <c r="D18" s="46">
        <f>SUM(D11:D17)</f>
        <v>99.999999999999986</v>
      </c>
      <c r="E18" s="46"/>
      <c r="F18" s="47">
        <f>SUM(E11:F17)</f>
        <v>449727</v>
      </c>
      <c r="G18" s="48">
        <f>+SUM(G11:G17)</f>
        <v>100</v>
      </c>
      <c r="H18" s="48"/>
      <c r="I18" s="47">
        <f>SUM(I11:I17)</f>
        <v>918482</v>
      </c>
      <c r="J18" s="46">
        <f>SUM(J11:J17)</f>
        <v>100</v>
      </c>
      <c r="K18" s="37"/>
    </row>
    <row r="19" spans="1:11" x14ac:dyDescent="0.25">
      <c r="A19" s="34"/>
      <c r="B19" s="4"/>
      <c r="C19" s="93"/>
      <c r="D19" s="4"/>
      <c r="E19" s="4"/>
      <c r="F19" s="93"/>
      <c r="G19" s="4"/>
      <c r="H19" s="4"/>
      <c r="I19" s="93"/>
      <c r="J19" s="4"/>
      <c r="K19" s="37"/>
    </row>
    <row r="20" spans="1:11" x14ac:dyDescent="0.25">
      <c r="A20" s="34"/>
      <c r="B20" s="7" t="s">
        <v>116</v>
      </c>
      <c r="C20" s="4"/>
      <c r="D20" s="4"/>
      <c r="E20" s="4"/>
      <c r="F20" s="4"/>
      <c r="G20" s="4"/>
      <c r="H20" s="4"/>
      <c r="I20" s="4"/>
      <c r="J20" s="4"/>
      <c r="K20" s="37"/>
    </row>
    <row r="21" spans="1:11" x14ac:dyDescent="0.25">
      <c r="A21" s="40"/>
      <c r="B21" s="5"/>
      <c r="C21" s="5"/>
      <c r="D21" s="5"/>
      <c r="E21" s="5"/>
      <c r="F21" s="5"/>
      <c r="G21" s="5"/>
      <c r="H21" s="5"/>
      <c r="I21" s="5"/>
      <c r="J21" s="5"/>
      <c r="K21" s="41"/>
    </row>
    <row r="23" spans="1:11" x14ac:dyDescent="0.25">
      <c r="A23" s="34"/>
      <c r="B23" s="4"/>
      <c r="C23" s="4"/>
      <c r="D23" s="4"/>
      <c r="E23" s="4"/>
      <c r="F23" s="4"/>
      <c r="G23" s="4"/>
      <c r="H23" s="4"/>
      <c r="I23" s="4"/>
      <c r="J23" s="4"/>
    </row>
    <row r="24" spans="1:11" x14ac:dyDescent="0.25">
      <c r="A24" s="34"/>
      <c r="B24" s="4"/>
      <c r="C24" s="4"/>
      <c r="D24" s="4"/>
      <c r="E24" s="4"/>
      <c r="F24" s="4"/>
      <c r="G24" s="4"/>
      <c r="H24" s="4"/>
      <c r="I24" s="4"/>
      <c r="J24" s="4"/>
    </row>
    <row r="25" spans="1:11" x14ac:dyDescent="0.25">
      <c r="A25" s="34"/>
      <c r="B25" s="4"/>
      <c r="C25" s="4"/>
      <c r="D25" s="4"/>
      <c r="E25" s="4"/>
      <c r="F25" s="4"/>
      <c r="G25" s="4"/>
      <c r="H25" s="4"/>
      <c r="I25" s="4"/>
      <c r="J25" s="4"/>
    </row>
    <row r="26" spans="1:11" x14ac:dyDescent="0.25">
      <c r="A26" s="34"/>
      <c r="B26" s="4"/>
      <c r="C26" s="4"/>
      <c r="D26" s="4"/>
      <c r="E26" s="4"/>
      <c r="F26" s="4"/>
      <c r="G26" s="4"/>
      <c r="H26" s="4"/>
      <c r="I26" s="4"/>
      <c r="J26" s="4"/>
    </row>
    <row r="27" spans="1:11" x14ac:dyDescent="0.25">
      <c r="A27" s="34"/>
      <c r="B27" s="4"/>
      <c r="C27" s="4"/>
      <c r="D27" s="4"/>
      <c r="E27" s="4"/>
      <c r="F27" s="4"/>
      <c r="G27" s="4"/>
      <c r="H27" s="4"/>
      <c r="I27" s="4"/>
      <c r="J27" s="4"/>
    </row>
    <row r="28" spans="1:11" x14ac:dyDescent="0.25">
      <c r="A28" s="34"/>
      <c r="B28" s="4"/>
      <c r="C28" s="4"/>
      <c r="D28" s="4"/>
      <c r="E28" s="4"/>
      <c r="F28" s="4"/>
      <c r="G28" s="4"/>
      <c r="H28" s="4"/>
      <c r="I28" s="4"/>
      <c r="J28" s="4"/>
    </row>
    <row r="29" spans="1:11" x14ac:dyDescent="0.25">
      <c r="A29" s="34"/>
      <c r="B29" s="4"/>
      <c r="C29" s="4"/>
      <c r="D29" s="4"/>
      <c r="E29" s="4"/>
      <c r="F29" s="4"/>
      <c r="G29" s="4"/>
      <c r="H29" s="4"/>
      <c r="I29" s="4"/>
      <c r="J29" s="4"/>
    </row>
    <row r="30" spans="1:11" x14ac:dyDescent="0.25">
      <c r="A30" s="34"/>
      <c r="B30" s="4"/>
      <c r="C30" s="4"/>
      <c r="D30" s="4"/>
      <c r="E30" s="4"/>
      <c r="F30" s="4"/>
      <c r="G30" s="4"/>
      <c r="H30" s="4"/>
      <c r="I30" s="4"/>
      <c r="J30" s="4"/>
    </row>
    <row r="31" spans="1:11" x14ac:dyDescent="0.25">
      <c r="A31" s="34"/>
      <c r="B31" s="4"/>
      <c r="C31" s="4"/>
      <c r="D31" s="4"/>
      <c r="E31" s="4"/>
      <c r="F31" s="4"/>
      <c r="G31" s="4"/>
      <c r="H31" s="4"/>
      <c r="I31" s="4"/>
      <c r="J31" s="4"/>
    </row>
    <row r="32" spans="1:11" x14ac:dyDescent="0.25">
      <c r="A32" s="3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3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5">
      <c r="A34" s="3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5">
      <c r="A35" s="3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5">
      <c r="A36" s="3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5">
      <c r="A37" s="3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5">
      <c r="A38" s="3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5">
      <c r="A39" s="3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5">
      <c r="A40" s="3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5">
      <c r="A41" s="3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5">
      <c r="A42" s="3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5">
      <c r="A43" s="3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5">
      <c r="A44" s="3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5">
      <c r="A45" s="3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3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3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34"/>
      <c r="B48" s="4"/>
      <c r="C48" s="4"/>
      <c r="D48" s="4"/>
      <c r="E48" s="4"/>
      <c r="F48" s="4"/>
      <c r="G48" s="4"/>
      <c r="H48" s="4"/>
      <c r="I48" s="4"/>
      <c r="J48" s="4"/>
    </row>
  </sheetData>
  <mergeCells count="6">
    <mergeCell ref="B9:B10"/>
    <mergeCell ref="I9:J9"/>
    <mergeCell ref="F9:G9"/>
    <mergeCell ref="C9:D9"/>
    <mergeCell ref="B7:G7"/>
    <mergeCell ref="I7:J7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37"/>
  <sheetViews>
    <sheetView showGridLines="0" zoomScale="90" zoomScaleNormal="9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30.85546875" customWidth="1"/>
    <col min="3" max="4" width="11.140625" customWidth="1"/>
    <col min="5" max="5" width="0.85546875" customWidth="1"/>
    <col min="6" max="7" width="11.140625" customWidth="1"/>
    <col min="8" max="8" width="0.85546875" customWidth="1"/>
    <col min="9" max="10" width="11.140625" customWidth="1"/>
    <col min="11" max="11" width="1.7109375" customWidth="1"/>
    <col min="12" max="12" width="12" bestFit="1" customWidth="1"/>
    <col min="13" max="13" width="12.28515625" bestFit="1" customWidth="1"/>
    <col min="14" max="14" width="12" bestFit="1" customWidth="1"/>
    <col min="15" max="15" width="12.28515625" bestFit="1" customWidth="1"/>
    <col min="16" max="16" width="12" bestFit="1" customWidth="1"/>
  </cols>
  <sheetData>
    <row r="1" spans="1:19" ht="18" x14ac:dyDescent="0.25">
      <c r="A1" s="31"/>
      <c r="B1" s="6"/>
      <c r="C1" s="6"/>
      <c r="D1" s="6"/>
      <c r="E1" s="6"/>
      <c r="F1" s="32"/>
      <c r="G1" s="32"/>
      <c r="H1" s="32"/>
      <c r="I1" s="32"/>
      <c r="J1" s="32"/>
      <c r="K1" s="33"/>
      <c r="L1" s="8"/>
      <c r="M1" s="8"/>
      <c r="N1" s="8"/>
      <c r="O1" s="8"/>
      <c r="P1" s="8"/>
      <c r="Q1" s="8"/>
      <c r="R1" s="8"/>
      <c r="S1" s="8"/>
    </row>
    <row r="2" spans="1:19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  <c r="L2" s="8"/>
      <c r="M2" s="8"/>
      <c r="N2" s="8"/>
      <c r="O2" s="8"/>
      <c r="P2" s="8"/>
      <c r="Q2" s="8"/>
      <c r="R2" s="8"/>
      <c r="S2" s="8"/>
    </row>
    <row r="3" spans="1:19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9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9" ht="15.75" x14ac:dyDescent="0.25">
      <c r="A5" s="34"/>
      <c r="B5" s="38"/>
      <c r="C5" s="4"/>
      <c r="D5" s="4"/>
      <c r="E5" s="4"/>
      <c r="F5" s="4"/>
      <c r="G5" s="4"/>
      <c r="H5" s="4"/>
      <c r="I5" s="4"/>
      <c r="J5" s="4"/>
      <c r="K5" s="37"/>
    </row>
    <row r="6" spans="1:19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9" ht="30" customHeight="1" x14ac:dyDescent="0.25">
      <c r="A7" s="34"/>
      <c r="B7" s="139" t="s">
        <v>247</v>
      </c>
      <c r="C7" s="139"/>
      <c r="D7" s="139"/>
      <c r="E7" s="139"/>
      <c r="F7" s="139"/>
      <c r="G7" s="139"/>
      <c r="H7" s="4"/>
      <c r="I7" s="107" t="s">
        <v>258</v>
      </c>
      <c r="J7" s="108"/>
      <c r="K7" s="37"/>
    </row>
    <row r="8" spans="1:19" x14ac:dyDescent="0.25">
      <c r="A8" s="34"/>
      <c r="B8" s="1"/>
      <c r="C8" s="4"/>
      <c r="D8" s="4"/>
      <c r="E8" s="4"/>
      <c r="F8" s="4"/>
      <c r="G8" s="4"/>
      <c r="H8" s="4"/>
      <c r="I8" s="4"/>
      <c r="J8" s="4"/>
      <c r="K8" s="37"/>
    </row>
    <row r="9" spans="1:19" ht="27.75" customHeight="1" x14ac:dyDescent="0.25">
      <c r="A9" s="34"/>
      <c r="B9" s="109" t="s">
        <v>71</v>
      </c>
      <c r="C9" s="123" t="str">
        <f>+'Educación '!C9:D9</f>
        <v>Septiembre 2016</v>
      </c>
      <c r="D9" s="124"/>
      <c r="E9" s="57"/>
      <c r="F9" s="121" t="str">
        <f>+'Educación '!F9:G9</f>
        <v>Acumulado 
Enero-septiembre 2016</v>
      </c>
      <c r="G9" s="122"/>
      <c r="H9" s="91"/>
      <c r="I9" s="119" t="str">
        <f>+'Educación '!I9:J9</f>
        <v>Acumulado  
2013-2015</v>
      </c>
      <c r="J9" s="120"/>
      <c r="K9" s="37"/>
    </row>
    <row r="10" spans="1:19" x14ac:dyDescent="0.25">
      <c r="A10" s="34"/>
      <c r="B10" s="117"/>
      <c r="C10" s="17" t="s">
        <v>113</v>
      </c>
      <c r="D10" s="16" t="s">
        <v>115</v>
      </c>
      <c r="E10" s="16"/>
      <c r="F10" s="16" t="s">
        <v>113</v>
      </c>
      <c r="G10" s="16" t="s">
        <v>115</v>
      </c>
      <c r="H10" s="16"/>
      <c r="I10" s="16" t="s">
        <v>113</v>
      </c>
      <c r="J10" s="28" t="s">
        <v>115</v>
      </c>
      <c r="K10" s="37"/>
    </row>
    <row r="11" spans="1:19" x14ac:dyDescent="0.25">
      <c r="A11" s="34"/>
      <c r="B11" s="43" t="s">
        <v>85</v>
      </c>
      <c r="C11" s="21">
        <f>+[1]EXP_ANT!$Z2</f>
        <v>31474</v>
      </c>
      <c r="D11" s="19">
        <f>+(C11/$C$13)*100</f>
        <v>65.76538927660998</v>
      </c>
      <c r="E11" s="19"/>
      <c r="F11" s="20">
        <f>+[1]EXP_ANT!$AN2</f>
        <v>301057</v>
      </c>
      <c r="G11" s="19">
        <f>+(F11/$F$13)*100</f>
        <v>66.942167136951966</v>
      </c>
      <c r="H11" s="19"/>
      <c r="I11" s="20">
        <f>+[2]EXP_ANT!$AQ2</f>
        <v>604649</v>
      </c>
      <c r="J11" s="29">
        <f>+(I11/$I$13)*100</f>
        <v>65.831339100820713</v>
      </c>
      <c r="K11" s="37"/>
    </row>
    <row r="12" spans="1:19" x14ac:dyDescent="0.25">
      <c r="A12" s="34"/>
      <c r="B12" s="55" t="s">
        <v>86</v>
      </c>
      <c r="C12" s="21">
        <f>+[1]EXP_ANT!$Z3</f>
        <v>16384</v>
      </c>
      <c r="D12" s="27">
        <f>+(C12/$C$13)*100</f>
        <v>34.234610723390027</v>
      </c>
      <c r="E12" s="27"/>
      <c r="F12" s="20">
        <f>+[1]EXP_ANT!$AN3</f>
        <v>148670</v>
      </c>
      <c r="G12" s="27">
        <f>+(F12/$F$13)*100</f>
        <v>33.057832863048027</v>
      </c>
      <c r="H12" s="27"/>
      <c r="I12" s="20">
        <f>+[2]EXP_ANT!$AQ3</f>
        <v>313833</v>
      </c>
      <c r="J12" s="59">
        <f>+(I12/$I$13)*100</f>
        <v>34.168660899179301</v>
      </c>
      <c r="K12" s="37"/>
    </row>
    <row r="13" spans="1:19" x14ac:dyDescent="0.25">
      <c r="A13" s="34"/>
      <c r="B13" s="44" t="s">
        <v>72</v>
      </c>
      <c r="C13" s="45">
        <f>SUM(C11:C12)</f>
        <v>47858</v>
      </c>
      <c r="D13" s="46">
        <f>SUM(D11:D12)</f>
        <v>100</v>
      </c>
      <c r="E13" s="46"/>
      <c r="F13" s="47">
        <f>SUM(F11:F12)</f>
        <v>449727</v>
      </c>
      <c r="G13" s="48">
        <f>SUM(G11:G12)</f>
        <v>100</v>
      </c>
      <c r="H13" s="48"/>
      <c r="I13" s="47">
        <f>SUM(I11:I12)</f>
        <v>918482</v>
      </c>
      <c r="J13" s="52">
        <f>SUM(J11:J12)</f>
        <v>100.00000000000001</v>
      </c>
      <c r="K13" s="37"/>
    </row>
    <row r="14" spans="1:19" x14ac:dyDescent="0.25">
      <c r="A14" s="34"/>
      <c r="B14" s="4"/>
      <c r="C14" s="4"/>
      <c r="D14" s="4"/>
      <c r="E14" s="4"/>
      <c r="F14" s="4"/>
      <c r="G14" s="4"/>
      <c r="H14" s="4"/>
      <c r="I14" s="4"/>
      <c r="J14" s="4"/>
      <c r="K14" s="37"/>
    </row>
    <row r="15" spans="1:19" x14ac:dyDescent="0.25">
      <c r="A15" s="34"/>
      <c r="B15" s="15" t="s">
        <v>248</v>
      </c>
      <c r="C15" s="4"/>
      <c r="D15" s="4"/>
      <c r="E15" s="4"/>
      <c r="F15" s="4"/>
      <c r="G15" s="4"/>
      <c r="H15" s="4"/>
      <c r="I15" s="4"/>
      <c r="J15" s="4"/>
      <c r="K15" s="37"/>
    </row>
    <row r="16" spans="1:19" x14ac:dyDescent="0.25">
      <c r="A16" s="34"/>
      <c r="B16" s="1"/>
      <c r="C16" s="4"/>
      <c r="D16" s="4"/>
      <c r="E16" s="4"/>
      <c r="F16" s="4"/>
      <c r="G16" s="4"/>
      <c r="H16" s="4"/>
      <c r="I16" s="4"/>
      <c r="J16" s="4"/>
      <c r="K16" s="37"/>
    </row>
    <row r="17" spans="1:11" ht="28.5" customHeight="1" x14ac:dyDescent="0.25">
      <c r="A17" s="34"/>
      <c r="B17" s="109" t="s">
        <v>71</v>
      </c>
      <c r="C17" s="104" t="str">
        <f>C9</f>
        <v>Septiembre 2016</v>
      </c>
      <c r="D17" s="105"/>
      <c r="E17" s="10"/>
      <c r="F17" s="131" t="str">
        <f>F9</f>
        <v>Acumulado 
Enero-septiembre 2016</v>
      </c>
      <c r="G17" s="131"/>
      <c r="H17" s="92"/>
      <c r="I17" s="132" t="str">
        <f>I9</f>
        <v>Acumulado  
2013-2015</v>
      </c>
      <c r="J17" s="110"/>
      <c r="K17" s="37"/>
    </row>
    <row r="18" spans="1:11" x14ac:dyDescent="0.25">
      <c r="A18" s="34"/>
      <c r="B18" s="117"/>
      <c r="C18" s="125" t="s">
        <v>90</v>
      </c>
      <c r="D18" s="126"/>
      <c r="E18" s="10"/>
      <c r="F18" s="126" t="s">
        <v>90</v>
      </c>
      <c r="G18" s="126"/>
      <c r="H18" s="10"/>
      <c r="I18" s="126" t="s">
        <v>90</v>
      </c>
      <c r="J18" s="133"/>
      <c r="K18" s="37"/>
    </row>
    <row r="19" spans="1:11" x14ac:dyDescent="0.25">
      <c r="A19" s="34"/>
      <c r="B19" s="43" t="s">
        <v>87</v>
      </c>
      <c r="C19" s="127">
        <v>13.86</v>
      </c>
      <c r="D19" s="128"/>
      <c r="E19" s="13"/>
      <c r="F19" s="128">
        <v>13.39</v>
      </c>
      <c r="G19" s="128"/>
      <c r="H19" s="13"/>
      <c r="I19" s="128">
        <v>12.23</v>
      </c>
      <c r="J19" s="134"/>
      <c r="K19" s="37"/>
    </row>
    <row r="20" spans="1:11" x14ac:dyDescent="0.25">
      <c r="A20" s="34"/>
      <c r="B20" s="55" t="s">
        <v>74</v>
      </c>
      <c r="C20" s="129">
        <v>32.450000000000003</v>
      </c>
      <c r="D20" s="130"/>
      <c r="E20" s="58"/>
      <c r="F20" s="128">
        <v>31.29</v>
      </c>
      <c r="G20" s="128"/>
      <c r="H20" s="58"/>
      <c r="I20" s="130">
        <v>26.69</v>
      </c>
      <c r="J20" s="135"/>
      <c r="K20" s="37"/>
    </row>
    <row r="21" spans="1:11" x14ac:dyDescent="0.25">
      <c r="A21" s="34"/>
      <c r="B21" s="43" t="s">
        <v>75</v>
      </c>
      <c r="C21" s="127">
        <v>62.03</v>
      </c>
      <c r="D21" s="128"/>
      <c r="E21" s="13"/>
      <c r="F21" s="128">
        <v>62.4</v>
      </c>
      <c r="G21" s="128"/>
      <c r="H21" s="13"/>
      <c r="I21" s="128">
        <v>57.05</v>
      </c>
      <c r="J21" s="134"/>
      <c r="K21" s="37"/>
    </row>
    <row r="22" spans="1:11" x14ac:dyDescent="0.25">
      <c r="A22" s="34"/>
      <c r="B22" s="44" t="s">
        <v>72</v>
      </c>
      <c r="C22" s="138">
        <v>26.25</v>
      </c>
      <c r="D22" s="136"/>
      <c r="E22" s="12"/>
      <c r="F22" s="136">
        <v>25.47</v>
      </c>
      <c r="G22" s="136"/>
      <c r="H22" s="12"/>
      <c r="I22" s="136">
        <v>23.81</v>
      </c>
      <c r="J22" s="137"/>
      <c r="K22" s="37"/>
    </row>
    <row r="23" spans="1:11" x14ac:dyDescent="0.25">
      <c r="A23" s="34"/>
      <c r="B23" s="4"/>
      <c r="C23" s="4"/>
      <c r="D23" s="4"/>
      <c r="E23" s="4"/>
      <c r="F23" s="4"/>
      <c r="G23" s="4"/>
      <c r="H23" s="4"/>
      <c r="I23" s="4"/>
      <c r="J23" s="4"/>
      <c r="K23" s="37"/>
    </row>
    <row r="24" spans="1:11" x14ac:dyDescent="0.25">
      <c r="A24" s="34"/>
      <c r="B24" s="15" t="s">
        <v>249</v>
      </c>
      <c r="C24" s="4"/>
      <c r="D24" s="4"/>
      <c r="E24" s="4"/>
      <c r="F24" s="4"/>
      <c r="G24" s="4"/>
      <c r="H24" s="4"/>
      <c r="I24" s="4"/>
      <c r="J24" s="4"/>
      <c r="K24" s="37"/>
    </row>
    <row r="25" spans="1:11" x14ac:dyDescent="0.25">
      <c r="A25" s="34"/>
      <c r="B25" s="1"/>
      <c r="C25" s="4"/>
      <c r="D25" s="4"/>
      <c r="E25" s="4"/>
      <c r="F25" s="4"/>
      <c r="G25" s="4"/>
      <c r="H25" s="4"/>
      <c r="I25" s="4"/>
      <c r="J25" s="4"/>
      <c r="K25" s="37"/>
    </row>
    <row r="26" spans="1:11" ht="28.5" customHeight="1" x14ac:dyDescent="0.25">
      <c r="A26" s="34"/>
      <c r="B26" s="109" t="s">
        <v>71</v>
      </c>
      <c r="C26" s="104" t="str">
        <f>+C17</f>
        <v>Septiembre 2016</v>
      </c>
      <c r="D26" s="105"/>
      <c r="E26" s="10"/>
      <c r="F26" s="131" t="str">
        <f>+F17</f>
        <v>Acumulado 
Enero-septiembre 2016</v>
      </c>
      <c r="G26" s="131"/>
      <c r="H26" s="92"/>
      <c r="I26" s="132" t="str">
        <f>+I17</f>
        <v>Acumulado  
2013-2015</v>
      </c>
      <c r="J26" s="110"/>
      <c r="K26" s="37"/>
    </row>
    <row r="27" spans="1:11" x14ac:dyDescent="0.25">
      <c r="A27" s="34"/>
      <c r="B27" s="117"/>
      <c r="C27" s="125" t="s">
        <v>90</v>
      </c>
      <c r="D27" s="126"/>
      <c r="E27" s="10"/>
      <c r="F27" s="126" t="s">
        <v>90</v>
      </c>
      <c r="G27" s="126"/>
      <c r="H27" s="10"/>
      <c r="I27" s="126" t="s">
        <v>90</v>
      </c>
      <c r="J27" s="133"/>
      <c r="K27" s="37"/>
    </row>
    <row r="28" spans="1:11" x14ac:dyDescent="0.25">
      <c r="A28" s="34"/>
      <c r="B28" s="55" t="s">
        <v>64</v>
      </c>
      <c r="C28" s="129">
        <v>42.6</v>
      </c>
      <c r="D28" s="130"/>
      <c r="E28" s="58"/>
      <c r="F28" s="130">
        <v>42.17</v>
      </c>
      <c r="G28" s="130"/>
      <c r="H28" s="58"/>
      <c r="I28" s="130">
        <v>45.42</v>
      </c>
      <c r="J28" s="135"/>
      <c r="K28" s="37"/>
    </row>
    <row r="29" spans="1:11" x14ac:dyDescent="0.25">
      <c r="A29" s="34"/>
      <c r="B29" s="43" t="s">
        <v>63</v>
      </c>
      <c r="C29" s="127">
        <v>27.01</v>
      </c>
      <c r="D29" s="128"/>
      <c r="E29" s="13"/>
      <c r="F29" s="128">
        <v>26.72</v>
      </c>
      <c r="G29" s="128"/>
      <c r="H29" s="13"/>
      <c r="I29" s="128">
        <v>26.21</v>
      </c>
      <c r="J29" s="134"/>
      <c r="K29" s="37"/>
    </row>
    <row r="30" spans="1:11" x14ac:dyDescent="0.25">
      <c r="A30" s="34"/>
      <c r="B30" s="43" t="s">
        <v>82</v>
      </c>
      <c r="C30" s="127">
        <v>22.86</v>
      </c>
      <c r="D30" s="128"/>
      <c r="E30" s="13"/>
      <c r="F30" s="128">
        <v>22.43</v>
      </c>
      <c r="G30" s="128"/>
      <c r="H30" s="13"/>
      <c r="I30" s="128">
        <v>20.28</v>
      </c>
      <c r="J30" s="134"/>
      <c r="K30" s="37"/>
    </row>
    <row r="31" spans="1:11" x14ac:dyDescent="0.25">
      <c r="A31" s="34"/>
      <c r="B31" s="43" t="s">
        <v>83</v>
      </c>
      <c r="C31" s="127">
        <v>19.37</v>
      </c>
      <c r="D31" s="128"/>
      <c r="E31" s="13"/>
      <c r="F31" s="128">
        <v>18.559999999999999</v>
      </c>
      <c r="G31" s="128"/>
      <c r="H31" s="13"/>
      <c r="I31" s="128">
        <v>18.73</v>
      </c>
      <c r="J31" s="134"/>
      <c r="K31" s="37"/>
    </row>
    <row r="32" spans="1:11" x14ac:dyDescent="0.25">
      <c r="A32" s="34"/>
      <c r="B32" s="55" t="s">
        <v>62</v>
      </c>
      <c r="C32" s="127">
        <v>26.44</v>
      </c>
      <c r="D32" s="128"/>
      <c r="E32" s="13"/>
      <c r="F32" s="128">
        <v>24.57</v>
      </c>
      <c r="G32" s="128"/>
      <c r="H32" s="13"/>
      <c r="I32" s="128">
        <v>22.58</v>
      </c>
      <c r="J32" s="134"/>
      <c r="K32" s="37"/>
    </row>
    <row r="33" spans="1:11" x14ac:dyDescent="0.25">
      <c r="A33" s="34"/>
      <c r="B33" s="43" t="s">
        <v>89</v>
      </c>
      <c r="C33" s="127">
        <v>33.659999999999997</v>
      </c>
      <c r="D33" s="128"/>
      <c r="E33" s="13"/>
      <c r="F33" s="128">
        <v>32.9</v>
      </c>
      <c r="G33" s="128"/>
      <c r="H33" s="13"/>
      <c r="I33" s="128">
        <v>29.17</v>
      </c>
      <c r="J33" s="134"/>
      <c r="K33" s="37"/>
    </row>
    <row r="34" spans="1:11" x14ac:dyDescent="0.25">
      <c r="A34" s="34"/>
      <c r="B34" s="44" t="s">
        <v>72</v>
      </c>
      <c r="C34" s="138">
        <v>26.25</v>
      </c>
      <c r="D34" s="136"/>
      <c r="E34" s="12"/>
      <c r="F34" s="136">
        <v>25.47</v>
      </c>
      <c r="G34" s="136"/>
      <c r="H34" s="12"/>
      <c r="I34" s="136">
        <v>23.81</v>
      </c>
      <c r="J34" s="137"/>
      <c r="K34" s="37"/>
    </row>
    <row r="35" spans="1:11" x14ac:dyDescent="0.25">
      <c r="A35" s="34"/>
      <c r="B35" s="4"/>
      <c r="C35" s="4"/>
      <c r="D35" s="4"/>
      <c r="E35" s="4"/>
      <c r="F35" s="4"/>
      <c r="G35" s="4"/>
      <c r="H35" s="4"/>
      <c r="I35" s="4"/>
      <c r="J35" s="4"/>
      <c r="K35" s="37"/>
    </row>
    <row r="36" spans="1:11" x14ac:dyDescent="0.25">
      <c r="A36" s="34"/>
      <c r="B36" s="7" t="s">
        <v>116</v>
      </c>
      <c r="C36" s="4"/>
      <c r="D36" s="4"/>
      <c r="E36" s="4"/>
      <c r="F36" s="4"/>
      <c r="G36" s="4"/>
      <c r="H36" s="4"/>
      <c r="I36" s="4"/>
      <c r="J36" s="4"/>
      <c r="K36" s="37"/>
    </row>
    <row r="37" spans="1:11" x14ac:dyDescent="0.25">
      <c r="A37" s="40"/>
      <c r="B37" s="5"/>
      <c r="C37" s="5"/>
      <c r="D37" s="5"/>
      <c r="E37" s="5"/>
      <c r="F37" s="5"/>
      <c r="G37" s="5"/>
      <c r="H37" s="5"/>
      <c r="I37" s="5"/>
      <c r="J37" s="5"/>
      <c r="K37" s="41"/>
    </row>
  </sheetData>
  <mergeCells count="53">
    <mergeCell ref="B7:G7"/>
    <mergeCell ref="I7:J7"/>
    <mergeCell ref="I34:J34"/>
    <mergeCell ref="I29:J29"/>
    <mergeCell ref="I30:J30"/>
    <mergeCell ref="I31:J31"/>
    <mergeCell ref="I32:J32"/>
    <mergeCell ref="I33:J33"/>
    <mergeCell ref="C34:D34"/>
    <mergeCell ref="F26:G26"/>
    <mergeCell ref="F27:G27"/>
    <mergeCell ref="F28:G28"/>
    <mergeCell ref="F29:G29"/>
    <mergeCell ref="F31:G31"/>
    <mergeCell ref="F30:G30"/>
    <mergeCell ref="F32:G32"/>
    <mergeCell ref="F33:G33"/>
    <mergeCell ref="F34:G34"/>
    <mergeCell ref="C29:D29"/>
    <mergeCell ref="C30:D30"/>
    <mergeCell ref="C31:D31"/>
    <mergeCell ref="C32:D32"/>
    <mergeCell ref="C33:D33"/>
    <mergeCell ref="I22:J22"/>
    <mergeCell ref="C26:D26"/>
    <mergeCell ref="C27:D27"/>
    <mergeCell ref="C28:D28"/>
    <mergeCell ref="I26:J26"/>
    <mergeCell ref="I27:J27"/>
    <mergeCell ref="I28:J28"/>
    <mergeCell ref="C22:D22"/>
    <mergeCell ref="F22:G22"/>
    <mergeCell ref="I17:J17"/>
    <mergeCell ref="I18:J18"/>
    <mergeCell ref="I19:J19"/>
    <mergeCell ref="I20:J20"/>
    <mergeCell ref="I21:J21"/>
    <mergeCell ref="B17:B18"/>
    <mergeCell ref="B26:B27"/>
    <mergeCell ref="B9:B10"/>
    <mergeCell ref="I9:J9"/>
    <mergeCell ref="F9:G9"/>
    <mergeCell ref="C9:D9"/>
    <mergeCell ref="C17:D17"/>
    <mergeCell ref="C18:D18"/>
    <mergeCell ref="C19:D19"/>
    <mergeCell ref="C20:D20"/>
    <mergeCell ref="C21:D21"/>
    <mergeCell ref="F17:G17"/>
    <mergeCell ref="F18:G18"/>
    <mergeCell ref="F19:G19"/>
    <mergeCell ref="F20:G20"/>
    <mergeCell ref="F21:G21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51"/>
  <sheetViews>
    <sheetView showGridLines="0" zoomScale="90" zoomScaleNormal="9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30.85546875" customWidth="1"/>
    <col min="3" max="4" width="11" customWidth="1"/>
    <col min="5" max="5" width="0.85546875" customWidth="1"/>
    <col min="6" max="7" width="11" customWidth="1"/>
    <col min="8" max="8" width="0.85546875" customWidth="1"/>
    <col min="9" max="10" width="11" customWidth="1"/>
    <col min="11" max="11" width="1.7109375" customWidth="1"/>
    <col min="12" max="12" width="12" bestFit="1" customWidth="1"/>
    <col min="13" max="13" width="12.28515625" bestFit="1" customWidth="1"/>
    <col min="14" max="14" width="12" bestFit="1" customWidth="1"/>
    <col min="15" max="15" width="12.28515625" bestFit="1" customWidth="1"/>
    <col min="16" max="16" width="12" bestFit="1" customWidth="1"/>
  </cols>
  <sheetData>
    <row r="1" spans="1:19" ht="18" x14ac:dyDescent="0.25">
      <c r="A1" s="31"/>
      <c r="B1" s="6"/>
      <c r="C1" s="6"/>
      <c r="D1" s="6"/>
      <c r="E1" s="6"/>
      <c r="F1" s="32"/>
      <c r="G1" s="32"/>
      <c r="H1" s="32"/>
      <c r="I1" s="32"/>
      <c r="J1" s="32"/>
      <c r="K1" s="33"/>
      <c r="L1" s="8"/>
      <c r="M1" s="8"/>
      <c r="N1" s="8"/>
      <c r="O1" s="8"/>
      <c r="P1" s="8"/>
      <c r="Q1" s="8"/>
      <c r="R1" s="8"/>
      <c r="S1" s="8"/>
    </row>
    <row r="2" spans="1:19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  <c r="L2" s="8"/>
      <c r="M2" s="8"/>
      <c r="N2" s="8"/>
      <c r="O2" s="8"/>
      <c r="P2" s="8"/>
      <c r="Q2" s="8"/>
      <c r="R2" s="8"/>
      <c r="S2" s="8"/>
    </row>
    <row r="3" spans="1:19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9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9" x14ac:dyDescent="0.25">
      <c r="A5" s="34"/>
      <c r="B5" s="4"/>
      <c r="C5" s="4"/>
      <c r="D5" s="4"/>
      <c r="E5" s="4"/>
      <c r="F5" s="4"/>
      <c r="G5" s="4"/>
      <c r="H5" s="4"/>
      <c r="I5" s="4"/>
      <c r="J5" s="4"/>
      <c r="K5" s="37"/>
    </row>
    <row r="6" spans="1:19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9" ht="30" customHeight="1" x14ac:dyDescent="0.25">
      <c r="A7" s="34"/>
      <c r="B7" s="116" t="s">
        <v>250</v>
      </c>
      <c r="C7" s="116"/>
      <c r="D7" s="116"/>
      <c r="E7" s="116"/>
      <c r="F7" s="116"/>
      <c r="G7" s="116"/>
      <c r="H7" s="4"/>
      <c r="I7" s="107" t="s">
        <v>258</v>
      </c>
      <c r="J7" s="108"/>
      <c r="K7" s="37"/>
    </row>
    <row r="8" spans="1:19" x14ac:dyDescent="0.25">
      <c r="A8" s="34"/>
      <c r="B8" s="1"/>
      <c r="C8" s="4"/>
      <c r="D8" s="4"/>
      <c r="E8" s="4"/>
      <c r="F8" s="4"/>
      <c r="G8" s="4"/>
      <c r="H8" s="4"/>
      <c r="I8" s="4"/>
      <c r="J8" s="4"/>
      <c r="K8" s="37"/>
    </row>
    <row r="9" spans="1:19" ht="27" customHeight="1" x14ac:dyDescent="0.25">
      <c r="A9" s="34"/>
      <c r="B9" s="109" t="s">
        <v>71</v>
      </c>
      <c r="C9" s="140" t="str">
        <f>+'Experiencia laboral'!C9:D9</f>
        <v>Septiembre 2016</v>
      </c>
      <c r="D9" s="115"/>
      <c r="E9" s="16"/>
      <c r="F9" s="112" t="str">
        <f>+'Experiencia laboral'!F9:G9</f>
        <v>Acumulado 
Enero-septiembre 2016</v>
      </c>
      <c r="G9" s="113"/>
      <c r="H9" s="90"/>
      <c r="I9" s="110" t="str">
        <f>+'Experiencia laboral'!I9:J9</f>
        <v>Acumulado  
2013-2015</v>
      </c>
      <c r="J9" s="111"/>
      <c r="K9" s="37"/>
    </row>
    <row r="10" spans="1:19" x14ac:dyDescent="0.25">
      <c r="A10" s="34"/>
      <c r="B10" s="117"/>
      <c r="C10" s="17" t="s">
        <v>113</v>
      </c>
      <c r="D10" s="16" t="s">
        <v>115</v>
      </c>
      <c r="E10" s="16"/>
      <c r="F10" s="16" t="s">
        <v>113</v>
      </c>
      <c r="G10" s="16" t="s">
        <v>115</v>
      </c>
      <c r="H10" s="16"/>
      <c r="I10" s="16" t="s">
        <v>113</v>
      </c>
      <c r="J10" s="28" t="s">
        <v>115</v>
      </c>
      <c r="K10" s="37"/>
    </row>
    <row r="11" spans="1:19" x14ac:dyDescent="0.25">
      <c r="A11" s="34"/>
      <c r="B11" s="60" t="s">
        <v>91</v>
      </c>
      <c r="C11" s="21">
        <f>+[1]SALARIOS!$Z2</f>
        <v>466</v>
      </c>
      <c r="D11" s="19">
        <f t="shared" ref="D11:D16" si="0">+(C11/$C$17)*100</f>
        <v>0.97371390363157673</v>
      </c>
      <c r="E11" s="19"/>
      <c r="F11" s="20">
        <f>+[1]SALARIOS!$AN2</f>
        <v>3914</v>
      </c>
      <c r="G11" s="19">
        <f t="shared" ref="G11:G16" si="1">+(F11/$F$17)*100</f>
        <v>0.87030576327416409</v>
      </c>
      <c r="H11" s="19"/>
      <c r="I11" s="20">
        <f>+[2]SALARIOS!$AQ2</f>
        <v>873</v>
      </c>
      <c r="J11" s="29">
        <f t="shared" ref="J11:J16" si="2">+(I11/$I$17)*100</f>
        <v>9.5048133768544193E-2</v>
      </c>
      <c r="K11" s="37"/>
    </row>
    <row r="12" spans="1:19" x14ac:dyDescent="0.25">
      <c r="A12" s="34"/>
      <c r="B12" s="60" t="s">
        <v>84</v>
      </c>
      <c r="C12" s="21">
        <f>+[1]SALARIOS!$Z3</f>
        <v>24752</v>
      </c>
      <c r="D12" s="27">
        <f t="shared" si="0"/>
        <v>51.719670692465215</v>
      </c>
      <c r="E12" s="27"/>
      <c r="F12" s="20">
        <f>+[1]SALARIOS!$AN3</f>
        <v>227310</v>
      </c>
      <c r="G12" s="27">
        <f t="shared" si="1"/>
        <v>50.543996691326079</v>
      </c>
      <c r="H12" s="27"/>
      <c r="I12" s="20">
        <f>+[2]SALARIOS!$AQ3</f>
        <v>383411</v>
      </c>
      <c r="J12" s="59">
        <f t="shared" si="2"/>
        <v>41.743986273002626</v>
      </c>
      <c r="K12" s="37"/>
    </row>
    <row r="13" spans="1:19" x14ac:dyDescent="0.25">
      <c r="A13" s="34"/>
      <c r="B13" s="60" t="s">
        <v>92</v>
      </c>
      <c r="C13" s="21">
        <f>+[1]SALARIOS!$Z4</f>
        <v>3669</v>
      </c>
      <c r="D13" s="27">
        <f t="shared" si="0"/>
        <v>7.6664298549876717</v>
      </c>
      <c r="E13" s="27"/>
      <c r="F13" s="20">
        <f>+[1]SALARIOS!$AN4</f>
        <v>41083</v>
      </c>
      <c r="G13" s="27">
        <f t="shared" si="1"/>
        <v>9.1350975147144826</v>
      </c>
      <c r="H13" s="27"/>
      <c r="I13" s="20">
        <f>+[2]SALARIOS!$AQ4</f>
        <v>62521</v>
      </c>
      <c r="J13" s="59">
        <f t="shared" si="2"/>
        <v>6.8069924070368284</v>
      </c>
      <c r="K13" s="37"/>
    </row>
    <row r="14" spans="1:19" x14ac:dyDescent="0.25">
      <c r="A14" s="34"/>
      <c r="B14" s="60" t="s">
        <v>93</v>
      </c>
      <c r="C14" s="21">
        <f>+[1]SALARIOS!$Z5</f>
        <v>1071</v>
      </c>
      <c r="D14" s="27">
        <f t="shared" si="0"/>
        <v>2.2378703665008985</v>
      </c>
      <c r="E14" s="27"/>
      <c r="F14" s="20">
        <f>+[1]SALARIOS!$AN5</f>
        <v>10185</v>
      </c>
      <c r="G14" s="27">
        <f t="shared" si="1"/>
        <v>2.264707255735146</v>
      </c>
      <c r="H14" s="27"/>
      <c r="I14" s="20">
        <f>+[2]SALARIOS!$AQ5</f>
        <v>10046</v>
      </c>
      <c r="J14" s="59">
        <f t="shared" si="2"/>
        <v>1.0937612277649424</v>
      </c>
      <c r="K14" s="37"/>
    </row>
    <row r="15" spans="1:19" x14ac:dyDescent="0.25">
      <c r="A15" s="34"/>
      <c r="B15" s="60" t="s">
        <v>94</v>
      </c>
      <c r="C15" s="21">
        <f>+[1]SALARIOS!$Z6</f>
        <v>11224</v>
      </c>
      <c r="D15" s="19">
        <f t="shared" si="0"/>
        <v>23.452714279744242</v>
      </c>
      <c r="E15" s="19"/>
      <c r="F15" s="20">
        <f>+[1]SALARIOS!$AN6</f>
        <v>117547</v>
      </c>
      <c r="G15" s="19">
        <f t="shared" si="1"/>
        <v>26.137412252321962</v>
      </c>
      <c r="H15" s="19"/>
      <c r="I15" s="20">
        <f>+[2]SALARIOS!$AQ6</f>
        <v>461561</v>
      </c>
      <c r="J15" s="29">
        <f t="shared" si="2"/>
        <v>50.252590687678143</v>
      </c>
      <c r="K15" s="37"/>
    </row>
    <row r="16" spans="1:19" x14ac:dyDescent="0.25">
      <c r="A16" s="34"/>
      <c r="B16" s="60" t="s">
        <v>73</v>
      </c>
      <c r="C16" s="21">
        <f>+[1]SALARIOS!$Z7</f>
        <v>6676</v>
      </c>
      <c r="D16" s="84">
        <f t="shared" si="0"/>
        <v>13.949600902670401</v>
      </c>
      <c r="E16" s="84"/>
      <c r="F16" s="20">
        <f>+[1]SALARIOS!$AN7</f>
        <v>49688</v>
      </c>
      <c r="G16" s="84">
        <f t="shared" si="1"/>
        <v>11.048480522628171</v>
      </c>
      <c r="H16" s="84"/>
      <c r="I16" s="20">
        <f>+[2]SALARIOS!$AQ7</f>
        <v>70</v>
      </c>
      <c r="J16" s="87">
        <f t="shared" si="2"/>
        <v>7.6212707489096134E-3</v>
      </c>
      <c r="K16" s="37"/>
    </row>
    <row r="17" spans="1:11" x14ac:dyDescent="0.25">
      <c r="A17" s="34"/>
      <c r="B17" s="44" t="s">
        <v>72</v>
      </c>
      <c r="C17" s="45">
        <f>SUM(C11:C16)</f>
        <v>47858</v>
      </c>
      <c r="D17" s="46">
        <f>SUM(D11:D16)</f>
        <v>100</v>
      </c>
      <c r="E17" s="46"/>
      <c r="F17" s="47">
        <f>SUM(F11:F16)</f>
        <v>449727</v>
      </c>
      <c r="G17" s="48">
        <f>+SUM(G11:G16)</f>
        <v>100</v>
      </c>
      <c r="H17" s="48"/>
      <c r="I17" s="47">
        <f>SUM(I11:I16)</f>
        <v>918482</v>
      </c>
      <c r="J17" s="52">
        <f>SUM(J11:J16)</f>
        <v>100</v>
      </c>
      <c r="K17" s="37"/>
    </row>
    <row r="18" spans="1:11" x14ac:dyDescent="0.25">
      <c r="A18" s="34"/>
      <c r="B18" s="4"/>
      <c r="C18" s="4"/>
      <c r="D18" s="4"/>
      <c r="E18" s="4"/>
      <c r="F18" s="4"/>
      <c r="G18" s="4"/>
      <c r="H18" s="4"/>
      <c r="I18" s="4"/>
      <c r="J18" s="4"/>
      <c r="K18" s="37"/>
    </row>
    <row r="19" spans="1:11" x14ac:dyDescent="0.25">
      <c r="A19" s="34"/>
      <c r="B19" s="7" t="s">
        <v>116</v>
      </c>
      <c r="C19" s="4"/>
      <c r="D19" s="4"/>
      <c r="E19" s="4"/>
      <c r="F19" s="4"/>
      <c r="G19" s="4"/>
      <c r="H19" s="4"/>
      <c r="I19" s="4"/>
      <c r="J19" s="4"/>
      <c r="K19" s="37"/>
    </row>
    <row r="20" spans="1:11" x14ac:dyDescent="0.25">
      <c r="A20" s="34"/>
      <c r="B20" s="4"/>
      <c r="C20" s="4"/>
      <c r="D20" s="4"/>
      <c r="E20" s="4"/>
      <c r="F20" s="4"/>
      <c r="G20" s="4"/>
      <c r="H20" s="4"/>
      <c r="I20" s="4"/>
      <c r="J20" s="4"/>
      <c r="K20" s="37"/>
    </row>
    <row r="21" spans="1:11" x14ac:dyDescent="0.25">
      <c r="A21" s="40"/>
      <c r="B21" s="5"/>
      <c r="C21" s="5"/>
      <c r="D21" s="5"/>
      <c r="E21" s="5"/>
      <c r="F21" s="5"/>
      <c r="G21" s="5"/>
      <c r="H21" s="5"/>
      <c r="I21" s="5"/>
      <c r="J21" s="5"/>
      <c r="K21" s="41"/>
    </row>
    <row r="23" spans="1:11" x14ac:dyDescent="0.25">
      <c r="A23" s="34"/>
      <c r="B23" s="4"/>
      <c r="C23" s="4"/>
      <c r="D23" s="4"/>
      <c r="E23" s="4"/>
      <c r="F23" s="4"/>
      <c r="G23" s="4"/>
      <c r="H23" s="4"/>
      <c r="I23" s="4"/>
      <c r="J23" s="4"/>
    </row>
    <row r="24" spans="1:11" x14ac:dyDescent="0.25">
      <c r="A24" s="34"/>
      <c r="B24" s="4"/>
      <c r="C24" s="4"/>
      <c r="D24" s="4"/>
      <c r="E24" s="4"/>
      <c r="F24" s="4"/>
      <c r="G24" s="4"/>
      <c r="H24" s="4"/>
      <c r="I24" s="4"/>
      <c r="J24" s="4"/>
    </row>
    <row r="25" spans="1:11" x14ac:dyDescent="0.25">
      <c r="A25" s="34"/>
      <c r="B25" s="4"/>
      <c r="C25" s="4"/>
      <c r="D25" s="4"/>
      <c r="E25" s="4"/>
      <c r="F25" s="4"/>
      <c r="G25" s="4"/>
      <c r="H25" s="4"/>
      <c r="I25" s="4"/>
      <c r="J25" s="4"/>
    </row>
    <row r="26" spans="1:11" x14ac:dyDescent="0.25">
      <c r="A26" s="34"/>
      <c r="B26" s="4"/>
      <c r="C26" s="4"/>
      <c r="D26" s="4"/>
      <c r="E26" s="4"/>
      <c r="F26" s="4"/>
      <c r="G26" s="4"/>
      <c r="H26" s="4"/>
      <c r="I26" s="4"/>
      <c r="J26" s="4"/>
    </row>
    <row r="27" spans="1:11" x14ac:dyDescent="0.25">
      <c r="A27" s="34"/>
      <c r="B27" s="4"/>
      <c r="C27" s="4"/>
      <c r="D27" s="4"/>
      <c r="E27" s="4"/>
      <c r="F27" s="4"/>
      <c r="G27" s="4"/>
      <c r="H27" s="4"/>
      <c r="I27" s="4"/>
      <c r="J27" s="4"/>
    </row>
    <row r="28" spans="1:11" x14ac:dyDescent="0.25">
      <c r="A28" s="34"/>
      <c r="B28" s="4"/>
      <c r="C28" s="4"/>
      <c r="D28" s="4"/>
      <c r="E28" s="4"/>
      <c r="F28" s="4"/>
      <c r="G28" s="4"/>
      <c r="H28" s="4"/>
      <c r="I28" s="4"/>
      <c r="J28" s="4"/>
    </row>
    <row r="29" spans="1:11" x14ac:dyDescent="0.25">
      <c r="A29" s="34"/>
      <c r="B29" s="4"/>
      <c r="C29" s="4"/>
      <c r="D29" s="4"/>
      <c r="E29" s="4"/>
      <c r="F29" s="4"/>
      <c r="G29" s="4"/>
      <c r="H29" s="4"/>
      <c r="I29" s="4"/>
      <c r="J29" s="4"/>
    </row>
    <row r="30" spans="1:11" x14ac:dyDescent="0.25">
      <c r="A30" s="34"/>
      <c r="B30" s="4"/>
      <c r="C30" s="4"/>
      <c r="D30" s="4"/>
      <c r="E30" s="4"/>
      <c r="F30" s="4"/>
      <c r="G30" s="4"/>
      <c r="H30" s="4"/>
      <c r="I30" s="4"/>
      <c r="J30" s="4"/>
    </row>
    <row r="31" spans="1:11" x14ac:dyDescent="0.25">
      <c r="A31" s="34"/>
      <c r="B31" s="4"/>
      <c r="C31" s="4"/>
      <c r="D31" s="4"/>
      <c r="E31" s="4"/>
      <c r="F31" s="4"/>
      <c r="G31" s="4"/>
      <c r="H31" s="4"/>
      <c r="I31" s="4"/>
      <c r="J31" s="4"/>
    </row>
    <row r="32" spans="1:11" x14ac:dyDescent="0.25">
      <c r="A32" s="3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3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5">
      <c r="A34" s="3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5">
      <c r="A35" s="3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5">
      <c r="A36" s="3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5">
      <c r="A37" s="3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5">
      <c r="A38" s="3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5">
      <c r="A39" s="3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5">
      <c r="A40" s="3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5">
      <c r="A41" s="3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5">
      <c r="A42" s="3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5">
      <c r="A43" s="3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5">
      <c r="A44" s="3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5">
      <c r="A45" s="3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3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3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3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3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5">
      <c r="A50" s="3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34"/>
      <c r="B51" s="4"/>
      <c r="C51" s="4"/>
      <c r="D51" s="4"/>
      <c r="E51" s="4"/>
      <c r="F51" s="4"/>
      <c r="G51" s="4"/>
      <c r="H51" s="4"/>
      <c r="I51" s="4"/>
      <c r="J51" s="4"/>
    </row>
  </sheetData>
  <mergeCells count="6">
    <mergeCell ref="B9:B10"/>
    <mergeCell ref="I9:J9"/>
    <mergeCell ref="F9:G9"/>
    <mergeCell ref="C9:D9"/>
    <mergeCell ref="B7:G7"/>
    <mergeCell ref="I7:J7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33"/>
  <sheetViews>
    <sheetView showGridLines="0" zoomScale="90" zoomScaleNormal="90" workbookViewId="0">
      <selection activeCell="B7" sqref="B7"/>
    </sheetView>
  </sheetViews>
  <sheetFormatPr baseColWidth="10" defaultRowHeight="15" x14ac:dyDescent="0.25"/>
  <cols>
    <col min="1" max="1" width="1.7109375" customWidth="1"/>
    <col min="2" max="2" width="33.5703125" customWidth="1"/>
    <col min="3" max="4" width="11" customWidth="1"/>
    <col min="5" max="5" width="0.85546875" customWidth="1"/>
    <col min="6" max="7" width="11" customWidth="1"/>
    <col min="8" max="8" width="0.85546875" customWidth="1"/>
    <col min="9" max="9" width="11" customWidth="1"/>
    <col min="10" max="10" width="15.5703125" customWidth="1"/>
    <col min="11" max="11" width="1.7109375" customWidth="1"/>
  </cols>
  <sheetData>
    <row r="1" spans="1:11" ht="18" x14ac:dyDescent="0.25">
      <c r="A1" s="31"/>
      <c r="B1" s="6"/>
      <c r="C1" s="6"/>
      <c r="D1" s="6"/>
      <c r="E1" s="6"/>
      <c r="F1" s="32"/>
      <c r="G1" s="32"/>
      <c r="H1" s="32"/>
      <c r="I1" s="32"/>
      <c r="J1" s="32"/>
      <c r="K1" s="33"/>
    </row>
    <row r="2" spans="1:11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</row>
    <row r="3" spans="1:11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1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1" x14ac:dyDescent="0.25">
      <c r="A5" s="34"/>
      <c r="B5" s="4"/>
      <c r="C5" s="4"/>
      <c r="D5" s="4"/>
      <c r="E5" s="4"/>
      <c r="F5" s="4"/>
      <c r="G5" s="4"/>
      <c r="H5" s="4"/>
      <c r="I5" s="4"/>
      <c r="J5" s="4"/>
      <c r="K5" s="37"/>
    </row>
    <row r="6" spans="1:11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1" x14ac:dyDescent="0.25">
      <c r="A7" s="34"/>
      <c r="B7" s="15" t="s">
        <v>120</v>
      </c>
      <c r="C7" s="4"/>
      <c r="D7" s="4"/>
      <c r="E7" s="4"/>
      <c r="F7" s="4"/>
      <c r="G7" s="4"/>
      <c r="H7" s="4"/>
      <c r="I7" s="4"/>
      <c r="J7" s="4"/>
      <c r="K7" s="37"/>
    </row>
    <row r="8" spans="1:11" x14ac:dyDescent="0.25">
      <c r="A8" s="34"/>
      <c r="B8" s="1"/>
      <c r="C8" s="4"/>
      <c r="D8" s="4"/>
      <c r="E8" s="4"/>
      <c r="F8" s="4"/>
      <c r="G8" s="4"/>
      <c r="H8" s="4"/>
      <c r="I8" s="4"/>
      <c r="J8" s="4"/>
      <c r="K8" s="37"/>
    </row>
    <row r="9" spans="1:11" x14ac:dyDescent="0.25">
      <c r="A9" s="34"/>
      <c r="B9" s="68" t="s">
        <v>97</v>
      </c>
      <c r="C9" s="69" t="s">
        <v>149</v>
      </c>
      <c r="D9" s="70"/>
      <c r="E9" s="70"/>
      <c r="F9" s="70"/>
      <c r="G9" s="70"/>
      <c r="H9" s="70"/>
      <c r="I9" s="70"/>
      <c r="J9" s="71"/>
      <c r="K9" s="37"/>
    </row>
    <row r="10" spans="1:11" x14ac:dyDescent="0.25">
      <c r="A10" s="34"/>
      <c r="B10" s="72"/>
      <c r="C10" s="11" t="s">
        <v>124</v>
      </c>
      <c r="D10" s="4"/>
      <c r="E10" s="4"/>
      <c r="F10" s="4"/>
      <c r="G10" s="4"/>
      <c r="H10" s="4"/>
      <c r="I10" s="4"/>
      <c r="J10" s="73"/>
      <c r="K10" s="37"/>
    </row>
    <row r="11" spans="1:11" x14ac:dyDescent="0.25">
      <c r="A11" s="34"/>
      <c r="B11" s="74"/>
      <c r="C11" s="75" t="s">
        <v>150</v>
      </c>
      <c r="D11" s="76"/>
      <c r="E11" s="76"/>
      <c r="F11" s="76"/>
      <c r="G11" s="76"/>
      <c r="H11" s="76"/>
      <c r="I11" s="76"/>
      <c r="J11" s="77"/>
      <c r="K11" s="37"/>
    </row>
    <row r="12" spans="1:11" ht="7.5" customHeight="1" x14ac:dyDescent="0.25">
      <c r="A12" s="34"/>
      <c r="B12" s="1"/>
      <c r="C12" s="4"/>
      <c r="D12" s="4"/>
      <c r="E12" s="4"/>
      <c r="F12" s="4"/>
      <c r="G12" s="4"/>
      <c r="H12" s="4"/>
      <c r="I12" s="4"/>
      <c r="J12" s="4"/>
      <c r="K12" s="37"/>
    </row>
    <row r="13" spans="1:11" x14ac:dyDescent="0.25">
      <c r="A13" s="34"/>
      <c r="B13" s="68" t="s">
        <v>226</v>
      </c>
      <c r="C13" s="69" t="s">
        <v>158</v>
      </c>
      <c r="D13" s="70"/>
      <c r="E13" s="70"/>
      <c r="F13" s="70"/>
      <c r="G13" s="70"/>
      <c r="H13" s="70"/>
      <c r="I13" s="70"/>
      <c r="J13" s="71"/>
      <c r="K13" s="37"/>
    </row>
    <row r="14" spans="1:11" x14ac:dyDescent="0.25">
      <c r="A14" s="34"/>
      <c r="B14" s="79" t="s">
        <v>225</v>
      </c>
      <c r="C14" s="11" t="s">
        <v>159</v>
      </c>
      <c r="D14" s="4"/>
      <c r="E14" s="4"/>
      <c r="F14" s="4"/>
      <c r="G14" s="4"/>
      <c r="H14" s="4"/>
      <c r="I14" s="4"/>
      <c r="J14" s="73"/>
      <c r="K14" s="37"/>
    </row>
    <row r="15" spans="1:11" x14ac:dyDescent="0.25">
      <c r="A15" s="34"/>
      <c r="B15" s="72"/>
      <c r="C15" s="11" t="s">
        <v>160</v>
      </c>
      <c r="D15" s="4"/>
      <c r="E15" s="4"/>
      <c r="F15" s="4"/>
      <c r="G15" s="4"/>
      <c r="H15" s="4"/>
      <c r="I15" s="4"/>
      <c r="J15" s="73"/>
      <c r="K15" s="37"/>
    </row>
    <row r="16" spans="1:11" x14ac:dyDescent="0.25">
      <c r="A16" s="34"/>
      <c r="B16" s="74"/>
      <c r="C16" s="75" t="s">
        <v>161</v>
      </c>
      <c r="D16" s="76"/>
      <c r="E16" s="76"/>
      <c r="F16" s="76"/>
      <c r="G16" s="76"/>
      <c r="H16" s="76"/>
      <c r="I16" s="76"/>
      <c r="J16" s="77"/>
      <c r="K16" s="37"/>
    </row>
    <row r="17" spans="1:11" ht="7.5" customHeight="1" x14ac:dyDescent="0.25">
      <c r="A17" s="34"/>
      <c r="B17" s="1"/>
      <c r="C17" s="4"/>
      <c r="D17" s="4"/>
      <c r="E17" s="4"/>
      <c r="F17" s="4"/>
      <c r="G17" s="4"/>
      <c r="H17" s="4"/>
      <c r="I17" s="4"/>
      <c r="J17" s="4"/>
      <c r="K17" s="37"/>
    </row>
    <row r="18" spans="1:11" x14ac:dyDescent="0.25">
      <c r="A18" s="34"/>
      <c r="B18" s="68" t="s">
        <v>231</v>
      </c>
      <c r="C18" s="69" t="s">
        <v>186</v>
      </c>
      <c r="D18" s="70"/>
      <c r="E18" s="70"/>
      <c r="F18" s="70"/>
      <c r="G18" s="70"/>
      <c r="H18" s="70"/>
      <c r="I18" s="70"/>
      <c r="J18" s="71"/>
      <c r="K18" s="37"/>
    </row>
    <row r="19" spans="1:11" x14ac:dyDescent="0.25">
      <c r="A19" s="34"/>
      <c r="B19" s="79" t="s">
        <v>230</v>
      </c>
      <c r="C19" s="11" t="s">
        <v>187</v>
      </c>
      <c r="D19" s="4"/>
      <c r="E19" s="4"/>
      <c r="F19" s="4"/>
      <c r="G19" s="4"/>
      <c r="H19" s="4"/>
      <c r="I19" s="4"/>
      <c r="J19" s="73"/>
      <c r="K19" s="37"/>
    </row>
    <row r="20" spans="1:11" x14ac:dyDescent="0.25">
      <c r="A20" s="34"/>
      <c r="B20" s="72"/>
      <c r="C20" s="11" t="s">
        <v>188</v>
      </c>
      <c r="D20" s="4"/>
      <c r="E20" s="4"/>
      <c r="F20" s="4"/>
      <c r="G20" s="4"/>
      <c r="H20" s="4"/>
      <c r="I20" s="4"/>
      <c r="J20" s="73"/>
      <c r="K20" s="37"/>
    </row>
    <row r="21" spans="1:11" x14ac:dyDescent="0.25">
      <c r="A21" s="34"/>
      <c r="B21" s="72"/>
      <c r="C21" s="11" t="s">
        <v>189</v>
      </c>
      <c r="D21" s="4"/>
      <c r="E21" s="4"/>
      <c r="F21" s="4"/>
      <c r="G21" s="4"/>
      <c r="H21" s="4"/>
      <c r="I21" s="4"/>
      <c r="J21" s="73"/>
      <c r="K21" s="37"/>
    </row>
    <row r="22" spans="1:11" x14ac:dyDescent="0.25">
      <c r="A22" s="34"/>
      <c r="B22" s="72"/>
      <c r="C22" s="11" t="s">
        <v>190</v>
      </c>
      <c r="D22" s="4"/>
      <c r="E22" s="4"/>
      <c r="F22" s="4"/>
      <c r="G22" s="4"/>
      <c r="H22" s="4"/>
      <c r="I22" s="4"/>
      <c r="J22" s="73"/>
      <c r="K22" s="37"/>
    </row>
    <row r="23" spans="1:11" x14ac:dyDescent="0.25">
      <c r="A23" s="34"/>
      <c r="B23" s="72"/>
      <c r="C23" s="11" t="s">
        <v>191</v>
      </c>
      <c r="D23" s="4"/>
      <c r="E23" s="4"/>
      <c r="F23" s="4"/>
      <c r="G23" s="4"/>
      <c r="H23" s="4"/>
      <c r="I23" s="4"/>
      <c r="J23" s="73"/>
      <c r="K23" s="37"/>
    </row>
    <row r="24" spans="1:11" x14ac:dyDescent="0.25">
      <c r="A24" s="34"/>
      <c r="B24" s="74"/>
      <c r="C24" s="75" t="s">
        <v>192</v>
      </c>
      <c r="D24" s="76"/>
      <c r="E24" s="76"/>
      <c r="F24" s="76"/>
      <c r="G24" s="76"/>
      <c r="H24" s="76"/>
      <c r="I24" s="76"/>
      <c r="J24" s="77"/>
      <c r="K24" s="37"/>
    </row>
    <row r="25" spans="1:11" ht="7.5" customHeight="1" x14ac:dyDescent="0.25">
      <c r="A25" s="34"/>
      <c r="B25" s="1"/>
      <c r="C25" s="4"/>
      <c r="D25" s="4"/>
      <c r="E25" s="4"/>
      <c r="F25" s="4"/>
      <c r="G25" s="4"/>
      <c r="H25" s="4"/>
      <c r="I25" s="4"/>
      <c r="J25" s="4"/>
      <c r="K25" s="37"/>
    </row>
    <row r="26" spans="1:11" x14ac:dyDescent="0.25">
      <c r="A26" s="34"/>
      <c r="B26" s="68" t="s">
        <v>102</v>
      </c>
      <c r="C26" s="69" t="s">
        <v>162</v>
      </c>
      <c r="D26" s="70"/>
      <c r="E26" s="70"/>
      <c r="F26" s="70"/>
      <c r="G26" s="70"/>
      <c r="H26" s="70"/>
      <c r="I26" s="70"/>
      <c r="J26" s="71"/>
      <c r="K26" s="37"/>
    </row>
    <row r="27" spans="1:11" x14ac:dyDescent="0.25">
      <c r="A27" s="34"/>
      <c r="B27" s="72"/>
      <c r="C27" s="11" t="s">
        <v>163</v>
      </c>
      <c r="D27" s="4"/>
      <c r="E27" s="4"/>
      <c r="F27" s="4"/>
      <c r="G27" s="4"/>
      <c r="H27" s="4"/>
      <c r="I27" s="4"/>
      <c r="J27" s="73"/>
      <c r="K27" s="37"/>
    </row>
    <row r="28" spans="1:11" x14ac:dyDescent="0.25">
      <c r="A28" s="34"/>
      <c r="B28" s="74"/>
      <c r="C28" s="75" t="s">
        <v>164</v>
      </c>
      <c r="D28" s="76"/>
      <c r="E28" s="76"/>
      <c r="F28" s="76"/>
      <c r="G28" s="76"/>
      <c r="H28" s="76"/>
      <c r="I28" s="76"/>
      <c r="J28" s="77"/>
      <c r="K28" s="37"/>
    </row>
    <row r="29" spans="1:11" ht="7.5" customHeight="1" x14ac:dyDescent="0.25">
      <c r="A29" s="34"/>
      <c r="B29" s="1"/>
      <c r="C29" s="4"/>
      <c r="D29" s="4"/>
      <c r="E29" s="4"/>
      <c r="F29" s="4"/>
      <c r="G29" s="4"/>
      <c r="H29" s="4"/>
      <c r="I29" s="4"/>
      <c r="J29" s="4"/>
      <c r="K29" s="37"/>
    </row>
    <row r="30" spans="1:11" x14ac:dyDescent="0.25">
      <c r="A30" s="34"/>
      <c r="B30" s="68" t="s">
        <v>103</v>
      </c>
      <c r="C30" s="69" t="s">
        <v>165</v>
      </c>
      <c r="D30" s="70"/>
      <c r="E30" s="70"/>
      <c r="F30" s="70"/>
      <c r="G30" s="70"/>
      <c r="H30" s="70"/>
      <c r="I30" s="70"/>
      <c r="J30" s="71"/>
      <c r="K30" s="37"/>
    </row>
    <row r="31" spans="1:11" x14ac:dyDescent="0.25">
      <c r="A31" s="34"/>
      <c r="B31" s="72"/>
      <c r="C31" s="11" t="s">
        <v>166</v>
      </c>
      <c r="D31" s="4"/>
      <c r="E31" s="4"/>
      <c r="F31" s="4"/>
      <c r="G31" s="4"/>
      <c r="H31" s="4"/>
      <c r="I31" s="4"/>
      <c r="J31" s="73"/>
      <c r="K31" s="37"/>
    </row>
    <row r="32" spans="1:11" x14ac:dyDescent="0.25">
      <c r="A32" s="34"/>
      <c r="B32" s="74"/>
      <c r="C32" s="75" t="s">
        <v>167</v>
      </c>
      <c r="D32" s="76"/>
      <c r="E32" s="76"/>
      <c r="F32" s="76"/>
      <c r="G32" s="76"/>
      <c r="H32" s="76"/>
      <c r="I32" s="76"/>
      <c r="J32" s="77"/>
      <c r="K32" s="37"/>
    </row>
    <row r="33" spans="1:11" ht="7.5" customHeight="1" x14ac:dyDescent="0.25">
      <c r="A33" s="34"/>
      <c r="B33" s="4"/>
      <c r="C33" s="11"/>
      <c r="D33" s="4"/>
      <c r="E33" s="4"/>
      <c r="F33" s="4"/>
      <c r="G33" s="4"/>
      <c r="H33" s="4"/>
      <c r="I33" s="4"/>
      <c r="J33" s="4"/>
      <c r="K33" s="37"/>
    </row>
    <row r="34" spans="1:11" x14ac:dyDescent="0.25">
      <c r="A34" s="34"/>
      <c r="B34" s="68" t="s">
        <v>222</v>
      </c>
      <c r="C34" s="69" t="s">
        <v>125</v>
      </c>
      <c r="D34" s="70"/>
      <c r="E34" s="70"/>
      <c r="F34" s="70"/>
      <c r="G34" s="70"/>
      <c r="H34" s="70"/>
      <c r="I34" s="70"/>
      <c r="J34" s="71"/>
      <c r="K34" s="37"/>
    </row>
    <row r="35" spans="1:11" x14ac:dyDescent="0.25">
      <c r="A35" s="34"/>
      <c r="B35" s="79" t="s">
        <v>223</v>
      </c>
      <c r="C35" s="11" t="s">
        <v>126</v>
      </c>
      <c r="D35" s="4"/>
      <c r="E35" s="4"/>
      <c r="F35" s="4"/>
      <c r="G35" s="4"/>
      <c r="H35" s="4"/>
      <c r="I35" s="4"/>
      <c r="J35" s="73"/>
      <c r="K35" s="37"/>
    </row>
    <row r="36" spans="1:11" x14ac:dyDescent="0.25">
      <c r="A36" s="34"/>
      <c r="B36" s="72"/>
      <c r="C36" s="11" t="s">
        <v>127</v>
      </c>
      <c r="D36" s="4"/>
      <c r="E36" s="4"/>
      <c r="F36" s="4"/>
      <c r="G36" s="4"/>
      <c r="H36" s="4"/>
      <c r="I36" s="4"/>
      <c r="J36" s="73"/>
      <c r="K36" s="37"/>
    </row>
    <row r="37" spans="1:11" x14ac:dyDescent="0.25">
      <c r="A37" s="34"/>
      <c r="B37" s="74"/>
      <c r="C37" s="75" t="s">
        <v>128</v>
      </c>
      <c r="D37" s="76"/>
      <c r="E37" s="76"/>
      <c r="F37" s="76"/>
      <c r="G37" s="76"/>
      <c r="H37" s="76"/>
      <c r="I37" s="76"/>
      <c r="J37" s="77"/>
      <c r="K37" s="37"/>
    </row>
    <row r="38" spans="1:11" ht="7.5" customHeight="1" x14ac:dyDescent="0.25">
      <c r="A38" s="34"/>
      <c r="B38" s="4"/>
      <c r="C38" s="11"/>
      <c r="D38" s="4"/>
      <c r="E38" s="4"/>
      <c r="F38" s="4"/>
      <c r="G38" s="4"/>
      <c r="H38" s="4"/>
      <c r="I38" s="4"/>
      <c r="J38" s="4"/>
      <c r="K38" s="37"/>
    </row>
    <row r="39" spans="1:11" x14ac:dyDescent="0.25">
      <c r="A39" s="34"/>
      <c r="B39" s="68" t="s">
        <v>109</v>
      </c>
      <c r="C39" s="69" t="s">
        <v>197</v>
      </c>
      <c r="D39" s="70"/>
      <c r="E39" s="70"/>
      <c r="F39" s="70"/>
      <c r="G39" s="70"/>
      <c r="H39" s="70"/>
      <c r="I39" s="70"/>
      <c r="J39" s="71"/>
      <c r="K39" s="37"/>
    </row>
    <row r="40" spans="1:11" x14ac:dyDescent="0.25">
      <c r="A40" s="34"/>
      <c r="B40" s="72"/>
      <c r="C40" s="11" t="s">
        <v>138</v>
      </c>
      <c r="D40" s="4"/>
      <c r="E40" s="4"/>
      <c r="F40" s="4"/>
      <c r="G40" s="4"/>
      <c r="H40" s="4"/>
      <c r="I40" s="4"/>
      <c r="J40" s="73"/>
      <c r="K40" s="37"/>
    </row>
    <row r="41" spans="1:11" x14ac:dyDescent="0.25">
      <c r="A41" s="34"/>
      <c r="B41" s="72"/>
      <c r="C41" s="11" t="s">
        <v>139</v>
      </c>
      <c r="D41" s="4"/>
      <c r="E41" s="4"/>
      <c r="F41" s="4"/>
      <c r="G41" s="4"/>
      <c r="H41" s="4"/>
      <c r="I41" s="4"/>
      <c r="J41" s="73"/>
      <c r="K41" s="37"/>
    </row>
    <row r="42" spans="1:11" x14ac:dyDescent="0.25">
      <c r="A42" s="34"/>
      <c r="B42" s="72"/>
      <c r="C42" s="11" t="s">
        <v>198</v>
      </c>
      <c r="D42" s="4"/>
      <c r="E42" s="4"/>
      <c r="F42" s="4"/>
      <c r="G42" s="4"/>
      <c r="H42" s="4"/>
      <c r="I42" s="4"/>
      <c r="J42" s="73"/>
      <c r="K42" s="37"/>
    </row>
    <row r="43" spans="1:11" x14ac:dyDescent="0.25">
      <c r="A43" s="34"/>
      <c r="B43" s="74"/>
      <c r="C43" s="75" t="s">
        <v>140</v>
      </c>
      <c r="D43" s="76"/>
      <c r="E43" s="76"/>
      <c r="F43" s="76"/>
      <c r="G43" s="76"/>
      <c r="H43" s="76"/>
      <c r="I43" s="76"/>
      <c r="J43" s="77"/>
      <c r="K43" s="37"/>
    </row>
    <row r="44" spans="1:11" ht="7.5" customHeight="1" x14ac:dyDescent="0.25">
      <c r="A44" s="34"/>
      <c r="B44" s="4"/>
      <c r="C44" s="11"/>
      <c r="D44" s="4"/>
      <c r="E44" s="4"/>
      <c r="F44" s="4"/>
      <c r="G44" s="4"/>
      <c r="H44" s="4"/>
      <c r="I44" s="4"/>
      <c r="J44" s="4"/>
      <c r="K44" s="37"/>
    </row>
    <row r="45" spans="1:11" x14ac:dyDescent="0.25">
      <c r="A45" s="34"/>
      <c r="B45" s="68" t="s">
        <v>229</v>
      </c>
      <c r="C45" s="69" t="s">
        <v>177</v>
      </c>
      <c r="D45" s="70"/>
      <c r="E45" s="70"/>
      <c r="F45" s="70"/>
      <c r="G45" s="70"/>
      <c r="H45" s="70"/>
      <c r="I45" s="70"/>
      <c r="J45" s="71"/>
      <c r="K45" s="37"/>
    </row>
    <row r="46" spans="1:11" x14ac:dyDescent="0.25">
      <c r="A46" s="34"/>
      <c r="B46" s="79" t="s">
        <v>228</v>
      </c>
      <c r="C46" s="11" t="s">
        <v>178</v>
      </c>
      <c r="D46" s="4"/>
      <c r="E46" s="4"/>
      <c r="F46" s="4"/>
      <c r="G46" s="4"/>
      <c r="H46" s="4"/>
      <c r="I46" s="4"/>
      <c r="J46" s="73"/>
      <c r="K46" s="37"/>
    </row>
    <row r="47" spans="1:11" x14ac:dyDescent="0.25">
      <c r="A47" s="34"/>
      <c r="B47" s="74"/>
      <c r="C47" s="75" t="s">
        <v>179</v>
      </c>
      <c r="D47" s="76"/>
      <c r="E47" s="76"/>
      <c r="F47" s="76"/>
      <c r="G47" s="76"/>
      <c r="H47" s="76"/>
      <c r="I47" s="76"/>
      <c r="J47" s="77"/>
      <c r="K47" s="37"/>
    </row>
    <row r="48" spans="1:11" ht="7.5" customHeight="1" x14ac:dyDescent="0.25">
      <c r="A48" s="34"/>
      <c r="B48" s="4"/>
      <c r="C48" s="11"/>
      <c r="D48" s="4"/>
      <c r="E48" s="4"/>
      <c r="F48" s="4"/>
      <c r="G48" s="4"/>
      <c r="H48" s="4"/>
      <c r="I48" s="4"/>
      <c r="J48" s="4"/>
      <c r="K48" s="37"/>
    </row>
    <row r="49" spans="1:11" x14ac:dyDescent="0.25">
      <c r="A49" s="34"/>
      <c r="B49" s="68" t="s">
        <v>104</v>
      </c>
      <c r="C49" s="69" t="s">
        <v>168</v>
      </c>
      <c r="D49" s="70"/>
      <c r="E49" s="70"/>
      <c r="F49" s="70"/>
      <c r="G49" s="70"/>
      <c r="H49" s="70"/>
      <c r="I49" s="70"/>
      <c r="J49" s="71"/>
      <c r="K49" s="37"/>
    </row>
    <row r="50" spans="1:11" x14ac:dyDescent="0.25">
      <c r="A50" s="34"/>
      <c r="B50" s="72"/>
      <c r="C50" s="11" t="s">
        <v>169</v>
      </c>
      <c r="D50" s="4"/>
      <c r="E50" s="4"/>
      <c r="F50" s="4"/>
      <c r="G50" s="4"/>
      <c r="H50" s="4"/>
      <c r="I50" s="4"/>
      <c r="J50" s="73"/>
      <c r="K50" s="37"/>
    </row>
    <row r="51" spans="1:11" x14ac:dyDescent="0.25">
      <c r="A51" s="34"/>
      <c r="B51" s="72"/>
      <c r="C51" s="11" t="s">
        <v>170</v>
      </c>
      <c r="D51" s="4"/>
      <c r="E51" s="4"/>
      <c r="F51" s="4"/>
      <c r="G51" s="4"/>
      <c r="H51" s="4"/>
      <c r="I51" s="4"/>
      <c r="J51" s="73"/>
      <c r="K51" s="37"/>
    </row>
    <row r="52" spans="1:11" x14ac:dyDescent="0.25">
      <c r="A52" s="34"/>
      <c r="B52" s="74"/>
      <c r="C52" s="75" t="s">
        <v>171</v>
      </c>
      <c r="D52" s="76"/>
      <c r="E52" s="76"/>
      <c r="F52" s="76"/>
      <c r="G52" s="76"/>
      <c r="H52" s="76"/>
      <c r="I52" s="76"/>
      <c r="J52" s="77"/>
      <c r="K52" s="37"/>
    </row>
    <row r="53" spans="1:11" ht="7.5" customHeight="1" x14ac:dyDescent="0.25">
      <c r="A53" s="34"/>
      <c r="B53" s="4"/>
      <c r="C53" s="11"/>
      <c r="D53" s="4"/>
      <c r="E53" s="4"/>
      <c r="F53" s="4"/>
      <c r="G53" s="4"/>
      <c r="H53" s="4"/>
      <c r="I53" s="4"/>
      <c r="J53" s="4"/>
      <c r="K53" s="37"/>
    </row>
    <row r="54" spans="1:11" x14ac:dyDescent="0.25">
      <c r="A54" s="34"/>
      <c r="B54" s="68" t="s">
        <v>77</v>
      </c>
      <c r="C54" s="69" t="s">
        <v>144</v>
      </c>
      <c r="D54" s="70"/>
      <c r="E54" s="70"/>
      <c r="F54" s="70"/>
      <c r="G54" s="70"/>
      <c r="H54" s="70"/>
      <c r="I54" s="70"/>
      <c r="J54" s="71"/>
      <c r="K54" s="37"/>
    </row>
    <row r="55" spans="1:11" x14ac:dyDescent="0.25">
      <c r="A55" s="34"/>
      <c r="B55" s="72"/>
      <c r="C55" s="11" t="s">
        <v>121</v>
      </c>
      <c r="D55" s="4"/>
      <c r="E55" s="4"/>
      <c r="F55" s="4"/>
      <c r="G55" s="4"/>
      <c r="H55" s="4"/>
      <c r="I55" s="4"/>
      <c r="J55" s="73"/>
      <c r="K55" s="37"/>
    </row>
    <row r="56" spans="1:11" x14ac:dyDescent="0.25">
      <c r="A56" s="34"/>
      <c r="B56" s="72"/>
      <c r="C56" s="11" t="s">
        <v>122</v>
      </c>
      <c r="D56" s="4"/>
      <c r="E56" s="4"/>
      <c r="F56" s="4"/>
      <c r="G56" s="4"/>
      <c r="H56" s="4"/>
      <c r="I56" s="4"/>
      <c r="J56" s="73"/>
      <c r="K56" s="37"/>
    </row>
    <row r="57" spans="1:11" x14ac:dyDescent="0.25">
      <c r="A57" s="34"/>
      <c r="B57" s="74"/>
      <c r="C57" s="75" t="s">
        <v>145</v>
      </c>
      <c r="D57" s="76"/>
      <c r="E57" s="76"/>
      <c r="F57" s="76"/>
      <c r="G57" s="76"/>
      <c r="H57" s="76"/>
      <c r="I57" s="76"/>
      <c r="J57" s="77"/>
      <c r="K57" s="37"/>
    </row>
    <row r="58" spans="1:11" ht="7.5" customHeight="1" x14ac:dyDescent="0.25">
      <c r="A58" s="34"/>
      <c r="B58" s="4"/>
      <c r="C58" s="4"/>
      <c r="D58" s="4"/>
      <c r="E58" s="4"/>
      <c r="F58" s="4"/>
      <c r="G58" s="4"/>
      <c r="H58" s="4"/>
      <c r="I58" s="4"/>
      <c r="J58" s="4"/>
      <c r="K58" s="37"/>
    </row>
    <row r="59" spans="1:11" x14ac:dyDescent="0.25">
      <c r="A59" s="34"/>
      <c r="B59" s="68" t="s">
        <v>234</v>
      </c>
      <c r="C59" s="69" t="s">
        <v>199</v>
      </c>
      <c r="D59" s="70"/>
      <c r="E59" s="70"/>
      <c r="F59" s="70"/>
      <c r="G59" s="70"/>
      <c r="H59" s="70"/>
      <c r="I59" s="70"/>
      <c r="J59" s="71"/>
      <c r="K59" s="37"/>
    </row>
    <row r="60" spans="1:11" x14ac:dyDescent="0.25">
      <c r="A60" s="34"/>
      <c r="B60" s="79" t="s">
        <v>233</v>
      </c>
      <c r="C60" s="11" t="s">
        <v>200</v>
      </c>
      <c r="D60" s="4"/>
      <c r="E60" s="4"/>
      <c r="F60" s="4"/>
      <c r="G60" s="4"/>
      <c r="H60" s="4"/>
      <c r="I60" s="4"/>
      <c r="J60" s="73"/>
      <c r="K60" s="37"/>
    </row>
    <row r="61" spans="1:11" ht="15" customHeight="1" x14ac:dyDescent="0.25">
      <c r="A61" s="34"/>
      <c r="B61" s="72"/>
      <c r="C61" s="11" t="s">
        <v>141</v>
      </c>
      <c r="D61" s="4"/>
      <c r="E61" s="4"/>
      <c r="F61" s="4"/>
      <c r="G61" s="4"/>
      <c r="H61" s="4"/>
      <c r="I61" s="4"/>
      <c r="J61" s="73"/>
      <c r="K61" s="37"/>
    </row>
    <row r="62" spans="1:11" x14ac:dyDescent="0.25">
      <c r="A62" s="34"/>
      <c r="B62" s="74"/>
      <c r="C62" s="75" t="s">
        <v>201</v>
      </c>
      <c r="D62" s="76"/>
      <c r="E62" s="76"/>
      <c r="F62" s="76"/>
      <c r="G62" s="76"/>
      <c r="H62" s="76"/>
      <c r="I62" s="76"/>
      <c r="J62" s="77"/>
      <c r="K62" s="37"/>
    </row>
    <row r="63" spans="1:11" ht="7.5" customHeight="1" x14ac:dyDescent="0.25">
      <c r="A63" s="34"/>
      <c r="K63" s="37"/>
    </row>
    <row r="64" spans="1:11" x14ac:dyDescent="0.25">
      <c r="A64" s="34"/>
      <c r="B64" s="68" t="s">
        <v>78</v>
      </c>
      <c r="C64" s="69" t="s">
        <v>152</v>
      </c>
      <c r="D64" s="70"/>
      <c r="E64" s="70"/>
      <c r="F64" s="70"/>
      <c r="G64" s="70"/>
      <c r="H64" s="70"/>
      <c r="I64" s="70"/>
      <c r="J64" s="71"/>
      <c r="K64" s="37"/>
    </row>
    <row r="65" spans="1:11" x14ac:dyDescent="0.25">
      <c r="A65" s="34"/>
      <c r="B65" s="74"/>
      <c r="C65" s="75" t="s">
        <v>176</v>
      </c>
      <c r="D65" s="76"/>
      <c r="E65" s="76"/>
      <c r="F65" s="76"/>
      <c r="G65" s="76"/>
      <c r="H65" s="76"/>
      <c r="I65" s="76"/>
      <c r="J65" s="77"/>
      <c r="K65" s="37"/>
    </row>
    <row r="66" spans="1:11" ht="7.5" customHeight="1" x14ac:dyDescent="0.25">
      <c r="A66" s="34"/>
      <c r="K66" s="37"/>
    </row>
    <row r="67" spans="1:11" x14ac:dyDescent="0.25">
      <c r="A67" s="34"/>
      <c r="B67" s="68" t="s">
        <v>96</v>
      </c>
      <c r="C67" s="69" t="s">
        <v>202</v>
      </c>
      <c r="D67" s="70"/>
      <c r="E67" s="70"/>
      <c r="F67" s="70"/>
      <c r="G67" s="70"/>
      <c r="H67" s="70"/>
      <c r="I67" s="70"/>
      <c r="J67" s="71"/>
      <c r="K67" s="37"/>
    </row>
    <row r="68" spans="1:11" x14ac:dyDescent="0.25">
      <c r="A68" s="34"/>
      <c r="B68" s="72"/>
      <c r="C68" s="11" t="s">
        <v>147</v>
      </c>
      <c r="D68" s="4"/>
      <c r="E68" s="4"/>
      <c r="F68" s="4"/>
      <c r="G68" s="4"/>
      <c r="H68" s="4"/>
      <c r="I68" s="4"/>
      <c r="J68" s="73"/>
      <c r="K68" s="37"/>
    </row>
    <row r="69" spans="1:11" x14ac:dyDescent="0.25">
      <c r="A69" s="34"/>
      <c r="B69" s="74"/>
      <c r="C69" s="75" t="s">
        <v>148</v>
      </c>
      <c r="D69" s="76"/>
      <c r="E69" s="76"/>
      <c r="F69" s="76"/>
      <c r="G69" s="76"/>
      <c r="H69" s="76"/>
      <c r="I69" s="76"/>
      <c r="J69" s="77"/>
      <c r="K69" s="37"/>
    </row>
    <row r="70" spans="1:11" ht="7.5" customHeight="1" x14ac:dyDescent="0.25">
      <c r="A70" s="34"/>
      <c r="K70" s="37"/>
    </row>
    <row r="71" spans="1:11" ht="15" customHeight="1" x14ac:dyDescent="0.25">
      <c r="A71" s="34"/>
      <c r="B71" s="68" t="s">
        <v>81</v>
      </c>
      <c r="C71" s="69" t="s">
        <v>217</v>
      </c>
      <c r="D71" s="70"/>
      <c r="E71" s="70"/>
      <c r="F71" s="70"/>
      <c r="G71" s="70"/>
      <c r="H71" s="70"/>
      <c r="I71" s="70"/>
      <c r="J71" s="71"/>
      <c r="K71" s="37"/>
    </row>
    <row r="72" spans="1:11" ht="15" customHeight="1" x14ac:dyDescent="0.25">
      <c r="A72" s="34"/>
      <c r="B72" s="72"/>
      <c r="C72" s="11" t="s">
        <v>218</v>
      </c>
      <c r="D72" s="4"/>
      <c r="E72" s="4"/>
      <c r="F72" s="4"/>
      <c r="G72" s="4"/>
      <c r="H72" s="4"/>
      <c r="I72" s="4"/>
      <c r="J72" s="73"/>
      <c r="K72" s="37"/>
    </row>
    <row r="73" spans="1:11" ht="15" customHeight="1" x14ac:dyDescent="0.25">
      <c r="A73" s="34"/>
      <c r="B73" s="74"/>
      <c r="C73" s="75" t="s">
        <v>219</v>
      </c>
      <c r="D73" s="76"/>
      <c r="E73" s="76"/>
      <c r="F73" s="76"/>
      <c r="G73" s="76"/>
      <c r="H73" s="76"/>
      <c r="I73" s="76"/>
      <c r="J73" s="77"/>
      <c r="K73" s="37"/>
    </row>
    <row r="74" spans="1:11" ht="7.5" customHeight="1" x14ac:dyDescent="0.25">
      <c r="A74" s="34"/>
      <c r="B74" s="4"/>
      <c r="C74" s="4"/>
      <c r="D74" s="4"/>
      <c r="E74" s="4"/>
      <c r="F74" s="4"/>
      <c r="G74" s="4"/>
      <c r="H74" s="4"/>
      <c r="I74" s="4"/>
      <c r="J74" s="4"/>
      <c r="K74" s="37"/>
    </row>
    <row r="75" spans="1:11" ht="15" customHeight="1" x14ac:dyDescent="0.25">
      <c r="A75" s="34"/>
      <c r="B75" s="68" t="s">
        <v>220</v>
      </c>
      <c r="C75" s="69" t="s">
        <v>123</v>
      </c>
      <c r="D75" s="70"/>
      <c r="E75" s="70"/>
      <c r="F75" s="70"/>
      <c r="G75" s="70"/>
      <c r="H75" s="70"/>
      <c r="I75" s="70"/>
      <c r="J75" s="71"/>
      <c r="K75" s="37"/>
    </row>
    <row r="76" spans="1:11" x14ac:dyDescent="0.25">
      <c r="A76" s="34"/>
      <c r="B76" s="78" t="s">
        <v>221</v>
      </c>
      <c r="C76" s="75" t="s">
        <v>146</v>
      </c>
      <c r="D76" s="76"/>
      <c r="E76" s="76"/>
      <c r="F76" s="76"/>
      <c r="G76" s="76"/>
      <c r="H76" s="76"/>
      <c r="I76" s="76"/>
      <c r="J76" s="77"/>
      <c r="K76" s="37"/>
    </row>
    <row r="77" spans="1:11" ht="7.5" customHeight="1" x14ac:dyDescent="0.25">
      <c r="A77" s="34"/>
      <c r="K77" s="37"/>
    </row>
    <row r="78" spans="1:11" ht="15" customHeight="1" x14ac:dyDescent="0.25">
      <c r="A78" s="34"/>
      <c r="B78" s="68" t="s">
        <v>80</v>
      </c>
      <c r="C78" s="69" t="s">
        <v>203</v>
      </c>
      <c r="D78" s="70"/>
      <c r="E78" s="70"/>
      <c r="F78" s="70"/>
      <c r="G78" s="70"/>
      <c r="H78" s="70"/>
      <c r="I78" s="70"/>
      <c r="J78" s="71"/>
      <c r="K78" s="37"/>
    </row>
    <row r="79" spans="1:11" ht="15" customHeight="1" x14ac:dyDescent="0.25">
      <c r="A79" s="34"/>
      <c r="B79" s="72"/>
      <c r="C79" s="11" t="s">
        <v>204</v>
      </c>
      <c r="D79" s="4"/>
      <c r="E79" s="4"/>
      <c r="F79" s="4"/>
      <c r="G79" s="4"/>
      <c r="H79" s="4"/>
      <c r="I79" s="4"/>
      <c r="J79" s="73"/>
      <c r="K79" s="37"/>
    </row>
    <row r="80" spans="1:11" ht="15" customHeight="1" x14ac:dyDescent="0.25">
      <c r="A80" s="34"/>
      <c r="B80" s="72"/>
      <c r="C80" s="11" t="s">
        <v>205</v>
      </c>
      <c r="D80" s="4"/>
      <c r="E80" s="4"/>
      <c r="F80" s="4"/>
      <c r="G80" s="4"/>
      <c r="H80" s="4"/>
      <c r="I80" s="4"/>
      <c r="J80" s="73"/>
      <c r="K80" s="37"/>
    </row>
    <row r="81" spans="1:11" ht="15" customHeight="1" x14ac:dyDescent="0.25">
      <c r="A81" s="34"/>
      <c r="B81" s="72"/>
      <c r="C81" s="11" t="s">
        <v>142</v>
      </c>
      <c r="D81" s="4"/>
      <c r="E81" s="4"/>
      <c r="F81" s="4"/>
      <c r="G81" s="4"/>
      <c r="H81" s="4"/>
      <c r="I81" s="4"/>
      <c r="J81" s="73"/>
      <c r="K81" s="37"/>
    </row>
    <row r="82" spans="1:11" ht="15" customHeight="1" x14ac:dyDescent="0.25">
      <c r="A82" s="34"/>
      <c r="B82" s="72"/>
      <c r="C82" s="11" t="s">
        <v>143</v>
      </c>
      <c r="D82" s="4"/>
      <c r="E82" s="4"/>
      <c r="F82" s="4"/>
      <c r="G82" s="4"/>
      <c r="H82" s="4"/>
      <c r="I82" s="4"/>
      <c r="J82" s="73"/>
      <c r="K82" s="37"/>
    </row>
    <row r="83" spans="1:11" ht="15" customHeight="1" x14ac:dyDescent="0.25">
      <c r="A83" s="34"/>
      <c r="B83" s="72"/>
      <c r="C83" s="11" t="s">
        <v>206</v>
      </c>
      <c r="D83" s="4"/>
      <c r="E83" s="4"/>
      <c r="F83" s="4"/>
      <c r="G83" s="4"/>
      <c r="H83" s="4"/>
      <c r="I83" s="4"/>
      <c r="J83" s="73"/>
      <c r="K83" s="37"/>
    </row>
    <row r="84" spans="1:11" ht="15" customHeight="1" x14ac:dyDescent="0.25">
      <c r="A84" s="34"/>
      <c r="B84" s="72"/>
      <c r="C84" s="11" t="s">
        <v>207</v>
      </c>
      <c r="D84" s="4"/>
      <c r="E84" s="4"/>
      <c r="F84" s="4"/>
      <c r="G84" s="4"/>
      <c r="H84" s="4"/>
      <c r="I84" s="4"/>
      <c r="J84" s="73"/>
      <c r="K84" s="37"/>
    </row>
    <row r="85" spans="1:11" ht="15" customHeight="1" x14ac:dyDescent="0.25">
      <c r="A85" s="34"/>
      <c r="B85" s="72"/>
      <c r="C85" s="11" t="s">
        <v>208</v>
      </c>
      <c r="D85" s="4"/>
      <c r="E85" s="4"/>
      <c r="F85" s="4"/>
      <c r="G85" s="4"/>
      <c r="H85" s="4"/>
      <c r="I85" s="4"/>
      <c r="J85" s="73"/>
      <c r="K85" s="37"/>
    </row>
    <row r="86" spans="1:11" ht="15" customHeight="1" x14ac:dyDescent="0.25">
      <c r="A86" s="34"/>
      <c r="B86" s="74"/>
      <c r="C86" s="75" t="s">
        <v>209</v>
      </c>
      <c r="D86" s="76"/>
      <c r="E86" s="76"/>
      <c r="F86" s="76"/>
      <c r="G86" s="76"/>
      <c r="H86" s="76"/>
      <c r="I86" s="76"/>
      <c r="J86" s="77"/>
      <c r="K86" s="37"/>
    </row>
    <row r="87" spans="1:11" ht="7.5" customHeight="1" x14ac:dyDescent="0.25">
      <c r="A87" s="34"/>
      <c r="K87" s="37"/>
    </row>
    <row r="88" spans="1:11" ht="15" customHeight="1" x14ac:dyDescent="0.25">
      <c r="A88" s="34"/>
      <c r="B88" s="68" t="s">
        <v>224</v>
      </c>
      <c r="C88" s="69" t="s">
        <v>153</v>
      </c>
      <c r="D88" s="70"/>
      <c r="E88" s="70"/>
      <c r="F88" s="70"/>
      <c r="G88" s="70"/>
      <c r="H88" s="70"/>
      <c r="I88" s="70"/>
      <c r="J88" s="71"/>
      <c r="K88" s="37"/>
    </row>
    <row r="89" spans="1:11" ht="15" customHeight="1" x14ac:dyDescent="0.25">
      <c r="A89" s="34"/>
      <c r="B89" s="79" t="s">
        <v>130</v>
      </c>
      <c r="C89" s="11" t="s">
        <v>154</v>
      </c>
      <c r="D89" s="4"/>
      <c r="E89" s="4"/>
      <c r="F89" s="4"/>
      <c r="G89" s="4"/>
      <c r="H89" s="4"/>
      <c r="I89" s="4"/>
      <c r="J89" s="73"/>
      <c r="K89" s="37"/>
    </row>
    <row r="90" spans="1:11" ht="15" customHeight="1" x14ac:dyDescent="0.25">
      <c r="A90" s="34"/>
      <c r="B90" s="72"/>
      <c r="C90" s="11" t="s">
        <v>155</v>
      </c>
      <c r="D90" s="4"/>
      <c r="E90" s="4"/>
      <c r="F90" s="4"/>
      <c r="G90" s="4"/>
      <c r="H90" s="4"/>
      <c r="I90" s="4"/>
      <c r="J90" s="73"/>
      <c r="K90" s="37"/>
    </row>
    <row r="91" spans="1:11" ht="15" customHeight="1" x14ac:dyDescent="0.25">
      <c r="A91" s="34"/>
      <c r="B91" s="72"/>
      <c r="C91" s="11" t="s">
        <v>156</v>
      </c>
      <c r="D91" s="4"/>
      <c r="E91" s="4"/>
      <c r="F91" s="4"/>
      <c r="G91" s="4"/>
      <c r="H91" s="4"/>
      <c r="I91" s="4"/>
      <c r="J91" s="73"/>
      <c r="K91" s="37"/>
    </row>
    <row r="92" spans="1:11" ht="15" customHeight="1" x14ac:dyDescent="0.25">
      <c r="A92" s="34"/>
      <c r="B92" s="74"/>
      <c r="C92" s="75" t="s">
        <v>157</v>
      </c>
      <c r="D92" s="76"/>
      <c r="E92" s="76"/>
      <c r="F92" s="76"/>
      <c r="G92" s="76"/>
      <c r="H92" s="76"/>
      <c r="I92" s="76"/>
      <c r="J92" s="77"/>
      <c r="K92" s="37"/>
    </row>
    <row r="93" spans="1:11" ht="7.5" customHeight="1" x14ac:dyDescent="0.25">
      <c r="A93" s="34"/>
      <c r="B93" s="4"/>
      <c r="C93" s="4"/>
      <c r="D93" s="4"/>
      <c r="E93" s="4"/>
      <c r="F93" s="4"/>
      <c r="G93" s="4"/>
      <c r="H93" s="4"/>
      <c r="I93" s="4"/>
      <c r="J93" s="4"/>
      <c r="K93" s="37"/>
    </row>
    <row r="94" spans="1:11" ht="15" customHeight="1" x14ac:dyDescent="0.25">
      <c r="A94" s="34"/>
      <c r="B94" s="80" t="s">
        <v>112</v>
      </c>
      <c r="C94" s="81" t="s">
        <v>112</v>
      </c>
      <c r="D94" s="82"/>
      <c r="E94" s="82"/>
      <c r="F94" s="82"/>
      <c r="G94" s="82"/>
      <c r="H94" s="82"/>
      <c r="I94" s="82"/>
      <c r="J94" s="83"/>
      <c r="K94" s="37"/>
    </row>
    <row r="95" spans="1:11" ht="7.5" customHeight="1" x14ac:dyDescent="0.25">
      <c r="A95" s="34"/>
      <c r="B95" s="4"/>
      <c r="C95" s="4"/>
      <c r="D95" s="4"/>
      <c r="E95" s="4"/>
      <c r="F95" s="4"/>
      <c r="G95" s="4"/>
      <c r="H95" s="4"/>
      <c r="I95" s="4"/>
      <c r="J95" s="4"/>
      <c r="K95" s="37"/>
    </row>
    <row r="96" spans="1:11" x14ac:dyDescent="0.25">
      <c r="A96" s="34"/>
      <c r="B96" s="68" t="s">
        <v>99</v>
      </c>
      <c r="C96" s="69" t="s">
        <v>129</v>
      </c>
      <c r="D96" s="70"/>
      <c r="E96" s="70"/>
      <c r="F96" s="70"/>
      <c r="G96" s="70"/>
      <c r="H96" s="70"/>
      <c r="I96" s="70"/>
      <c r="J96" s="71"/>
      <c r="K96" s="37"/>
    </row>
    <row r="97" spans="1:11" x14ac:dyDescent="0.25">
      <c r="A97" s="34"/>
      <c r="B97" s="74"/>
      <c r="C97" s="75" t="s">
        <v>151</v>
      </c>
      <c r="D97" s="76"/>
      <c r="E97" s="76"/>
      <c r="F97" s="76"/>
      <c r="G97" s="76"/>
      <c r="H97" s="76"/>
      <c r="I97" s="76"/>
      <c r="J97" s="77"/>
      <c r="K97" s="37"/>
    </row>
    <row r="98" spans="1:11" ht="7.5" customHeight="1" x14ac:dyDescent="0.25">
      <c r="A98" s="34"/>
      <c r="B98" s="4"/>
      <c r="C98" s="4"/>
      <c r="D98" s="4"/>
      <c r="E98" s="4"/>
      <c r="F98" s="4"/>
      <c r="G98" s="4"/>
      <c r="H98" s="4"/>
      <c r="I98" s="4"/>
      <c r="J98" s="4"/>
      <c r="K98" s="37"/>
    </row>
    <row r="99" spans="1:11" x14ac:dyDescent="0.25">
      <c r="A99" s="34"/>
      <c r="B99" s="68" t="s">
        <v>79</v>
      </c>
      <c r="C99" s="69" t="s">
        <v>180</v>
      </c>
      <c r="D99" s="70"/>
      <c r="E99" s="70"/>
      <c r="F99" s="70"/>
      <c r="G99" s="70"/>
      <c r="H99" s="70"/>
      <c r="I99" s="70"/>
      <c r="J99" s="71"/>
      <c r="K99" s="37"/>
    </row>
    <row r="100" spans="1:11" x14ac:dyDescent="0.25">
      <c r="A100" s="34"/>
      <c r="B100" s="72"/>
      <c r="C100" s="11" t="s">
        <v>131</v>
      </c>
      <c r="D100" s="4"/>
      <c r="E100" s="4"/>
      <c r="F100" s="4"/>
      <c r="G100" s="4"/>
      <c r="H100" s="4"/>
      <c r="I100" s="4"/>
      <c r="J100" s="73"/>
      <c r="K100" s="37"/>
    </row>
    <row r="101" spans="1:11" ht="15" customHeight="1" x14ac:dyDescent="0.25">
      <c r="A101" s="34"/>
      <c r="B101" s="72"/>
      <c r="C101" s="11" t="s">
        <v>181</v>
      </c>
      <c r="D101" s="4"/>
      <c r="E101" s="4"/>
      <c r="F101" s="4"/>
      <c r="G101" s="4"/>
      <c r="H101" s="4"/>
      <c r="I101" s="4"/>
      <c r="J101" s="73"/>
      <c r="K101" s="37"/>
    </row>
    <row r="102" spans="1:11" x14ac:dyDescent="0.25">
      <c r="A102" s="34"/>
      <c r="B102" s="72"/>
      <c r="C102" s="11" t="s">
        <v>182</v>
      </c>
      <c r="D102" s="4"/>
      <c r="E102" s="4"/>
      <c r="F102" s="4"/>
      <c r="G102" s="4"/>
      <c r="H102" s="4"/>
      <c r="I102" s="4"/>
      <c r="J102" s="73"/>
      <c r="K102" s="37"/>
    </row>
    <row r="103" spans="1:11" x14ac:dyDescent="0.25">
      <c r="A103" s="34"/>
      <c r="B103" s="72"/>
      <c r="C103" s="11" t="s">
        <v>183</v>
      </c>
      <c r="D103" s="4"/>
      <c r="E103" s="4"/>
      <c r="F103" s="4"/>
      <c r="G103" s="4"/>
      <c r="H103" s="4"/>
      <c r="I103" s="4"/>
      <c r="J103" s="73"/>
      <c r="K103" s="37"/>
    </row>
    <row r="104" spans="1:11" x14ac:dyDescent="0.25">
      <c r="A104" s="34"/>
      <c r="B104" s="72"/>
      <c r="C104" s="11" t="s">
        <v>132</v>
      </c>
      <c r="D104" s="4"/>
      <c r="E104" s="4"/>
      <c r="F104" s="4"/>
      <c r="G104" s="4"/>
      <c r="H104" s="4"/>
      <c r="I104" s="4"/>
      <c r="J104" s="73"/>
      <c r="K104" s="37"/>
    </row>
    <row r="105" spans="1:11" x14ac:dyDescent="0.25">
      <c r="A105" s="34"/>
      <c r="B105" s="72"/>
      <c r="C105" s="11" t="s">
        <v>133</v>
      </c>
      <c r="D105" s="4"/>
      <c r="E105" s="4"/>
      <c r="F105" s="4"/>
      <c r="G105" s="4"/>
      <c r="H105" s="4"/>
      <c r="I105" s="4"/>
      <c r="J105" s="73"/>
      <c r="K105" s="37"/>
    </row>
    <row r="106" spans="1:11" x14ac:dyDescent="0.25">
      <c r="A106" s="34"/>
      <c r="B106" s="74"/>
      <c r="C106" s="75" t="s">
        <v>184</v>
      </c>
      <c r="D106" s="76"/>
      <c r="E106" s="76"/>
      <c r="F106" s="76"/>
      <c r="G106" s="76"/>
      <c r="H106" s="76"/>
      <c r="I106" s="76"/>
      <c r="J106" s="77"/>
      <c r="K106" s="37"/>
    </row>
    <row r="107" spans="1:11" ht="7.5" customHeight="1" x14ac:dyDescent="0.25">
      <c r="A107" s="34"/>
      <c r="B107" s="4"/>
      <c r="C107" s="4"/>
      <c r="D107" s="4"/>
      <c r="E107" s="4"/>
      <c r="F107" s="4"/>
      <c r="G107" s="4"/>
      <c r="H107" s="4"/>
      <c r="I107" s="4"/>
      <c r="J107" s="4"/>
      <c r="K107" s="37"/>
    </row>
    <row r="108" spans="1:11" x14ac:dyDescent="0.25">
      <c r="A108" s="34"/>
      <c r="B108" s="68" t="s">
        <v>227</v>
      </c>
      <c r="C108" s="69" t="s">
        <v>172</v>
      </c>
      <c r="D108" s="70"/>
      <c r="E108" s="70"/>
      <c r="F108" s="70"/>
      <c r="G108" s="70"/>
      <c r="H108" s="70"/>
      <c r="I108" s="70"/>
      <c r="J108" s="71"/>
      <c r="K108" s="37"/>
    </row>
    <row r="109" spans="1:11" x14ac:dyDescent="0.25">
      <c r="A109" s="34"/>
      <c r="B109" s="72"/>
      <c r="C109" s="11" t="s">
        <v>173</v>
      </c>
      <c r="D109" s="4"/>
      <c r="E109" s="4"/>
      <c r="F109" s="4"/>
      <c r="G109" s="4"/>
      <c r="H109" s="4"/>
      <c r="I109" s="4"/>
      <c r="J109" s="73"/>
      <c r="K109" s="37"/>
    </row>
    <row r="110" spans="1:11" x14ac:dyDescent="0.25">
      <c r="A110" s="34"/>
      <c r="B110" s="72"/>
      <c r="C110" s="11" t="s">
        <v>174</v>
      </c>
      <c r="D110" s="4"/>
      <c r="E110" s="4"/>
      <c r="F110" s="4"/>
      <c r="G110" s="4"/>
      <c r="H110" s="4"/>
      <c r="I110" s="4"/>
      <c r="J110" s="73"/>
      <c r="K110" s="37"/>
    </row>
    <row r="111" spans="1:11" x14ac:dyDescent="0.25">
      <c r="A111" s="34"/>
      <c r="B111" s="74"/>
      <c r="C111" s="75" t="s">
        <v>175</v>
      </c>
      <c r="D111" s="76"/>
      <c r="E111" s="76"/>
      <c r="F111" s="76"/>
      <c r="G111" s="76"/>
      <c r="H111" s="76"/>
      <c r="I111" s="76"/>
      <c r="J111" s="77"/>
      <c r="K111" s="37"/>
    </row>
    <row r="112" spans="1:11" ht="7.5" customHeight="1" x14ac:dyDescent="0.25">
      <c r="A112" s="34"/>
      <c r="B112" s="4"/>
      <c r="C112" s="4"/>
      <c r="D112" s="4"/>
      <c r="E112" s="4"/>
      <c r="F112" s="4"/>
      <c r="G112" s="4"/>
      <c r="H112" s="4"/>
      <c r="I112" s="4"/>
      <c r="J112" s="4"/>
      <c r="K112" s="37"/>
    </row>
    <row r="113" spans="1:11" x14ac:dyDescent="0.25">
      <c r="A113" s="34"/>
      <c r="B113" s="68" t="s">
        <v>137</v>
      </c>
      <c r="C113" s="69" t="s">
        <v>193</v>
      </c>
      <c r="D113" s="70"/>
      <c r="E113" s="70"/>
      <c r="F113" s="70"/>
      <c r="G113" s="70"/>
      <c r="H113" s="70"/>
      <c r="I113" s="70"/>
      <c r="J113" s="71"/>
      <c r="K113" s="37"/>
    </row>
    <row r="114" spans="1:11" x14ac:dyDescent="0.25">
      <c r="A114" s="34"/>
      <c r="B114" s="79" t="s">
        <v>232</v>
      </c>
      <c r="C114" s="11" t="s">
        <v>194</v>
      </c>
      <c r="D114" s="4"/>
      <c r="E114" s="4"/>
      <c r="F114" s="4"/>
      <c r="G114" s="4"/>
      <c r="H114" s="4"/>
      <c r="I114" s="4"/>
      <c r="J114" s="73"/>
      <c r="K114" s="37"/>
    </row>
    <row r="115" spans="1:11" x14ac:dyDescent="0.25">
      <c r="A115" s="34"/>
      <c r="B115" s="72"/>
      <c r="C115" s="11" t="s">
        <v>195</v>
      </c>
      <c r="D115" s="4"/>
      <c r="E115" s="4"/>
      <c r="F115" s="4"/>
      <c r="G115" s="4"/>
      <c r="H115" s="4"/>
      <c r="I115" s="4"/>
      <c r="J115" s="73"/>
      <c r="K115" s="37"/>
    </row>
    <row r="116" spans="1:11" ht="15" customHeight="1" x14ac:dyDescent="0.25">
      <c r="A116" s="34"/>
      <c r="B116" s="74"/>
      <c r="C116" s="75" t="s">
        <v>196</v>
      </c>
      <c r="D116" s="76"/>
      <c r="E116" s="76"/>
      <c r="F116" s="76"/>
      <c r="G116" s="76"/>
      <c r="H116" s="76"/>
      <c r="I116" s="76"/>
      <c r="J116" s="77"/>
      <c r="K116" s="37"/>
    </row>
    <row r="117" spans="1:11" ht="7.5" customHeight="1" x14ac:dyDescent="0.25">
      <c r="A117" s="34"/>
      <c r="K117" s="37"/>
    </row>
    <row r="118" spans="1:11" x14ac:dyDescent="0.25">
      <c r="A118" s="34"/>
      <c r="B118" s="68" t="s">
        <v>236</v>
      </c>
      <c r="C118" s="69" t="s">
        <v>210</v>
      </c>
      <c r="D118" s="70"/>
      <c r="E118" s="70"/>
      <c r="F118" s="70"/>
      <c r="G118" s="70"/>
      <c r="H118" s="70"/>
      <c r="I118" s="70"/>
      <c r="J118" s="71"/>
      <c r="K118" s="37"/>
    </row>
    <row r="119" spans="1:11" x14ac:dyDescent="0.25">
      <c r="A119" s="34"/>
      <c r="B119" s="79" t="s">
        <v>235</v>
      </c>
      <c r="C119" s="11" t="s">
        <v>211</v>
      </c>
      <c r="D119" s="4"/>
      <c r="E119" s="4"/>
      <c r="F119" s="4"/>
      <c r="G119" s="4"/>
      <c r="H119" s="4"/>
      <c r="I119" s="4"/>
      <c r="J119" s="73"/>
      <c r="K119" s="37"/>
    </row>
    <row r="120" spans="1:11" x14ac:dyDescent="0.25">
      <c r="A120" s="34"/>
      <c r="B120" s="72"/>
      <c r="C120" s="11" t="s">
        <v>212</v>
      </c>
      <c r="D120" s="4"/>
      <c r="E120" s="4"/>
      <c r="F120" s="4"/>
      <c r="G120" s="4"/>
      <c r="H120" s="4"/>
      <c r="I120" s="4"/>
      <c r="J120" s="73"/>
      <c r="K120" s="37"/>
    </row>
    <row r="121" spans="1:11" x14ac:dyDescent="0.25">
      <c r="A121" s="34"/>
      <c r="B121" s="72"/>
      <c r="C121" s="11" t="s">
        <v>213</v>
      </c>
      <c r="D121" s="4"/>
      <c r="E121" s="4"/>
      <c r="F121" s="4"/>
      <c r="G121" s="4"/>
      <c r="H121" s="4"/>
      <c r="I121" s="4"/>
      <c r="J121" s="73"/>
      <c r="K121" s="37"/>
    </row>
    <row r="122" spans="1:11" x14ac:dyDescent="0.25">
      <c r="A122" s="34"/>
      <c r="B122" s="72"/>
      <c r="C122" s="11" t="s">
        <v>214</v>
      </c>
      <c r="D122" s="4"/>
      <c r="E122" s="4"/>
      <c r="F122" s="4"/>
      <c r="G122" s="4"/>
      <c r="H122" s="4"/>
      <c r="I122" s="4"/>
      <c r="J122" s="73"/>
      <c r="K122" s="37"/>
    </row>
    <row r="123" spans="1:11" x14ac:dyDescent="0.25">
      <c r="A123" s="34"/>
      <c r="B123" s="72"/>
      <c r="C123" s="11" t="s">
        <v>215</v>
      </c>
      <c r="D123" s="4"/>
      <c r="E123" s="4"/>
      <c r="F123" s="4"/>
      <c r="G123" s="4"/>
      <c r="H123" s="4"/>
      <c r="I123" s="4"/>
      <c r="J123" s="73"/>
      <c r="K123" s="37"/>
    </row>
    <row r="124" spans="1:11" x14ac:dyDescent="0.25">
      <c r="A124" s="34"/>
      <c r="B124" s="74"/>
      <c r="C124" s="75" t="s">
        <v>216</v>
      </c>
      <c r="D124" s="76"/>
      <c r="E124" s="76"/>
      <c r="F124" s="76"/>
      <c r="G124" s="76"/>
      <c r="H124" s="76"/>
      <c r="I124" s="76"/>
      <c r="J124" s="77"/>
      <c r="K124" s="37"/>
    </row>
    <row r="125" spans="1:11" ht="7.5" customHeight="1" x14ac:dyDescent="0.25">
      <c r="A125" s="34"/>
      <c r="B125" s="4"/>
      <c r="C125" s="67"/>
      <c r="D125" s="4"/>
      <c r="E125" s="4"/>
      <c r="F125" s="4"/>
      <c r="G125" s="4"/>
      <c r="H125" s="4"/>
      <c r="I125" s="4"/>
      <c r="J125" s="4"/>
      <c r="K125" s="37"/>
    </row>
    <row r="126" spans="1:11" x14ac:dyDescent="0.25">
      <c r="A126" s="34"/>
      <c r="B126" s="68" t="s">
        <v>106</v>
      </c>
      <c r="C126" s="69" t="s">
        <v>134</v>
      </c>
      <c r="D126" s="70"/>
      <c r="E126" s="70"/>
      <c r="F126" s="70"/>
      <c r="G126" s="70"/>
      <c r="H126" s="70"/>
      <c r="I126" s="70"/>
      <c r="J126" s="71"/>
      <c r="K126" s="37"/>
    </row>
    <row r="127" spans="1:11" x14ac:dyDescent="0.25">
      <c r="A127" s="34"/>
      <c r="B127" s="72"/>
      <c r="C127" s="11" t="s">
        <v>135</v>
      </c>
      <c r="D127" s="4"/>
      <c r="E127" s="4"/>
      <c r="F127" s="4"/>
      <c r="G127" s="4"/>
      <c r="H127" s="4"/>
      <c r="I127" s="4"/>
      <c r="J127" s="73"/>
      <c r="K127" s="37"/>
    </row>
    <row r="128" spans="1:11" x14ac:dyDescent="0.25">
      <c r="A128" s="34"/>
      <c r="B128" s="72"/>
      <c r="C128" s="11" t="s">
        <v>136</v>
      </c>
      <c r="D128" s="4"/>
      <c r="E128" s="4"/>
      <c r="F128" s="4"/>
      <c r="G128" s="4"/>
      <c r="H128" s="4"/>
      <c r="I128" s="4"/>
      <c r="J128" s="73"/>
      <c r="K128" s="37"/>
    </row>
    <row r="129" spans="1:11" x14ac:dyDescent="0.25">
      <c r="A129" s="34"/>
      <c r="B129" s="74"/>
      <c r="C129" s="75" t="s">
        <v>185</v>
      </c>
      <c r="D129" s="76"/>
      <c r="E129" s="76"/>
      <c r="F129" s="76"/>
      <c r="G129" s="76"/>
      <c r="H129" s="76"/>
      <c r="I129" s="76"/>
      <c r="J129" s="77"/>
      <c r="K129" s="37"/>
    </row>
    <row r="130" spans="1:11" ht="7.5" customHeight="1" x14ac:dyDescent="0.25">
      <c r="A130" s="34"/>
      <c r="B130" s="4"/>
      <c r="C130" s="67"/>
      <c r="D130" s="4"/>
      <c r="E130" s="4"/>
      <c r="F130" s="4"/>
      <c r="G130" s="4"/>
      <c r="H130" s="4"/>
      <c r="I130" s="4"/>
      <c r="J130" s="4"/>
      <c r="K130" s="37"/>
    </row>
    <row r="131" spans="1:11" ht="11.25" customHeight="1" x14ac:dyDescent="0.25">
      <c r="A131" s="34"/>
      <c r="B131" s="4"/>
      <c r="C131" s="67"/>
      <c r="D131" s="4"/>
      <c r="E131" s="4"/>
      <c r="F131" s="4"/>
      <c r="G131" s="4"/>
      <c r="H131" s="4"/>
      <c r="I131" s="4"/>
      <c r="J131" s="4"/>
      <c r="K131" s="37"/>
    </row>
    <row r="132" spans="1:11" x14ac:dyDescent="0.25">
      <c r="A132" s="34"/>
      <c r="B132" s="7" t="s">
        <v>116</v>
      </c>
      <c r="C132" s="4"/>
      <c r="D132" s="4"/>
      <c r="E132" s="4"/>
      <c r="F132" s="4"/>
      <c r="G132" s="4"/>
      <c r="H132" s="4"/>
      <c r="I132" s="4"/>
      <c r="J132" s="4"/>
      <c r="K132" s="37"/>
    </row>
    <row r="133" spans="1:11" x14ac:dyDescent="0.25">
      <c r="A133" s="40"/>
      <c r="B133" s="5"/>
      <c r="C133" s="5"/>
      <c r="D133" s="5"/>
      <c r="E133" s="5"/>
      <c r="F133" s="5"/>
      <c r="G133" s="5"/>
      <c r="H133" s="5"/>
      <c r="I133" s="5"/>
      <c r="J133" s="5"/>
      <c r="K133" s="4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Rangos de Edad</vt:lpstr>
      <vt:lpstr>Departamentos</vt:lpstr>
      <vt:lpstr>Ciudades</vt:lpstr>
      <vt:lpstr>Ocupaciones</vt:lpstr>
      <vt:lpstr>Educación </vt:lpstr>
      <vt:lpstr>Experiencia laboral</vt:lpstr>
      <vt:lpstr>Aspiración Salarial</vt:lpstr>
      <vt:lpstr>Clasificaciones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jaime.garcia</dc:creator>
  <cp:lastModifiedBy>Hanan Sofan</cp:lastModifiedBy>
  <cp:lastPrinted>2016-04-17T21:20:54Z</cp:lastPrinted>
  <dcterms:created xsi:type="dcterms:W3CDTF">2016-02-01T19:28:21Z</dcterms:created>
  <dcterms:modified xsi:type="dcterms:W3CDTF">2017-06-08T21:22:00Z</dcterms:modified>
</cp:coreProperties>
</file>