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theme/themeOverride3.xml" ContentType="application/vnd.openxmlformats-officedocument.themeOverrid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431"/>
  <workbookPr codeName="ThisWorkbook"/>
  <mc:AlternateContent xmlns:mc="http://schemas.openxmlformats.org/markup-compatibility/2006">
    <mc:Choice Requires="x15">
      <x15ac:absPath xmlns:x15ac="http://schemas.microsoft.com/office/spreadsheetml/2010/11/ac" url="K:\Desarrollo\AnexoOfertaLaboral\Proceso\ArchivoResultado2018\"/>
    </mc:Choice>
  </mc:AlternateContent>
  <bookViews>
    <workbookView xWindow="0" yWindow="0" windowWidth="24000" windowHeight="8985" tabRatio="811"/>
  </bookViews>
  <sheets>
    <sheet name="Índice" sheetId="9" r:id="rId1"/>
    <sheet name="Sexo" sheetId="12" r:id="rId2"/>
    <sheet name="Edad" sheetId="14" r:id="rId3"/>
    <sheet name="Departamentos" sheetId="7" r:id="rId4"/>
    <sheet name="Ciudades" sheetId="6" r:id="rId5"/>
    <sheet name="Ocupaciones" sheetId="2" r:id="rId6"/>
    <sheet name="Educación " sheetId="4" r:id="rId7"/>
    <sheet name="Experiencia laboral" sheetId="5" r:id="rId8"/>
    <sheet name="Aspiración Salarial" sheetId="10" r:id="rId9"/>
    <sheet name="Áreas de conocimiento" sheetId="15" r:id="rId10"/>
    <sheet name="Clasificaciones" sheetId="13" r:id="rId1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41" i="12" l="1"/>
  <c r="O40" i="12"/>
  <c r="N40" i="12"/>
  <c r="I41" i="12"/>
  <c r="J40" i="12"/>
  <c r="I40" i="12"/>
  <c r="D41" i="12"/>
  <c r="E40" i="12"/>
  <c r="D40" i="12"/>
  <c r="N32" i="12"/>
  <c r="M32" i="12"/>
  <c r="I32" i="12"/>
  <c r="H32" i="12"/>
  <c r="D32" i="12"/>
  <c r="C32" i="12"/>
  <c r="L73" i="2" l="1"/>
  <c r="H73" i="2"/>
  <c r="G73" i="2"/>
  <c r="D73" i="2"/>
  <c r="C73" i="2"/>
  <c r="I72" i="2"/>
  <c r="E72" i="2"/>
  <c r="I71" i="2"/>
  <c r="E71" i="2"/>
  <c r="I70" i="2"/>
  <c r="E70" i="2"/>
  <c r="I69" i="2"/>
  <c r="E69" i="2"/>
  <c r="I68" i="2"/>
  <c r="E68" i="2"/>
  <c r="I67" i="2"/>
  <c r="E67" i="2"/>
  <c r="I66" i="2"/>
  <c r="E66" i="2"/>
  <c r="I65" i="2"/>
  <c r="E65" i="2"/>
  <c r="I64" i="2"/>
  <c r="E64" i="2"/>
  <c r="I63" i="2"/>
  <c r="E63" i="2"/>
  <c r="I62" i="2"/>
  <c r="E62" i="2"/>
  <c r="I61" i="2"/>
  <c r="E61" i="2"/>
  <c r="I60" i="2"/>
  <c r="E60" i="2"/>
  <c r="I59" i="2"/>
  <c r="E59" i="2"/>
  <c r="I58" i="2"/>
  <c r="E58" i="2"/>
  <c r="I57" i="2"/>
  <c r="E57" i="2"/>
  <c r="I56" i="2"/>
  <c r="E56" i="2"/>
  <c r="I55" i="2"/>
  <c r="E55" i="2"/>
  <c r="I54" i="2"/>
  <c r="E54" i="2"/>
  <c r="I53" i="2"/>
  <c r="E53" i="2"/>
  <c r="I52" i="2"/>
  <c r="E52" i="2"/>
  <c r="I51" i="2"/>
  <c r="E51" i="2"/>
  <c r="I50" i="2"/>
  <c r="E50" i="2"/>
  <c r="I49" i="2"/>
  <c r="E49" i="2"/>
  <c r="I48" i="2"/>
  <c r="E48" i="2"/>
  <c r="L87" i="6"/>
  <c r="H87" i="6"/>
  <c r="G87" i="6"/>
  <c r="D87" i="6"/>
  <c r="C87" i="6"/>
  <c r="I86" i="6"/>
  <c r="E86" i="6"/>
  <c r="I85" i="6"/>
  <c r="E85" i="6"/>
  <c r="I84" i="6"/>
  <c r="E84" i="6"/>
  <c r="I83" i="6"/>
  <c r="E83" i="6"/>
  <c r="I82" i="6"/>
  <c r="E82" i="6"/>
  <c r="I81" i="6"/>
  <c r="E81" i="6"/>
  <c r="I80" i="6"/>
  <c r="E80" i="6"/>
  <c r="I79" i="6"/>
  <c r="E79" i="6"/>
  <c r="I78" i="6"/>
  <c r="E78" i="6"/>
  <c r="I77" i="6"/>
  <c r="E77" i="6"/>
  <c r="I76" i="6"/>
  <c r="E76" i="6"/>
  <c r="I75" i="6"/>
  <c r="E75" i="6"/>
  <c r="I74" i="6"/>
  <c r="E74" i="6"/>
  <c r="I73" i="6"/>
  <c r="E73" i="6"/>
  <c r="I72" i="6"/>
  <c r="E72" i="6"/>
  <c r="I71" i="6"/>
  <c r="E71" i="6"/>
  <c r="I70" i="6"/>
  <c r="E70" i="6"/>
  <c r="I69" i="6"/>
  <c r="E69" i="6"/>
  <c r="I68" i="6"/>
  <c r="E68" i="6"/>
  <c r="I67" i="6"/>
  <c r="E67" i="6"/>
  <c r="I66" i="6"/>
  <c r="E66" i="6"/>
  <c r="I65" i="6"/>
  <c r="E65" i="6"/>
  <c r="I64" i="6"/>
  <c r="E64" i="6"/>
  <c r="I63" i="6"/>
  <c r="E63" i="6"/>
  <c r="I62" i="6"/>
  <c r="E62" i="6"/>
  <c r="I61" i="6"/>
  <c r="E61" i="6"/>
  <c r="I60" i="6"/>
  <c r="E60" i="6"/>
  <c r="I59" i="6"/>
  <c r="E59" i="6"/>
  <c r="I58" i="6"/>
  <c r="E58" i="6"/>
  <c r="I57" i="6"/>
  <c r="E57" i="6"/>
  <c r="I56" i="6"/>
  <c r="E56" i="6"/>
  <c r="I55" i="6"/>
  <c r="E55" i="6"/>
  <c r="L90" i="7"/>
  <c r="H90" i="7"/>
  <c r="G90" i="7"/>
  <c r="D90" i="7"/>
  <c r="C90" i="7"/>
  <c r="I89" i="7"/>
  <c r="E89" i="7"/>
  <c r="I88" i="7"/>
  <c r="E88" i="7"/>
  <c r="I87" i="7"/>
  <c r="E87" i="7"/>
  <c r="I86" i="7"/>
  <c r="E86" i="7"/>
  <c r="I85" i="7"/>
  <c r="E85" i="7"/>
  <c r="I84" i="7"/>
  <c r="E84" i="7"/>
  <c r="I83" i="7"/>
  <c r="E83" i="7"/>
  <c r="I82" i="7"/>
  <c r="E82" i="7"/>
  <c r="I81" i="7"/>
  <c r="E81" i="7"/>
  <c r="I80" i="7"/>
  <c r="E80" i="7"/>
  <c r="I79" i="7"/>
  <c r="E79" i="7"/>
  <c r="I78" i="7"/>
  <c r="E78" i="7"/>
  <c r="I77" i="7"/>
  <c r="E77" i="7"/>
  <c r="I76" i="7"/>
  <c r="E76" i="7"/>
  <c r="I75" i="7"/>
  <c r="E75" i="7"/>
  <c r="I74" i="7"/>
  <c r="E74" i="7"/>
  <c r="I73" i="7"/>
  <c r="E73" i="7"/>
  <c r="I72" i="7"/>
  <c r="E72" i="7"/>
  <c r="I71" i="7"/>
  <c r="E71" i="7"/>
  <c r="I70" i="7"/>
  <c r="E70" i="7"/>
  <c r="I69" i="7"/>
  <c r="E69" i="7"/>
  <c r="I68" i="7"/>
  <c r="E68" i="7"/>
  <c r="I67" i="7"/>
  <c r="E67" i="7"/>
  <c r="I66" i="7"/>
  <c r="E66" i="7"/>
  <c r="I65" i="7"/>
  <c r="E65" i="7"/>
  <c r="I64" i="7"/>
  <c r="E64" i="7"/>
  <c r="I63" i="7"/>
  <c r="E63" i="7"/>
  <c r="I62" i="7"/>
  <c r="E62" i="7"/>
  <c r="I61" i="7"/>
  <c r="E61" i="7"/>
  <c r="I60" i="7"/>
  <c r="E60" i="7"/>
  <c r="I59" i="7"/>
  <c r="E59" i="7"/>
  <c r="I58" i="7"/>
  <c r="E58" i="7"/>
  <c r="I57" i="7"/>
  <c r="E57" i="7"/>
  <c r="I56" i="7"/>
  <c r="E56" i="7"/>
  <c r="P55" i="14"/>
  <c r="P56" i="14"/>
  <c r="P57" i="14"/>
  <c r="P58" i="14"/>
  <c r="P59" i="14"/>
  <c r="K55" i="14"/>
  <c r="K56" i="14"/>
  <c r="K57" i="14"/>
  <c r="K58" i="14"/>
  <c r="K59" i="14"/>
  <c r="F55" i="14"/>
  <c r="F56" i="14"/>
  <c r="F57" i="14"/>
  <c r="F58" i="14"/>
  <c r="F59" i="14"/>
  <c r="M49" i="2" l="1"/>
  <c r="M53" i="2"/>
  <c r="M57" i="2"/>
  <c r="M61" i="2"/>
  <c r="M65" i="2"/>
  <c r="M69" i="2"/>
  <c r="M58" i="2"/>
  <c r="M66" i="2"/>
  <c r="M56" i="2"/>
  <c r="M60" i="2"/>
  <c r="M48" i="2"/>
  <c r="M50" i="2"/>
  <c r="M54" i="2"/>
  <c r="M62" i="2"/>
  <c r="M70" i="2"/>
  <c r="M72" i="2"/>
  <c r="M68" i="2"/>
  <c r="M51" i="2"/>
  <c r="M55" i="2"/>
  <c r="M59" i="2"/>
  <c r="M63" i="2"/>
  <c r="M67" i="2"/>
  <c r="M71" i="2"/>
  <c r="M52" i="2"/>
  <c r="M64" i="2"/>
  <c r="J49" i="2"/>
  <c r="J53" i="2"/>
  <c r="J57" i="2"/>
  <c r="J61" i="2"/>
  <c r="J65" i="2"/>
  <c r="J69" i="2"/>
  <c r="J48" i="2"/>
  <c r="J62" i="2"/>
  <c r="J70" i="2"/>
  <c r="J51" i="2"/>
  <c r="J59" i="2"/>
  <c r="J71" i="2"/>
  <c r="J56" i="2"/>
  <c r="J64" i="2"/>
  <c r="J72" i="2"/>
  <c r="J50" i="2"/>
  <c r="J54" i="2"/>
  <c r="J58" i="2"/>
  <c r="J66" i="2"/>
  <c r="J55" i="2"/>
  <c r="J63" i="2"/>
  <c r="J67" i="2"/>
  <c r="J52" i="2"/>
  <c r="J60" i="2"/>
  <c r="J68" i="2"/>
  <c r="F52" i="2"/>
  <c r="F56" i="2"/>
  <c r="F60" i="2"/>
  <c r="F64" i="2"/>
  <c r="F68" i="2"/>
  <c r="F72" i="2"/>
  <c r="F51" i="2"/>
  <c r="F63" i="2"/>
  <c r="F49" i="2"/>
  <c r="F53" i="2"/>
  <c r="F57" i="2"/>
  <c r="F61" i="2"/>
  <c r="F65" i="2"/>
  <c r="F69" i="2"/>
  <c r="F48" i="2"/>
  <c r="F59" i="2"/>
  <c r="F71" i="2"/>
  <c r="F50" i="2"/>
  <c r="F54" i="2"/>
  <c r="F58" i="2"/>
  <c r="F62" i="2"/>
  <c r="F66" i="2"/>
  <c r="F70" i="2"/>
  <c r="F55" i="2"/>
  <c r="F67" i="2"/>
  <c r="I73" i="2"/>
  <c r="E87" i="6"/>
  <c r="M58" i="6"/>
  <c r="M59" i="6"/>
  <c r="M63" i="6"/>
  <c r="M67" i="6"/>
  <c r="M71" i="6"/>
  <c r="M75" i="6"/>
  <c r="M79" i="6"/>
  <c r="M83" i="6"/>
  <c r="M55" i="6"/>
  <c r="M57" i="6"/>
  <c r="M65" i="6"/>
  <c r="M73" i="6"/>
  <c r="M81" i="6"/>
  <c r="M62" i="6"/>
  <c r="M70" i="6"/>
  <c r="M82" i="6"/>
  <c r="M56" i="6"/>
  <c r="M60" i="6"/>
  <c r="M64" i="6"/>
  <c r="M68" i="6"/>
  <c r="M72" i="6"/>
  <c r="M76" i="6"/>
  <c r="M80" i="6"/>
  <c r="M84" i="6"/>
  <c r="M61" i="6"/>
  <c r="M69" i="6"/>
  <c r="M77" i="6"/>
  <c r="M85" i="6"/>
  <c r="M66" i="6"/>
  <c r="M74" i="6"/>
  <c r="M78" i="6"/>
  <c r="M86" i="6"/>
  <c r="I87" i="6"/>
  <c r="J58" i="6"/>
  <c r="J62" i="6"/>
  <c r="J66" i="6"/>
  <c r="J70" i="6"/>
  <c r="J74" i="6"/>
  <c r="J78" i="6"/>
  <c r="J82" i="6"/>
  <c r="J86" i="6"/>
  <c r="J59" i="6"/>
  <c r="J63" i="6"/>
  <c r="J67" i="6"/>
  <c r="J71" i="6"/>
  <c r="J75" i="6"/>
  <c r="J79" i="6"/>
  <c r="J83" i="6"/>
  <c r="J55" i="6"/>
  <c r="J56" i="6"/>
  <c r="J60" i="6"/>
  <c r="J64" i="6"/>
  <c r="J68" i="6"/>
  <c r="J72" i="6"/>
  <c r="J76" i="6"/>
  <c r="J80" i="6"/>
  <c r="J84" i="6"/>
  <c r="J57" i="6"/>
  <c r="J61" i="6"/>
  <c r="J65" i="6"/>
  <c r="J69" i="6"/>
  <c r="J73" i="6"/>
  <c r="J77" i="6"/>
  <c r="J81" i="6"/>
  <c r="J85" i="6"/>
  <c r="F57" i="6"/>
  <c r="F58" i="6"/>
  <c r="F62" i="6"/>
  <c r="F66" i="6"/>
  <c r="F70" i="6"/>
  <c r="F74" i="6"/>
  <c r="F78" i="6"/>
  <c r="F82" i="6"/>
  <c r="F55" i="6"/>
  <c r="F60" i="6"/>
  <c r="F68" i="6"/>
  <c r="F76" i="6"/>
  <c r="F84" i="6"/>
  <c r="F65" i="6"/>
  <c r="F73" i="6"/>
  <c r="F81" i="6"/>
  <c r="F86" i="6"/>
  <c r="F59" i="6"/>
  <c r="F63" i="6"/>
  <c r="F67" i="6"/>
  <c r="F71" i="6"/>
  <c r="F75" i="6"/>
  <c r="F79" i="6"/>
  <c r="F83" i="6"/>
  <c r="F56" i="6"/>
  <c r="F64" i="6"/>
  <c r="F72" i="6"/>
  <c r="F80" i="6"/>
  <c r="F61" i="6"/>
  <c r="F69" i="6"/>
  <c r="F77" i="6"/>
  <c r="F85" i="6"/>
  <c r="M59" i="7"/>
  <c r="M63" i="7"/>
  <c r="M67" i="7"/>
  <c r="M71" i="7"/>
  <c r="M75" i="7"/>
  <c r="M79" i="7"/>
  <c r="M83" i="7"/>
  <c r="M87" i="7"/>
  <c r="M64" i="7"/>
  <c r="M68" i="7"/>
  <c r="M76" i="7"/>
  <c r="M80" i="7"/>
  <c r="M84" i="7"/>
  <c r="M65" i="7"/>
  <c r="M73" i="7"/>
  <c r="M81" i="7"/>
  <c r="M58" i="7"/>
  <c r="M70" i="7"/>
  <c r="M82" i="7"/>
  <c r="M56" i="7"/>
  <c r="M60" i="7"/>
  <c r="M72" i="7"/>
  <c r="M88" i="7"/>
  <c r="M77" i="7"/>
  <c r="M89" i="7"/>
  <c r="M62" i="7"/>
  <c r="M74" i="7"/>
  <c r="M86" i="7"/>
  <c r="M57" i="7"/>
  <c r="M61" i="7"/>
  <c r="M69" i="7"/>
  <c r="M85" i="7"/>
  <c r="M66" i="7"/>
  <c r="M78" i="7"/>
  <c r="J60" i="7"/>
  <c r="J64" i="7"/>
  <c r="J68" i="7"/>
  <c r="J72" i="7"/>
  <c r="J76" i="7"/>
  <c r="J80" i="7"/>
  <c r="J84" i="7"/>
  <c r="J88" i="7"/>
  <c r="J85" i="7"/>
  <c r="J89" i="7"/>
  <c r="J62" i="7"/>
  <c r="J70" i="7"/>
  <c r="J82" i="7"/>
  <c r="J56" i="7"/>
  <c r="J63" i="7"/>
  <c r="J75" i="7"/>
  <c r="J87" i="7"/>
  <c r="J57" i="7"/>
  <c r="J61" i="7"/>
  <c r="J65" i="7"/>
  <c r="J69" i="7"/>
  <c r="J73" i="7"/>
  <c r="J77" i="7"/>
  <c r="J81" i="7"/>
  <c r="J66" i="7"/>
  <c r="J78" i="7"/>
  <c r="J86" i="7"/>
  <c r="J59" i="7"/>
  <c r="J71" i="7"/>
  <c r="J83" i="7"/>
  <c r="J58" i="7"/>
  <c r="J74" i="7"/>
  <c r="J67" i="7"/>
  <c r="J79" i="7"/>
  <c r="F57" i="7"/>
  <c r="F61" i="7"/>
  <c r="F65" i="7"/>
  <c r="F69" i="7"/>
  <c r="F73" i="7"/>
  <c r="F77" i="7"/>
  <c r="F81" i="7"/>
  <c r="F85" i="7"/>
  <c r="F89" i="7"/>
  <c r="F60" i="7"/>
  <c r="F68" i="7"/>
  <c r="F76" i="7"/>
  <c r="F84" i="7"/>
  <c r="F58" i="7"/>
  <c r="F62" i="7"/>
  <c r="F66" i="7"/>
  <c r="F70" i="7"/>
  <c r="F74" i="7"/>
  <c r="F78" i="7"/>
  <c r="F82" i="7"/>
  <c r="F86" i="7"/>
  <c r="F56" i="7"/>
  <c r="F64" i="7"/>
  <c r="F72" i="7"/>
  <c r="F80" i="7"/>
  <c r="F88" i="7"/>
  <c r="F59" i="7"/>
  <c r="F63" i="7"/>
  <c r="F67" i="7"/>
  <c r="F71" i="7"/>
  <c r="F75" i="7"/>
  <c r="F79" i="7"/>
  <c r="F83" i="7"/>
  <c r="F87" i="7"/>
  <c r="E90" i="7"/>
  <c r="I90" i="7"/>
  <c r="E73" i="2"/>
  <c r="I37" i="15"/>
  <c r="E37" i="15"/>
  <c r="I36" i="15"/>
  <c r="E36" i="15"/>
  <c r="I35" i="15"/>
  <c r="E35" i="15"/>
  <c r="I34" i="15"/>
  <c r="E34" i="15"/>
  <c r="I33" i="15"/>
  <c r="E33" i="15"/>
  <c r="I32" i="15"/>
  <c r="E32" i="15"/>
  <c r="I31" i="15"/>
  <c r="E31" i="15"/>
  <c r="I30" i="15"/>
  <c r="E30" i="15"/>
  <c r="I29" i="15"/>
  <c r="E29" i="15"/>
  <c r="C41" i="15"/>
  <c r="D41" i="15"/>
  <c r="G41" i="15"/>
  <c r="H41" i="15"/>
  <c r="L41" i="15"/>
  <c r="C42" i="15"/>
  <c r="D42" i="15"/>
  <c r="G42" i="15"/>
  <c r="H42" i="15"/>
  <c r="L42" i="15"/>
  <c r="C43" i="15"/>
  <c r="D43" i="15"/>
  <c r="G43" i="15"/>
  <c r="H43" i="15"/>
  <c r="L43" i="15"/>
  <c r="C44" i="15"/>
  <c r="D44" i="15"/>
  <c r="G44" i="15"/>
  <c r="H44" i="15"/>
  <c r="L44" i="15"/>
  <c r="C45" i="15"/>
  <c r="D45" i="15"/>
  <c r="G45" i="15"/>
  <c r="H45" i="15"/>
  <c r="L45" i="15"/>
  <c r="C46" i="15"/>
  <c r="D46" i="15"/>
  <c r="G46" i="15"/>
  <c r="H46" i="15"/>
  <c r="L46" i="15"/>
  <c r="C47" i="15"/>
  <c r="D47" i="15"/>
  <c r="G47" i="15"/>
  <c r="H47" i="15"/>
  <c r="L47" i="15"/>
  <c r="C48" i="15"/>
  <c r="D48" i="15"/>
  <c r="G48" i="15"/>
  <c r="H48" i="15"/>
  <c r="L48" i="15"/>
  <c r="C49" i="15"/>
  <c r="D49" i="15"/>
  <c r="E49" i="15" s="1"/>
  <c r="G49" i="15"/>
  <c r="H49" i="15"/>
  <c r="L49" i="15"/>
  <c r="L38" i="15"/>
  <c r="H38" i="15"/>
  <c r="G38" i="15"/>
  <c r="D38" i="15"/>
  <c r="C38" i="15"/>
  <c r="I31" i="10"/>
  <c r="E31" i="10"/>
  <c r="I30" i="10"/>
  <c r="E30" i="10"/>
  <c r="I29" i="10"/>
  <c r="E29" i="10"/>
  <c r="I28" i="10"/>
  <c r="E28" i="10"/>
  <c r="I27" i="10"/>
  <c r="E27" i="10"/>
  <c r="I26" i="10"/>
  <c r="E26" i="10"/>
  <c r="L40" i="10"/>
  <c r="L39" i="10"/>
  <c r="L38" i="10"/>
  <c r="L37" i="10"/>
  <c r="L36" i="10"/>
  <c r="L35" i="10"/>
  <c r="H40" i="10"/>
  <c r="H39" i="10"/>
  <c r="H38" i="10"/>
  <c r="I38" i="10" s="1"/>
  <c r="H37" i="10"/>
  <c r="H36" i="10"/>
  <c r="H35" i="10"/>
  <c r="G40" i="10"/>
  <c r="G39" i="10"/>
  <c r="G38" i="10"/>
  <c r="G37" i="10"/>
  <c r="G36" i="10"/>
  <c r="G35" i="10"/>
  <c r="D40" i="10"/>
  <c r="D39" i="10"/>
  <c r="D38" i="10"/>
  <c r="D37" i="10"/>
  <c r="D36" i="10"/>
  <c r="D35" i="10"/>
  <c r="C40" i="10"/>
  <c r="C39" i="10"/>
  <c r="C38" i="10"/>
  <c r="C37" i="10"/>
  <c r="C36" i="10"/>
  <c r="C35" i="10"/>
  <c r="L32" i="10"/>
  <c r="H32" i="10"/>
  <c r="G32" i="10"/>
  <c r="D32" i="10"/>
  <c r="C32" i="10"/>
  <c r="I31" i="5"/>
  <c r="E31" i="5"/>
  <c r="I30" i="5"/>
  <c r="E30" i="5"/>
  <c r="I29" i="5"/>
  <c r="E29" i="5"/>
  <c r="I28" i="5"/>
  <c r="E28" i="5"/>
  <c r="I27" i="5"/>
  <c r="E27" i="5"/>
  <c r="I26" i="5"/>
  <c r="E26" i="5"/>
  <c r="L40" i="5"/>
  <c r="L39" i="5"/>
  <c r="L38" i="5"/>
  <c r="L37" i="5"/>
  <c r="L36" i="5"/>
  <c r="L35" i="5"/>
  <c r="H40" i="5"/>
  <c r="H39" i="5"/>
  <c r="H38" i="5"/>
  <c r="H37" i="5"/>
  <c r="H36" i="5"/>
  <c r="H35" i="5"/>
  <c r="G40" i="5"/>
  <c r="G39" i="5"/>
  <c r="G38" i="5"/>
  <c r="G37" i="5"/>
  <c r="G36" i="5"/>
  <c r="I36" i="5" s="1"/>
  <c r="G35" i="5"/>
  <c r="D40" i="5"/>
  <c r="D39" i="5"/>
  <c r="D38" i="5"/>
  <c r="D37" i="5"/>
  <c r="D36" i="5"/>
  <c r="D35" i="5"/>
  <c r="C40" i="5"/>
  <c r="C39" i="5"/>
  <c r="C38" i="5"/>
  <c r="C37" i="5"/>
  <c r="C36" i="5"/>
  <c r="C35" i="5"/>
  <c r="L32" i="5"/>
  <c r="H32" i="5"/>
  <c r="G32" i="5"/>
  <c r="D32" i="5"/>
  <c r="C32" i="5"/>
  <c r="I33" i="4"/>
  <c r="E33" i="4"/>
  <c r="I32" i="4"/>
  <c r="E32" i="4"/>
  <c r="I31" i="4"/>
  <c r="E31" i="4"/>
  <c r="I30" i="4"/>
  <c r="E30" i="4"/>
  <c r="I29" i="4"/>
  <c r="E29" i="4"/>
  <c r="I28" i="4"/>
  <c r="E28" i="4"/>
  <c r="I27" i="4"/>
  <c r="E27" i="4"/>
  <c r="L43" i="4"/>
  <c r="L42" i="4"/>
  <c r="L41" i="4"/>
  <c r="L40" i="4"/>
  <c r="L39" i="4"/>
  <c r="L38" i="4"/>
  <c r="L37" i="4"/>
  <c r="H43" i="4"/>
  <c r="H42" i="4"/>
  <c r="H41" i="4"/>
  <c r="H40" i="4"/>
  <c r="H39" i="4"/>
  <c r="H38" i="4"/>
  <c r="H37" i="4"/>
  <c r="G43" i="4"/>
  <c r="G42" i="4"/>
  <c r="G41" i="4"/>
  <c r="G40" i="4"/>
  <c r="G39" i="4"/>
  <c r="G38" i="4"/>
  <c r="G37" i="4"/>
  <c r="D43" i="4"/>
  <c r="D42" i="4"/>
  <c r="D41" i="4"/>
  <c r="D40" i="4"/>
  <c r="D39" i="4"/>
  <c r="D38" i="4"/>
  <c r="D37" i="4"/>
  <c r="C43" i="4"/>
  <c r="C42" i="4"/>
  <c r="C41" i="4"/>
  <c r="C40" i="4"/>
  <c r="C39" i="4"/>
  <c r="C38" i="4"/>
  <c r="C37" i="4"/>
  <c r="L34" i="4"/>
  <c r="H34" i="4"/>
  <c r="G34" i="4"/>
  <c r="D34" i="4"/>
  <c r="C34" i="4"/>
  <c r="H79" i="2"/>
  <c r="L79" i="2"/>
  <c r="L103" i="2"/>
  <c r="L102" i="2"/>
  <c r="L101" i="2"/>
  <c r="L100" i="2"/>
  <c r="L99" i="2"/>
  <c r="L98" i="2"/>
  <c r="L97" i="2"/>
  <c r="L96" i="2"/>
  <c r="L95" i="2"/>
  <c r="L94" i="2"/>
  <c r="L93" i="2"/>
  <c r="L92" i="2"/>
  <c r="L91" i="2"/>
  <c r="L90" i="2"/>
  <c r="L89" i="2"/>
  <c r="L88" i="2"/>
  <c r="L87" i="2"/>
  <c r="L86" i="2"/>
  <c r="L85" i="2"/>
  <c r="L84" i="2"/>
  <c r="L83" i="2"/>
  <c r="L82" i="2"/>
  <c r="L81" i="2"/>
  <c r="L80" i="2"/>
  <c r="H103" i="2"/>
  <c r="H102" i="2"/>
  <c r="H101" i="2"/>
  <c r="H100" i="2"/>
  <c r="H99" i="2"/>
  <c r="H98" i="2"/>
  <c r="H97" i="2"/>
  <c r="H96" i="2"/>
  <c r="H95" i="2"/>
  <c r="H94" i="2"/>
  <c r="H93" i="2"/>
  <c r="H92" i="2"/>
  <c r="H91" i="2"/>
  <c r="H90" i="2"/>
  <c r="H89" i="2"/>
  <c r="H88" i="2"/>
  <c r="H87" i="2"/>
  <c r="H86" i="2"/>
  <c r="H85" i="2"/>
  <c r="H84" i="2"/>
  <c r="H83" i="2"/>
  <c r="H82" i="2"/>
  <c r="H81" i="2"/>
  <c r="H80" i="2"/>
  <c r="G103" i="2"/>
  <c r="G102" i="2"/>
  <c r="G101" i="2"/>
  <c r="I101" i="2" s="1"/>
  <c r="G100" i="2"/>
  <c r="G99" i="2"/>
  <c r="G98" i="2"/>
  <c r="I98" i="2" s="1"/>
  <c r="G97" i="2"/>
  <c r="I97" i="2" s="1"/>
  <c r="G96" i="2"/>
  <c r="G95" i="2"/>
  <c r="G94" i="2"/>
  <c r="I94" i="2" s="1"/>
  <c r="G93" i="2"/>
  <c r="G92" i="2"/>
  <c r="G91" i="2"/>
  <c r="G90" i="2"/>
  <c r="G89" i="2"/>
  <c r="G88" i="2"/>
  <c r="G87" i="2"/>
  <c r="G86" i="2"/>
  <c r="G85" i="2"/>
  <c r="G84" i="2"/>
  <c r="G83" i="2"/>
  <c r="G82" i="2"/>
  <c r="I82" i="2" s="1"/>
  <c r="G81" i="2"/>
  <c r="G80" i="2"/>
  <c r="I80" i="2" s="1"/>
  <c r="G79" i="2"/>
  <c r="D103" i="2"/>
  <c r="D102" i="2"/>
  <c r="D101" i="2"/>
  <c r="D100" i="2"/>
  <c r="D99" i="2"/>
  <c r="D98" i="2"/>
  <c r="D97" i="2"/>
  <c r="D96" i="2"/>
  <c r="D95" i="2"/>
  <c r="D94" i="2"/>
  <c r="D93" i="2"/>
  <c r="D92" i="2"/>
  <c r="D91" i="2"/>
  <c r="D90" i="2"/>
  <c r="D89" i="2"/>
  <c r="D88" i="2"/>
  <c r="D87" i="2"/>
  <c r="D86" i="2"/>
  <c r="D85" i="2"/>
  <c r="D84" i="2"/>
  <c r="D83" i="2"/>
  <c r="D82" i="2"/>
  <c r="D81" i="2"/>
  <c r="D80" i="2"/>
  <c r="D79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I93" i="2"/>
  <c r="I90" i="2"/>
  <c r="E83" i="2"/>
  <c r="L124" i="6"/>
  <c r="L123" i="6"/>
  <c r="L122" i="6"/>
  <c r="L121" i="6"/>
  <c r="L120" i="6"/>
  <c r="L119" i="6"/>
  <c r="L118" i="6"/>
  <c r="L117" i="6"/>
  <c r="L116" i="6"/>
  <c r="L115" i="6"/>
  <c r="L114" i="6"/>
  <c r="L113" i="6"/>
  <c r="L112" i="6"/>
  <c r="L111" i="6"/>
  <c r="L110" i="6"/>
  <c r="L109" i="6"/>
  <c r="L108" i="6"/>
  <c r="L107" i="6"/>
  <c r="L106" i="6"/>
  <c r="L105" i="6"/>
  <c r="L104" i="6"/>
  <c r="L103" i="6"/>
  <c r="L102" i="6"/>
  <c r="L101" i="6"/>
  <c r="L100" i="6"/>
  <c r="L99" i="6"/>
  <c r="L98" i="6"/>
  <c r="L97" i="6"/>
  <c r="L96" i="6"/>
  <c r="L95" i="6"/>
  <c r="L94" i="6"/>
  <c r="L93" i="6"/>
  <c r="H124" i="6"/>
  <c r="H123" i="6"/>
  <c r="H122" i="6"/>
  <c r="H121" i="6"/>
  <c r="H120" i="6"/>
  <c r="H119" i="6"/>
  <c r="I119" i="6" s="1"/>
  <c r="H118" i="6"/>
  <c r="H117" i="6"/>
  <c r="H116" i="6"/>
  <c r="H115" i="6"/>
  <c r="H114" i="6"/>
  <c r="H113" i="6"/>
  <c r="H112" i="6"/>
  <c r="H111" i="6"/>
  <c r="H110" i="6"/>
  <c r="H109" i="6"/>
  <c r="H108" i="6"/>
  <c r="H107" i="6"/>
  <c r="H106" i="6"/>
  <c r="H105" i="6"/>
  <c r="H104" i="6"/>
  <c r="H103" i="6"/>
  <c r="I103" i="6" s="1"/>
  <c r="H102" i="6"/>
  <c r="H101" i="6"/>
  <c r="H100" i="6"/>
  <c r="H99" i="6"/>
  <c r="H98" i="6"/>
  <c r="H97" i="6"/>
  <c r="H96" i="6"/>
  <c r="H95" i="6"/>
  <c r="H94" i="6"/>
  <c r="H93" i="6"/>
  <c r="G124" i="6"/>
  <c r="G123" i="6"/>
  <c r="G122" i="6"/>
  <c r="G121" i="6"/>
  <c r="I121" i="6" s="1"/>
  <c r="G120" i="6"/>
  <c r="G119" i="6"/>
  <c r="G118" i="6"/>
  <c r="I118" i="6" s="1"/>
  <c r="G117" i="6"/>
  <c r="G116" i="6"/>
  <c r="I116" i="6" s="1"/>
  <c r="G115" i="6"/>
  <c r="I115" i="6" s="1"/>
  <c r="G114" i="6"/>
  <c r="I114" i="6" s="1"/>
  <c r="G113" i="6"/>
  <c r="I113" i="6" s="1"/>
  <c r="G112" i="6"/>
  <c r="G111" i="6"/>
  <c r="G110" i="6"/>
  <c r="G109" i="6"/>
  <c r="G108" i="6"/>
  <c r="G107" i="6"/>
  <c r="G106" i="6"/>
  <c r="G105" i="6"/>
  <c r="I105" i="6" s="1"/>
  <c r="G104" i="6"/>
  <c r="I104" i="6" s="1"/>
  <c r="G103" i="6"/>
  <c r="G102" i="6"/>
  <c r="G101" i="6"/>
  <c r="I101" i="6" s="1"/>
  <c r="G100" i="6"/>
  <c r="I100" i="6" s="1"/>
  <c r="G99" i="6"/>
  <c r="G98" i="6"/>
  <c r="I98" i="6" s="1"/>
  <c r="G97" i="6"/>
  <c r="I97" i="6" s="1"/>
  <c r="G96" i="6"/>
  <c r="G95" i="6"/>
  <c r="I95" i="6" s="1"/>
  <c r="G94" i="6"/>
  <c r="I94" i="6" s="1"/>
  <c r="G93" i="6"/>
  <c r="I93" i="6" s="1"/>
  <c r="D124" i="6"/>
  <c r="D123" i="6"/>
  <c r="D122" i="6"/>
  <c r="D121" i="6"/>
  <c r="D120" i="6"/>
  <c r="D119" i="6"/>
  <c r="D118" i="6"/>
  <c r="D117" i="6"/>
  <c r="D116" i="6"/>
  <c r="D115" i="6"/>
  <c r="D114" i="6"/>
  <c r="D113" i="6"/>
  <c r="D112" i="6"/>
  <c r="D111" i="6"/>
  <c r="D110" i="6"/>
  <c r="D109" i="6"/>
  <c r="D108" i="6"/>
  <c r="D107" i="6"/>
  <c r="D106" i="6"/>
  <c r="D105" i="6"/>
  <c r="D104" i="6"/>
  <c r="D103" i="6"/>
  <c r="E103" i="6" s="1"/>
  <c r="D102" i="6"/>
  <c r="D101" i="6"/>
  <c r="D100" i="6"/>
  <c r="D99" i="6"/>
  <c r="D98" i="6"/>
  <c r="D97" i="6"/>
  <c r="D96" i="6"/>
  <c r="D95" i="6"/>
  <c r="D94" i="6"/>
  <c r="D93" i="6"/>
  <c r="C124" i="6"/>
  <c r="E124" i="6" s="1"/>
  <c r="C123" i="6"/>
  <c r="C122" i="6"/>
  <c r="E122" i="6" s="1"/>
  <c r="C121" i="6"/>
  <c r="C120" i="6"/>
  <c r="E120" i="6" s="1"/>
  <c r="C119" i="6"/>
  <c r="C118" i="6"/>
  <c r="E118" i="6" s="1"/>
  <c r="C117" i="6"/>
  <c r="C116" i="6"/>
  <c r="E116" i="6" s="1"/>
  <c r="C115" i="6"/>
  <c r="E115" i="6" s="1"/>
  <c r="C114" i="6"/>
  <c r="E114" i="6" s="1"/>
  <c r="C113" i="6"/>
  <c r="C112" i="6"/>
  <c r="C111" i="6"/>
  <c r="C110" i="6"/>
  <c r="E110" i="6" s="1"/>
  <c r="C109" i="6"/>
  <c r="C108" i="6"/>
  <c r="E108" i="6" s="1"/>
  <c r="C107" i="6"/>
  <c r="C106" i="6"/>
  <c r="E106" i="6" s="1"/>
  <c r="C105" i="6"/>
  <c r="C104" i="6"/>
  <c r="E104" i="6" s="1"/>
  <c r="C103" i="6"/>
  <c r="C102" i="6"/>
  <c r="C101" i="6"/>
  <c r="C100" i="6"/>
  <c r="E100" i="6" s="1"/>
  <c r="C99" i="6"/>
  <c r="C98" i="6"/>
  <c r="C97" i="6"/>
  <c r="C96" i="6"/>
  <c r="C95" i="6"/>
  <c r="E95" i="6" s="1"/>
  <c r="C94" i="6"/>
  <c r="E94" i="6" s="1"/>
  <c r="C93" i="6"/>
  <c r="I124" i="6"/>
  <c r="I123" i="6"/>
  <c r="I122" i="6"/>
  <c r="I120" i="6"/>
  <c r="E111" i="6"/>
  <c r="I110" i="6"/>
  <c r="I108" i="6"/>
  <c r="I107" i="6"/>
  <c r="E107" i="6"/>
  <c r="I106" i="6"/>
  <c r="I102" i="6"/>
  <c r="E99" i="6"/>
  <c r="L129" i="7"/>
  <c r="L128" i="7"/>
  <c r="L127" i="7"/>
  <c r="L126" i="7"/>
  <c r="L125" i="7"/>
  <c r="L124" i="7"/>
  <c r="L123" i="7"/>
  <c r="L122" i="7"/>
  <c r="L121" i="7"/>
  <c r="L120" i="7"/>
  <c r="L119" i="7"/>
  <c r="L118" i="7"/>
  <c r="L117" i="7"/>
  <c r="L116" i="7"/>
  <c r="L115" i="7"/>
  <c r="L114" i="7"/>
  <c r="L113" i="7"/>
  <c r="L112" i="7"/>
  <c r="L111" i="7"/>
  <c r="L110" i="7"/>
  <c r="L109" i="7"/>
  <c r="L108" i="7"/>
  <c r="L107" i="7"/>
  <c r="L106" i="7"/>
  <c r="L105" i="7"/>
  <c r="L104" i="7"/>
  <c r="L103" i="7"/>
  <c r="L102" i="7"/>
  <c r="L101" i="7"/>
  <c r="L100" i="7"/>
  <c r="L99" i="7"/>
  <c r="L98" i="7"/>
  <c r="L97" i="7"/>
  <c r="L96" i="7"/>
  <c r="H129" i="7"/>
  <c r="H128" i="7"/>
  <c r="H127" i="7"/>
  <c r="H126" i="7"/>
  <c r="H125" i="7"/>
  <c r="I125" i="7" s="1"/>
  <c r="H124" i="7"/>
  <c r="H123" i="7"/>
  <c r="H122" i="7"/>
  <c r="H121" i="7"/>
  <c r="H120" i="7"/>
  <c r="H119" i="7"/>
  <c r="H118" i="7"/>
  <c r="H117" i="7"/>
  <c r="H116" i="7"/>
  <c r="H115" i="7"/>
  <c r="H114" i="7"/>
  <c r="H113" i="7"/>
  <c r="H112" i="7"/>
  <c r="H111" i="7"/>
  <c r="H110" i="7"/>
  <c r="H109" i="7"/>
  <c r="I109" i="7" s="1"/>
  <c r="H108" i="7"/>
  <c r="H107" i="7"/>
  <c r="H106" i="7"/>
  <c r="H105" i="7"/>
  <c r="H104" i="7"/>
  <c r="H103" i="7"/>
  <c r="H102" i="7"/>
  <c r="H101" i="7"/>
  <c r="I101" i="7" s="1"/>
  <c r="H100" i="7"/>
  <c r="H99" i="7"/>
  <c r="H98" i="7"/>
  <c r="H97" i="7"/>
  <c r="I97" i="7" s="1"/>
  <c r="H96" i="7"/>
  <c r="G129" i="7"/>
  <c r="G128" i="7"/>
  <c r="G127" i="7"/>
  <c r="G126" i="7"/>
  <c r="G125" i="7"/>
  <c r="G124" i="7"/>
  <c r="G123" i="7"/>
  <c r="G122" i="7"/>
  <c r="G121" i="7"/>
  <c r="G120" i="7"/>
  <c r="G119" i="7"/>
  <c r="G118" i="7"/>
  <c r="G117" i="7"/>
  <c r="G116" i="7"/>
  <c r="G115" i="7"/>
  <c r="I115" i="7" s="1"/>
  <c r="G114" i="7"/>
  <c r="G113" i="7"/>
  <c r="G112" i="7"/>
  <c r="G111" i="7"/>
  <c r="G110" i="7"/>
  <c r="G109" i="7"/>
  <c r="G108" i="7"/>
  <c r="G107" i="7"/>
  <c r="I107" i="7" s="1"/>
  <c r="G106" i="7"/>
  <c r="G105" i="7"/>
  <c r="G104" i="7"/>
  <c r="G103" i="7"/>
  <c r="G102" i="7"/>
  <c r="G101" i="7"/>
  <c r="G100" i="7"/>
  <c r="G99" i="7"/>
  <c r="G98" i="7"/>
  <c r="G97" i="7"/>
  <c r="G96" i="7"/>
  <c r="D129" i="7"/>
  <c r="D128" i="7"/>
  <c r="D127" i="7"/>
  <c r="D126" i="7"/>
  <c r="D125" i="7"/>
  <c r="D124" i="7"/>
  <c r="D123" i="7"/>
  <c r="D122" i="7"/>
  <c r="D121" i="7"/>
  <c r="D120" i="7"/>
  <c r="D119" i="7"/>
  <c r="D118" i="7"/>
  <c r="D117" i="7"/>
  <c r="D116" i="7"/>
  <c r="D115" i="7"/>
  <c r="D114" i="7"/>
  <c r="D113" i="7"/>
  <c r="D112" i="7"/>
  <c r="D111" i="7"/>
  <c r="D110" i="7"/>
  <c r="D109" i="7"/>
  <c r="D108" i="7"/>
  <c r="D107" i="7"/>
  <c r="D106" i="7"/>
  <c r="D105" i="7"/>
  <c r="D104" i="7"/>
  <c r="D103" i="7"/>
  <c r="D102" i="7"/>
  <c r="D101" i="7"/>
  <c r="E101" i="7" s="1"/>
  <c r="D100" i="7"/>
  <c r="D99" i="7"/>
  <c r="D98" i="7"/>
  <c r="D97" i="7"/>
  <c r="D96" i="7"/>
  <c r="C97" i="7"/>
  <c r="C98" i="7"/>
  <c r="C99" i="7"/>
  <c r="C100" i="7"/>
  <c r="C101" i="7"/>
  <c r="C102" i="7"/>
  <c r="C103" i="7"/>
  <c r="C104" i="7"/>
  <c r="C105" i="7"/>
  <c r="C106" i="7"/>
  <c r="C107" i="7"/>
  <c r="C108" i="7"/>
  <c r="C109" i="7"/>
  <c r="C110" i="7"/>
  <c r="C111" i="7"/>
  <c r="C112" i="7"/>
  <c r="C113" i="7"/>
  <c r="C114" i="7"/>
  <c r="C115" i="7"/>
  <c r="C116" i="7"/>
  <c r="C117" i="7"/>
  <c r="C118" i="7"/>
  <c r="C119" i="7"/>
  <c r="C120" i="7"/>
  <c r="C121" i="7"/>
  <c r="C122" i="7"/>
  <c r="C123" i="7"/>
  <c r="C124" i="7"/>
  <c r="C125" i="7"/>
  <c r="C126" i="7"/>
  <c r="C127" i="7"/>
  <c r="E127" i="7" s="1"/>
  <c r="C128" i="7"/>
  <c r="E128" i="7" s="1"/>
  <c r="C129" i="7"/>
  <c r="C96" i="7"/>
  <c r="I127" i="7"/>
  <c r="E107" i="7"/>
  <c r="P66" i="14"/>
  <c r="N66" i="14"/>
  <c r="M66" i="14"/>
  <c r="P65" i="14"/>
  <c r="N65" i="14"/>
  <c r="M65" i="14"/>
  <c r="P64" i="14"/>
  <c r="N64" i="14"/>
  <c r="M64" i="14"/>
  <c r="P63" i="14"/>
  <c r="N63" i="14"/>
  <c r="M63" i="14"/>
  <c r="P62" i="14"/>
  <c r="N62" i="14"/>
  <c r="M62" i="14"/>
  <c r="P61" i="14"/>
  <c r="N61" i="14"/>
  <c r="M61" i="14"/>
  <c r="P60" i="14"/>
  <c r="N60" i="14"/>
  <c r="O60" i="14" s="1"/>
  <c r="M60" i="14"/>
  <c r="N59" i="14"/>
  <c r="M59" i="14"/>
  <c r="N58" i="14"/>
  <c r="M58" i="14"/>
  <c r="N57" i="14"/>
  <c r="M57" i="14"/>
  <c r="N56" i="14"/>
  <c r="M56" i="14"/>
  <c r="N55" i="14"/>
  <c r="M55" i="14"/>
  <c r="K66" i="14"/>
  <c r="I66" i="14"/>
  <c r="H66" i="14"/>
  <c r="K65" i="14"/>
  <c r="I65" i="14"/>
  <c r="H65" i="14"/>
  <c r="K64" i="14"/>
  <c r="I64" i="14"/>
  <c r="J64" i="14" s="1"/>
  <c r="H64" i="14"/>
  <c r="K63" i="14"/>
  <c r="I63" i="14"/>
  <c r="H63" i="14"/>
  <c r="K62" i="14"/>
  <c r="I62" i="14"/>
  <c r="H62" i="14"/>
  <c r="K61" i="14"/>
  <c r="I61" i="14"/>
  <c r="H61" i="14"/>
  <c r="K60" i="14"/>
  <c r="I60" i="14"/>
  <c r="J60" i="14" s="1"/>
  <c r="H60" i="14"/>
  <c r="I59" i="14"/>
  <c r="H59" i="14"/>
  <c r="I58" i="14"/>
  <c r="H58" i="14"/>
  <c r="I57" i="14"/>
  <c r="H57" i="14"/>
  <c r="I56" i="14"/>
  <c r="J56" i="14" s="1"/>
  <c r="H56" i="14"/>
  <c r="I55" i="14"/>
  <c r="H55" i="14"/>
  <c r="F60" i="14"/>
  <c r="F61" i="14"/>
  <c r="F62" i="14"/>
  <c r="F63" i="14"/>
  <c r="F64" i="14"/>
  <c r="F65" i="14"/>
  <c r="F66" i="14"/>
  <c r="D66" i="14"/>
  <c r="D65" i="14"/>
  <c r="D64" i="14"/>
  <c r="D63" i="14"/>
  <c r="D62" i="14"/>
  <c r="D61" i="14"/>
  <c r="D55" i="14"/>
  <c r="D56" i="14"/>
  <c r="D57" i="14"/>
  <c r="D58" i="14"/>
  <c r="D59" i="14"/>
  <c r="D60" i="14"/>
  <c r="C56" i="14"/>
  <c r="C57" i="14"/>
  <c r="C58" i="14"/>
  <c r="C59" i="14"/>
  <c r="C60" i="14"/>
  <c r="E60" i="14" s="1"/>
  <c r="C61" i="14"/>
  <c r="E61" i="14" s="1"/>
  <c r="C62" i="14"/>
  <c r="E62" i="14" s="1"/>
  <c r="C63" i="14"/>
  <c r="E63" i="14" s="1"/>
  <c r="C64" i="14"/>
  <c r="E64" i="14" s="1"/>
  <c r="C65" i="14"/>
  <c r="E65" i="14" s="1"/>
  <c r="C66" i="14"/>
  <c r="E66" i="14" s="1"/>
  <c r="C55" i="14"/>
  <c r="N48" i="14"/>
  <c r="M48" i="14"/>
  <c r="I48" i="14"/>
  <c r="H48" i="14"/>
  <c r="O47" i="14"/>
  <c r="J47" i="14"/>
  <c r="O46" i="14"/>
  <c r="J46" i="14"/>
  <c r="O45" i="14"/>
  <c r="J45" i="14"/>
  <c r="O44" i="14"/>
  <c r="J44" i="14"/>
  <c r="O43" i="14"/>
  <c r="J43" i="14"/>
  <c r="O42" i="14"/>
  <c r="J42" i="14"/>
  <c r="O41" i="14"/>
  <c r="J41" i="14"/>
  <c r="O40" i="14"/>
  <c r="J40" i="14"/>
  <c r="O39" i="14"/>
  <c r="J39" i="14"/>
  <c r="O38" i="14"/>
  <c r="J38" i="14"/>
  <c r="O37" i="14"/>
  <c r="J37" i="14"/>
  <c r="O36" i="14"/>
  <c r="J36" i="14"/>
  <c r="C48" i="14"/>
  <c r="D48" i="14"/>
  <c r="E47" i="14"/>
  <c r="E46" i="14"/>
  <c r="E45" i="14"/>
  <c r="E44" i="14"/>
  <c r="E43" i="14"/>
  <c r="E42" i="14"/>
  <c r="E41" i="14"/>
  <c r="E40" i="14"/>
  <c r="E39" i="14"/>
  <c r="E38" i="14"/>
  <c r="E37" i="14"/>
  <c r="E36" i="14"/>
  <c r="M37" i="15" l="1"/>
  <c r="M29" i="15"/>
  <c r="J29" i="15"/>
  <c r="J37" i="15"/>
  <c r="F37" i="15"/>
  <c r="F29" i="15"/>
  <c r="I49" i="15"/>
  <c r="E45" i="15"/>
  <c r="M31" i="10"/>
  <c r="M26" i="10"/>
  <c r="J31" i="10"/>
  <c r="J26" i="10"/>
  <c r="F31" i="10"/>
  <c r="F26" i="10"/>
  <c r="E40" i="10"/>
  <c r="M26" i="5"/>
  <c r="M31" i="5"/>
  <c r="J31" i="5"/>
  <c r="J26" i="5"/>
  <c r="F26" i="5"/>
  <c r="F31" i="5"/>
  <c r="M30" i="4"/>
  <c r="M27" i="4"/>
  <c r="M31" i="4"/>
  <c r="M32" i="4"/>
  <c r="M28" i="4"/>
  <c r="M29" i="4"/>
  <c r="M33" i="4"/>
  <c r="I34" i="4"/>
  <c r="J31" i="4"/>
  <c r="J32" i="4"/>
  <c r="J27" i="4"/>
  <c r="J28" i="4"/>
  <c r="J33" i="4"/>
  <c r="J29" i="4"/>
  <c r="J30" i="4"/>
  <c r="F31" i="4"/>
  <c r="F28" i="4"/>
  <c r="F32" i="4"/>
  <c r="F29" i="4"/>
  <c r="F33" i="4"/>
  <c r="F30" i="4"/>
  <c r="F27" i="4"/>
  <c r="E43" i="4"/>
  <c r="E42" i="4"/>
  <c r="I41" i="4"/>
  <c r="E99" i="2"/>
  <c r="M73" i="2"/>
  <c r="I79" i="2"/>
  <c r="J73" i="2"/>
  <c r="F73" i="2"/>
  <c r="I102" i="2"/>
  <c r="E95" i="2"/>
  <c r="I86" i="2"/>
  <c r="E102" i="2"/>
  <c r="E98" i="2"/>
  <c r="E94" i="2"/>
  <c r="E91" i="2"/>
  <c r="E90" i="2"/>
  <c r="E87" i="2"/>
  <c r="E86" i="2"/>
  <c r="I85" i="2"/>
  <c r="E82" i="2"/>
  <c r="E103" i="2"/>
  <c r="I81" i="2"/>
  <c r="E79" i="2"/>
  <c r="M87" i="6"/>
  <c r="J87" i="6"/>
  <c r="F87" i="6"/>
  <c r="E123" i="6"/>
  <c r="E119" i="6"/>
  <c r="I112" i="6"/>
  <c r="I111" i="6"/>
  <c r="I99" i="6"/>
  <c r="I96" i="6"/>
  <c r="E102" i="6"/>
  <c r="E98" i="6"/>
  <c r="M90" i="7"/>
  <c r="J90" i="7"/>
  <c r="F90" i="7"/>
  <c r="E109" i="7"/>
  <c r="I105" i="7"/>
  <c r="E105" i="7"/>
  <c r="I129" i="7"/>
  <c r="I123" i="7"/>
  <c r="I119" i="7"/>
  <c r="E115" i="7"/>
  <c r="I103" i="7"/>
  <c r="I99" i="7"/>
  <c r="E99" i="7"/>
  <c r="I121" i="7"/>
  <c r="I117" i="7"/>
  <c r="E117" i="7"/>
  <c r="I113" i="7"/>
  <c r="E56" i="14"/>
  <c r="O64" i="14"/>
  <c r="O56" i="14"/>
  <c r="H67" i="14"/>
  <c r="I37" i="4"/>
  <c r="I35" i="10"/>
  <c r="I41" i="15"/>
  <c r="E41" i="15"/>
  <c r="M30" i="15"/>
  <c r="M34" i="15"/>
  <c r="M31" i="15"/>
  <c r="M35" i="15"/>
  <c r="M32" i="15"/>
  <c r="M36" i="15"/>
  <c r="M33" i="15"/>
  <c r="I38" i="15"/>
  <c r="J31" i="15"/>
  <c r="J35" i="15"/>
  <c r="J32" i="15"/>
  <c r="J33" i="15"/>
  <c r="J30" i="15"/>
  <c r="J36" i="15"/>
  <c r="J34" i="15"/>
  <c r="I48" i="15"/>
  <c r="I45" i="15"/>
  <c r="I47" i="15"/>
  <c r="I43" i="15"/>
  <c r="I46" i="15"/>
  <c r="I42" i="15"/>
  <c r="E38" i="15"/>
  <c r="F32" i="15"/>
  <c r="F36" i="15"/>
  <c r="F33" i="15"/>
  <c r="F30" i="15"/>
  <c r="F34" i="15"/>
  <c r="F31" i="15"/>
  <c r="F35" i="15"/>
  <c r="E46" i="15"/>
  <c r="E42" i="15"/>
  <c r="E47" i="15"/>
  <c r="E43" i="15"/>
  <c r="M27" i="10"/>
  <c r="M28" i="10"/>
  <c r="M29" i="10"/>
  <c r="M30" i="10"/>
  <c r="J28" i="10"/>
  <c r="J29" i="10"/>
  <c r="J27" i="10"/>
  <c r="J30" i="10"/>
  <c r="F29" i="10"/>
  <c r="F30" i="10"/>
  <c r="F27" i="10"/>
  <c r="F28" i="10"/>
  <c r="I39" i="10"/>
  <c r="I37" i="10"/>
  <c r="E35" i="10"/>
  <c r="E38" i="10"/>
  <c r="E39" i="10"/>
  <c r="E37" i="10"/>
  <c r="E36" i="10"/>
  <c r="M27" i="5"/>
  <c r="M28" i="5"/>
  <c r="M29" i="5"/>
  <c r="M30" i="5"/>
  <c r="J30" i="5"/>
  <c r="J27" i="5"/>
  <c r="J28" i="5"/>
  <c r="J29" i="5"/>
  <c r="F27" i="5"/>
  <c r="F28" i="5"/>
  <c r="F29" i="5"/>
  <c r="F30" i="5"/>
  <c r="E37" i="4"/>
  <c r="E41" i="4"/>
  <c r="E81" i="2"/>
  <c r="E93" i="2"/>
  <c r="E85" i="2"/>
  <c r="E89" i="2"/>
  <c r="E97" i="2"/>
  <c r="E101" i="2"/>
  <c r="I89" i="2"/>
  <c r="I83" i="2"/>
  <c r="I87" i="2"/>
  <c r="I91" i="2"/>
  <c r="I95" i="2"/>
  <c r="I99" i="2"/>
  <c r="I103" i="2"/>
  <c r="D104" i="2"/>
  <c r="F79" i="2" s="1"/>
  <c r="E96" i="6"/>
  <c r="E112" i="6"/>
  <c r="L125" i="6"/>
  <c r="M93" i="6" s="1"/>
  <c r="H125" i="6"/>
  <c r="D125" i="6"/>
  <c r="C125" i="6"/>
  <c r="E109" i="6"/>
  <c r="I111" i="7"/>
  <c r="E129" i="7"/>
  <c r="E125" i="7"/>
  <c r="E121" i="7"/>
  <c r="E113" i="7"/>
  <c r="E97" i="7"/>
  <c r="E100" i="7"/>
  <c r="E104" i="7"/>
  <c r="E108" i="7"/>
  <c r="E112" i="7"/>
  <c r="E116" i="7"/>
  <c r="E120" i="7"/>
  <c r="E124" i="7"/>
  <c r="E103" i="7"/>
  <c r="O58" i="14"/>
  <c r="O62" i="14"/>
  <c r="O66" i="14"/>
  <c r="E57" i="14"/>
  <c r="E59" i="14"/>
  <c r="E55" i="14"/>
  <c r="C67" i="14"/>
  <c r="O55" i="14"/>
  <c r="O63" i="14"/>
  <c r="O57" i="14"/>
  <c r="O61" i="14"/>
  <c r="O65" i="14"/>
  <c r="J55" i="14"/>
  <c r="J58" i="14"/>
  <c r="J62" i="14"/>
  <c r="J66" i="14"/>
  <c r="J63" i="14"/>
  <c r="J57" i="14"/>
  <c r="J61" i="14"/>
  <c r="J65" i="14"/>
  <c r="E58" i="14"/>
  <c r="M67" i="14"/>
  <c r="O59" i="14"/>
  <c r="J59" i="14"/>
  <c r="E44" i="15"/>
  <c r="E48" i="15"/>
  <c r="I44" i="15"/>
  <c r="L50" i="15"/>
  <c r="M41" i="15" s="1"/>
  <c r="H50" i="15"/>
  <c r="J49" i="15" s="1"/>
  <c r="G50" i="15"/>
  <c r="D50" i="15"/>
  <c r="C50" i="15"/>
  <c r="I40" i="10"/>
  <c r="L41" i="10"/>
  <c r="M40" i="10" s="1"/>
  <c r="H41" i="10"/>
  <c r="J40" i="10" s="1"/>
  <c r="I36" i="10"/>
  <c r="G41" i="10"/>
  <c r="D41" i="10"/>
  <c r="F40" i="10" s="1"/>
  <c r="C41" i="10"/>
  <c r="E32" i="10"/>
  <c r="I32" i="10"/>
  <c r="E36" i="5"/>
  <c r="E40" i="5"/>
  <c r="E38" i="5"/>
  <c r="I40" i="5"/>
  <c r="I38" i="5"/>
  <c r="E35" i="5"/>
  <c r="E39" i="5"/>
  <c r="D41" i="5"/>
  <c r="I35" i="5"/>
  <c r="I39" i="5"/>
  <c r="H41" i="5"/>
  <c r="J35" i="5" s="1"/>
  <c r="I32" i="5"/>
  <c r="I37" i="5"/>
  <c r="E32" i="5"/>
  <c r="G41" i="5"/>
  <c r="L41" i="5"/>
  <c r="E37" i="5"/>
  <c r="C41" i="5"/>
  <c r="I38" i="4"/>
  <c r="E34" i="4"/>
  <c r="E38" i="4"/>
  <c r="I39" i="4"/>
  <c r="I43" i="4"/>
  <c r="L44" i="4"/>
  <c r="H44" i="4"/>
  <c r="I42" i="4"/>
  <c r="D44" i="4"/>
  <c r="G44" i="4"/>
  <c r="I40" i="4"/>
  <c r="E39" i="4"/>
  <c r="C44" i="4"/>
  <c r="E40" i="4"/>
  <c r="L104" i="2"/>
  <c r="G104" i="2"/>
  <c r="H104" i="2"/>
  <c r="J79" i="2" s="1"/>
  <c r="I96" i="2"/>
  <c r="C104" i="2"/>
  <c r="I84" i="2"/>
  <c r="I88" i="2"/>
  <c r="I92" i="2"/>
  <c r="I100" i="2"/>
  <c r="E84" i="2"/>
  <c r="E88" i="2"/>
  <c r="E92" i="2"/>
  <c r="E96" i="2"/>
  <c r="E100" i="2"/>
  <c r="E80" i="2"/>
  <c r="E97" i="6"/>
  <c r="E113" i="6"/>
  <c r="I117" i="6"/>
  <c r="E93" i="6"/>
  <c r="E101" i="6"/>
  <c r="E117" i="6"/>
  <c r="I109" i="6"/>
  <c r="E105" i="6"/>
  <c r="E121" i="6"/>
  <c r="G125" i="6"/>
  <c r="E96" i="7"/>
  <c r="I96" i="7"/>
  <c r="I100" i="7"/>
  <c r="I104" i="7"/>
  <c r="I108" i="7"/>
  <c r="I112" i="7"/>
  <c r="I116" i="7"/>
  <c r="I120" i="7"/>
  <c r="I124" i="7"/>
  <c r="I128" i="7"/>
  <c r="H130" i="7"/>
  <c r="I126" i="7"/>
  <c r="E98" i="7"/>
  <c r="E123" i="7"/>
  <c r="E111" i="7"/>
  <c r="E119" i="7"/>
  <c r="D130" i="7"/>
  <c r="E102" i="7"/>
  <c r="E126" i="7"/>
  <c r="E106" i="7"/>
  <c r="E110" i="7"/>
  <c r="E114" i="7"/>
  <c r="E122" i="7"/>
  <c r="G130" i="7"/>
  <c r="E118" i="7"/>
  <c r="L130" i="7"/>
  <c r="I110" i="7"/>
  <c r="I102" i="7"/>
  <c r="I106" i="7"/>
  <c r="I114" i="7"/>
  <c r="I118" i="7"/>
  <c r="I122" i="7"/>
  <c r="I98" i="7"/>
  <c r="C130" i="7"/>
  <c r="N67" i="14"/>
  <c r="I67" i="14"/>
  <c r="D67" i="14"/>
  <c r="M41" i="12"/>
  <c r="M38" i="15" l="1"/>
  <c r="M34" i="4"/>
  <c r="M99" i="7"/>
  <c r="M103" i="7"/>
  <c r="M107" i="7"/>
  <c r="M111" i="7"/>
  <c r="M115" i="7"/>
  <c r="M119" i="7"/>
  <c r="M123" i="7"/>
  <c r="M127" i="7"/>
  <c r="M102" i="7"/>
  <c r="M114" i="7"/>
  <c r="M126" i="7"/>
  <c r="M100" i="7"/>
  <c r="M104" i="7"/>
  <c r="M108" i="7"/>
  <c r="M112" i="7"/>
  <c r="M116" i="7"/>
  <c r="M120" i="7"/>
  <c r="M124" i="7"/>
  <c r="M128" i="7"/>
  <c r="M98" i="7"/>
  <c r="M118" i="7"/>
  <c r="M97" i="7"/>
  <c r="M101" i="7"/>
  <c r="M105" i="7"/>
  <c r="M109" i="7"/>
  <c r="M113" i="7"/>
  <c r="M117" i="7"/>
  <c r="M121" i="7"/>
  <c r="M125" i="7"/>
  <c r="M129" i="7"/>
  <c r="M106" i="7"/>
  <c r="M110" i="7"/>
  <c r="M122" i="7"/>
  <c r="M96" i="7"/>
  <c r="J102" i="7"/>
  <c r="J99" i="7"/>
  <c r="J103" i="7"/>
  <c r="J107" i="7"/>
  <c r="J111" i="7"/>
  <c r="J115" i="7"/>
  <c r="J119" i="7"/>
  <c r="J123" i="7"/>
  <c r="J127" i="7"/>
  <c r="J100" i="7"/>
  <c r="J104" i="7"/>
  <c r="J108" i="7"/>
  <c r="J112" i="7"/>
  <c r="J116" i="7"/>
  <c r="J120" i="7"/>
  <c r="J124" i="7"/>
  <c r="J128" i="7"/>
  <c r="J97" i="7"/>
  <c r="J101" i="7"/>
  <c r="J105" i="7"/>
  <c r="J109" i="7"/>
  <c r="J113" i="7"/>
  <c r="J117" i="7"/>
  <c r="J121" i="7"/>
  <c r="J125" i="7"/>
  <c r="J129" i="7"/>
  <c r="J98" i="7"/>
  <c r="J106" i="7"/>
  <c r="J110" i="7"/>
  <c r="J114" i="7"/>
  <c r="J118" i="7"/>
  <c r="J122" i="7"/>
  <c r="J126" i="7"/>
  <c r="J96" i="7"/>
  <c r="F102" i="7"/>
  <c r="F104" i="7"/>
  <c r="F120" i="7"/>
  <c r="F99" i="7"/>
  <c r="F115" i="7"/>
  <c r="F127" i="7"/>
  <c r="F112" i="7"/>
  <c r="F100" i="7"/>
  <c r="F124" i="7"/>
  <c r="F97" i="7"/>
  <c r="F101" i="7"/>
  <c r="F105" i="7"/>
  <c r="F109" i="7"/>
  <c r="F113" i="7"/>
  <c r="F117" i="7"/>
  <c r="F121" i="7"/>
  <c r="F125" i="7"/>
  <c r="F129" i="7"/>
  <c r="F98" i="7"/>
  <c r="F106" i="7"/>
  <c r="F110" i="7"/>
  <c r="F114" i="7"/>
  <c r="F118" i="7"/>
  <c r="F122" i="7"/>
  <c r="F126" i="7"/>
  <c r="F103" i="7"/>
  <c r="F107" i="7"/>
  <c r="F111" i="7"/>
  <c r="F119" i="7"/>
  <c r="F123" i="7"/>
  <c r="F108" i="7"/>
  <c r="F116" i="7"/>
  <c r="F128" i="7"/>
  <c r="F96" i="7"/>
  <c r="M96" i="6"/>
  <c r="M100" i="6"/>
  <c r="M104" i="6"/>
  <c r="M108" i="6"/>
  <c r="M112" i="6"/>
  <c r="M116" i="6"/>
  <c r="M120" i="6"/>
  <c r="M124" i="6"/>
  <c r="M102" i="6"/>
  <c r="M122" i="6"/>
  <c r="M97" i="6"/>
  <c r="M101" i="6"/>
  <c r="M105" i="6"/>
  <c r="M109" i="6"/>
  <c r="M113" i="6"/>
  <c r="M117" i="6"/>
  <c r="M121" i="6"/>
  <c r="M94" i="6"/>
  <c r="M110" i="6"/>
  <c r="M118" i="6"/>
  <c r="M95" i="6"/>
  <c r="M99" i="6"/>
  <c r="M103" i="6"/>
  <c r="M107" i="6"/>
  <c r="M111" i="6"/>
  <c r="M115" i="6"/>
  <c r="M119" i="6"/>
  <c r="M123" i="6"/>
  <c r="M98" i="6"/>
  <c r="M106" i="6"/>
  <c r="M114" i="6"/>
  <c r="J96" i="6"/>
  <c r="J100" i="6"/>
  <c r="J104" i="6"/>
  <c r="J108" i="6"/>
  <c r="J112" i="6"/>
  <c r="J116" i="6"/>
  <c r="J120" i="6"/>
  <c r="J124" i="6"/>
  <c r="J97" i="6"/>
  <c r="J101" i="6"/>
  <c r="J105" i="6"/>
  <c r="J109" i="6"/>
  <c r="J113" i="6"/>
  <c r="J117" i="6"/>
  <c r="J121" i="6"/>
  <c r="J94" i="6"/>
  <c r="J98" i="6"/>
  <c r="J102" i="6"/>
  <c r="J106" i="6"/>
  <c r="J110" i="6"/>
  <c r="J114" i="6"/>
  <c r="J118" i="6"/>
  <c r="J122" i="6"/>
  <c r="J95" i="6"/>
  <c r="J99" i="6"/>
  <c r="J103" i="6"/>
  <c r="J107" i="6"/>
  <c r="J111" i="6"/>
  <c r="J115" i="6"/>
  <c r="J119" i="6"/>
  <c r="J123" i="6"/>
  <c r="J93" i="6"/>
  <c r="E125" i="6"/>
  <c r="F96" i="6"/>
  <c r="F100" i="6"/>
  <c r="F104" i="6"/>
  <c r="F108" i="6"/>
  <c r="F112" i="6"/>
  <c r="F116" i="6"/>
  <c r="F120" i="6"/>
  <c r="F124" i="6"/>
  <c r="F101" i="6"/>
  <c r="F97" i="6"/>
  <c r="F105" i="6"/>
  <c r="F121" i="6"/>
  <c r="F94" i="6"/>
  <c r="F98" i="6"/>
  <c r="F102" i="6"/>
  <c r="F106" i="6"/>
  <c r="F110" i="6"/>
  <c r="F114" i="6"/>
  <c r="F118" i="6"/>
  <c r="F122" i="6"/>
  <c r="F113" i="6"/>
  <c r="F95" i="6"/>
  <c r="F99" i="6"/>
  <c r="F103" i="6"/>
  <c r="F107" i="6"/>
  <c r="F111" i="6"/>
  <c r="F115" i="6"/>
  <c r="F119" i="6"/>
  <c r="F123" i="6"/>
  <c r="F109" i="6"/>
  <c r="F117" i="6"/>
  <c r="F93" i="6"/>
  <c r="M81" i="2"/>
  <c r="M85" i="2"/>
  <c r="M89" i="2"/>
  <c r="M93" i="2"/>
  <c r="M97" i="2"/>
  <c r="M101" i="2"/>
  <c r="M82" i="2"/>
  <c r="M86" i="2"/>
  <c r="M90" i="2"/>
  <c r="M94" i="2"/>
  <c r="M98" i="2"/>
  <c r="M102" i="2"/>
  <c r="M83" i="2"/>
  <c r="M87" i="2"/>
  <c r="M91" i="2"/>
  <c r="M95" i="2"/>
  <c r="M99" i="2"/>
  <c r="M103" i="2"/>
  <c r="M80" i="2"/>
  <c r="M84" i="2"/>
  <c r="M88" i="2"/>
  <c r="M92" i="2"/>
  <c r="M96" i="2"/>
  <c r="M100" i="2"/>
  <c r="M79" i="2"/>
  <c r="I104" i="2"/>
  <c r="J80" i="2"/>
  <c r="J84" i="2"/>
  <c r="J88" i="2"/>
  <c r="J92" i="2"/>
  <c r="J96" i="2"/>
  <c r="J100" i="2"/>
  <c r="J81" i="2"/>
  <c r="J85" i="2"/>
  <c r="J89" i="2"/>
  <c r="J93" i="2"/>
  <c r="J97" i="2"/>
  <c r="J101" i="2"/>
  <c r="J82" i="2"/>
  <c r="J86" i="2"/>
  <c r="J90" i="2"/>
  <c r="J94" i="2"/>
  <c r="J98" i="2"/>
  <c r="J102" i="2"/>
  <c r="J83" i="2"/>
  <c r="J87" i="2"/>
  <c r="J91" i="2"/>
  <c r="J95" i="2"/>
  <c r="J99" i="2"/>
  <c r="J103" i="2"/>
  <c r="F83" i="2"/>
  <c r="F87" i="2"/>
  <c r="F91" i="2"/>
  <c r="F95" i="2"/>
  <c r="F99" i="2"/>
  <c r="F103" i="2"/>
  <c r="F80" i="2"/>
  <c r="F84" i="2"/>
  <c r="F88" i="2"/>
  <c r="F92" i="2"/>
  <c r="F96" i="2"/>
  <c r="F100" i="2"/>
  <c r="F81" i="2"/>
  <c r="F85" i="2"/>
  <c r="F89" i="2"/>
  <c r="F93" i="2"/>
  <c r="F97" i="2"/>
  <c r="F101" i="2"/>
  <c r="F82" i="2"/>
  <c r="F86" i="2"/>
  <c r="F90" i="2"/>
  <c r="F94" i="2"/>
  <c r="F98" i="2"/>
  <c r="F102" i="2"/>
  <c r="M40" i="4"/>
  <c r="M41" i="4"/>
  <c r="M38" i="4"/>
  <c r="M42" i="4"/>
  <c r="M39" i="4"/>
  <c r="M43" i="4"/>
  <c r="M37" i="4"/>
  <c r="J39" i="4"/>
  <c r="J43" i="4"/>
  <c r="J40" i="4"/>
  <c r="J41" i="4"/>
  <c r="J38" i="4"/>
  <c r="J42" i="4"/>
  <c r="J37" i="4"/>
  <c r="F38" i="4"/>
  <c r="F42" i="4"/>
  <c r="F39" i="4"/>
  <c r="F43" i="4"/>
  <c r="F40" i="4"/>
  <c r="F41" i="4"/>
  <c r="F37" i="4"/>
  <c r="M40" i="5"/>
  <c r="M36" i="5"/>
  <c r="M38" i="5"/>
  <c r="M39" i="5"/>
  <c r="M37" i="5"/>
  <c r="M35" i="5"/>
  <c r="J40" i="5"/>
  <c r="J36" i="5"/>
  <c r="J37" i="5"/>
  <c r="J38" i="5"/>
  <c r="J39" i="5"/>
  <c r="F40" i="5"/>
  <c r="F37" i="5"/>
  <c r="F39" i="5"/>
  <c r="F36" i="5"/>
  <c r="F38" i="5"/>
  <c r="F35" i="5"/>
  <c r="M35" i="10"/>
  <c r="J35" i="10"/>
  <c r="F35" i="10"/>
  <c r="M45" i="15"/>
  <c r="M46" i="15"/>
  <c r="M43" i="15"/>
  <c r="M49" i="15"/>
  <c r="J41" i="15"/>
  <c r="F46" i="15"/>
  <c r="F49" i="15"/>
  <c r="F41" i="15"/>
  <c r="M47" i="15"/>
  <c r="M44" i="15"/>
  <c r="M48" i="15"/>
  <c r="M42" i="15"/>
  <c r="J47" i="15"/>
  <c r="J44" i="15"/>
  <c r="J42" i="15"/>
  <c r="J43" i="15"/>
  <c r="J45" i="15"/>
  <c r="J48" i="15"/>
  <c r="J46" i="15"/>
  <c r="F44" i="15"/>
  <c r="F43" i="15"/>
  <c r="F42" i="15"/>
  <c r="F48" i="15"/>
  <c r="F47" i="15"/>
  <c r="F45" i="15"/>
  <c r="M32" i="10"/>
  <c r="J32" i="10"/>
  <c r="F32" i="10"/>
  <c r="M36" i="10"/>
  <c r="M37" i="10"/>
  <c r="M38" i="10"/>
  <c r="M39" i="10"/>
  <c r="J36" i="10"/>
  <c r="J37" i="10"/>
  <c r="J39" i="10"/>
  <c r="J38" i="10"/>
  <c r="F36" i="10"/>
  <c r="F37" i="10"/>
  <c r="F38" i="10"/>
  <c r="F39" i="10"/>
  <c r="E104" i="2"/>
  <c r="I125" i="6"/>
  <c r="I130" i="7"/>
  <c r="I50" i="15"/>
  <c r="E50" i="15"/>
  <c r="I41" i="10"/>
  <c r="E41" i="10"/>
  <c r="I41" i="5"/>
  <c r="E41" i="5"/>
  <c r="E44" i="4"/>
  <c r="I44" i="4"/>
  <c r="E130" i="7"/>
  <c r="O28" i="14"/>
  <c r="O27" i="14"/>
  <c r="O26" i="14"/>
  <c r="O25" i="14"/>
  <c r="O24" i="14"/>
  <c r="O23" i="14"/>
  <c r="O22" i="14"/>
  <c r="O21" i="14"/>
  <c r="O20" i="14"/>
  <c r="O19" i="14"/>
  <c r="O18" i="14"/>
  <c r="O17" i="14"/>
  <c r="J28" i="14"/>
  <c r="J27" i="14"/>
  <c r="J26" i="14"/>
  <c r="J25" i="14"/>
  <c r="J24" i="14"/>
  <c r="J23" i="14"/>
  <c r="J22" i="14"/>
  <c r="J21" i="14"/>
  <c r="J20" i="14"/>
  <c r="J19" i="14"/>
  <c r="J18" i="14"/>
  <c r="J17" i="14"/>
  <c r="E28" i="14"/>
  <c r="E27" i="14"/>
  <c r="E26" i="14"/>
  <c r="E25" i="14"/>
  <c r="E24" i="14"/>
  <c r="E23" i="14"/>
  <c r="E22" i="14"/>
  <c r="E21" i="14"/>
  <c r="E20" i="14"/>
  <c r="E19" i="14"/>
  <c r="E18" i="14"/>
  <c r="E17" i="14"/>
  <c r="O28" i="12"/>
  <c r="O27" i="12"/>
  <c r="O26" i="12"/>
  <c r="O25" i="12"/>
  <c r="O24" i="12"/>
  <c r="O23" i="12"/>
  <c r="O22" i="12"/>
  <c r="O21" i="12"/>
  <c r="O20" i="12"/>
  <c r="O19" i="12"/>
  <c r="O18" i="12"/>
  <c r="O17" i="12"/>
  <c r="J28" i="12"/>
  <c r="J27" i="12"/>
  <c r="J26" i="12"/>
  <c r="J25" i="12"/>
  <c r="J24" i="12"/>
  <c r="J23" i="12"/>
  <c r="J22" i="12"/>
  <c r="J21" i="12"/>
  <c r="J20" i="12"/>
  <c r="J19" i="12"/>
  <c r="J18" i="12"/>
  <c r="J17" i="12"/>
  <c r="F104" i="2" l="1"/>
  <c r="J104" i="2"/>
  <c r="F130" i="7"/>
  <c r="J130" i="7"/>
  <c r="F125" i="6"/>
  <c r="M50" i="15"/>
  <c r="M41" i="10"/>
  <c r="J41" i="10"/>
  <c r="F41" i="10"/>
  <c r="L49" i="6"/>
  <c r="M20" i="6" l="1"/>
  <c r="M24" i="6"/>
  <c r="M28" i="6"/>
  <c r="M32" i="6"/>
  <c r="M40" i="6"/>
  <c r="M48" i="6"/>
  <c r="M26" i="6"/>
  <c r="M38" i="6"/>
  <c r="M46" i="6"/>
  <c r="M21" i="6"/>
  <c r="M25" i="6"/>
  <c r="M29" i="6"/>
  <c r="M33" i="6"/>
  <c r="M37" i="6"/>
  <c r="M41" i="6"/>
  <c r="M45" i="6"/>
  <c r="M17" i="6"/>
  <c r="M22" i="6"/>
  <c r="M34" i="6"/>
  <c r="M19" i="6"/>
  <c r="M23" i="6"/>
  <c r="M27" i="6"/>
  <c r="M31" i="6"/>
  <c r="M35" i="6"/>
  <c r="M39" i="6"/>
  <c r="M43" i="6"/>
  <c r="M47" i="6"/>
  <c r="M36" i="6"/>
  <c r="M44" i="6"/>
  <c r="M18" i="6"/>
  <c r="M30" i="6"/>
  <c r="M42" i="6"/>
  <c r="C39" i="12"/>
  <c r="J39" i="12"/>
  <c r="I39" i="12"/>
  <c r="O39" i="12"/>
  <c r="N39" i="12"/>
  <c r="E39" i="12"/>
  <c r="D39" i="12"/>
  <c r="M125" i="6" l="1"/>
  <c r="M29" i="12"/>
  <c r="C29" i="12" l="1"/>
  <c r="L26" i="15" l="1"/>
  <c r="H26" i="15"/>
  <c r="G26" i="15"/>
  <c r="D26" i="15"/>
  <c r="C26" i="15"/>
  <c r="L23" i="5"/>
  <c r="H23" i="5"/>
  <c r="G23" i="5"/>
  <c r="D23" i="5"/>
  <c r="C23" i="5"/>
  <c r="M22" i="5" l="1"/>
  <c r="M17" i="5"/>
  <c r="J22" i="5"/>
  <c r="J17" i="5"/>
  <c r="F22" i="5"/>
  <c r="F17" i="5"/>
  <c r="M25" i="15"/>
  <c r="M17" i="15"/>
  <c r="J17" i="15"/>
  <c r="J25" i="15"/>
  <c r="F25" i="15"/>
  <c r="F17" i="15"/>
  <c r="J21" i="15"/>
  <c r="J20" i="15"/>
  <c r="J18" i="15"/>
  <c r="J22" i="15"/>
  <c r="J19" i="15"/>
  <c r="J23" i="15"/>
  <c r="J24" i="15"/>
  <c r="F18" i="15"/>
  <c r="F22" i="15"/>
  <c r="F19" i="15"/>
  <c r="F23" i="15"/>
  <c r="F20" i="15"/>
  <c r="F24" i="15"/>
  <c r="F21" i="15"/>
  <c r="I23" i="5"/>
  <c r="I26" i="15"/>
  <c r="E26" i="15"/>
  <c r="E23" i="5"/>
  <c r="F50" i="15" l="1"/>
  <c r="F38" i="15"/>
  <c r="J38" i="15"/>
  <c r="J50" i="15"/>
  <c r="F41" i="5"/>
  <c r="F32" i="5"/>
  <c r="J41" i="5"/>
  <c r="M41" i="5"/>
  <c r="M32" i="5"/>
  <c r="J32" i="5"/>
  <c r="I25" i="15"/>
  <c r="I24" i="15"/>
  <c r="I23" i="15"/>
  <c r="I22" i="15"/>
  <c r="I21" i="15"/>
  <c r="I20" i="15"/>
  <c r="I19" i="15"/>
  <c r="I18" i="15"/>
  <c r="I17" i="15"/>
  <c r="E25" i="15"/>
  <c r="E24" i="15"/>
  <c r="E23" i="15"/>
  <c r="E22" i="15"/>
  <c r="E21" i="15"/>
  <c r="E20" i="15"/>
  <c r="E19" i="15"/>
  <c r="E18" i="15"/>
  <c r="E17" i="15"/>
  <c r="I22" i="5"/>
  <c r="I21" i="5"/>
  <c r="I20" i="5"/>
  <c r="I19" i="5"/>
  <c r="I18" i="5"/>
  <c r="I17" i="5"/>
  <c r="E22" i="5"/>
  <c r="E21" i="5"/>
  <c r="E20" i="5"/>
  <c r="E19" i="5"/>
  <c r="E18" i="5"/>
  <c r="E17" i="5"/>
  <c r="L23" i="10"/>
  <c r="H23" i="10"/>
  <c r="G23" i="10"/>
  <c r="D23" i="10"/>
  <c r="C23" i="10"/>
  <c r="I22" i="10"/>
  <c r="I21" i="10"/>
  <c r="I20" i="10"/>
  <c r="I19" i="10"/>
  <c r="I18" i="10"/>
  <c r="I17" i="10"/>
  <c r="E22" i="10"/>
  <c r="E21" i="10"/>
  <c r="E20" i="10"/>
  <c r="E19" i="10"/>
  <c r="E18" i="10"/>
  <c r="E17" i="10"/>
  <c r="M22" i="10" l="1"/>
  <c r="M17" i="10"/>
  <c r="J22" i="10"/>
  <c r="J17" i="10"/>
  <c r="F22" i="10"/>
  <c r="F17" i="10"/>
  <c r="I23" i="10"/>
  <c r="E23" i="10"/>
  <c r="I23" i="4"/>
  <c r="I22" i="4"/>
  <c r="I21" i="4"/>
  <c r="I20" i="4"/>
  <c r="I19" i="4"/>
  <c r="I18" i="4"/>
  <c r="I17" i="4"/>
  <c r="G24" i="4"/>
  <c r="E23" i="4"/>
  <c r="E22" i="4"/>
  <c r="E21" i="4"/>
  <c r="E20" i="4"/>
  <c r="E19" i="4"/>
  <c r="E18" i="4"/>
  <c r="E17" i="4"/>
  <c r="L24" i="4"/>
  <c r="H24" i="4"/>
  <c r="C24" i="4"/>
  <c r="D24" i="4"/>
  <c r="M18" i="4" l="1"/>
  <c r="M22" i="4"/>
  <c r="M19" i="4"/>
  <c r="M23" i="4"/>
  <c r="M20" i="4"/>
  <c r="M17" i="4"/>
  <c r="M21" i="4"/>
  <c r="J21" i="4"/>
  <c r="J18" i="4"/>
  <c r="J22" i="4"/>
  <c r="J19" i="4"/>
  <c r="J23" i="4"/>
  <c r="J20" i="4"/>
  <c r="J17" i="4"/>
  <c r="F20" i="4"/>
  <c r="F17" i="4"/>
  <c r="F21" i="4"/>
  <c r="F18" i="4"/>
  <c r="F22" i="4"/>
  <c r="F19" i="4"/>
  <c r="F23" i="4"/>
  <c r="F34" i="4"/>
  <c r="M44" i="4"/>
  <c r="E24" i="4"/>
  <c r="I24" i="4"/>
  <c r="H42" i="2"/>
  <c r="G42" i="2"/>
  <c r="D42" i="2"/>
  <c r="C42" i="2"/>
  <c r="J21" i="2" l="1"/>
  <c r="J25" i="2"/>
  <c r="J29" i="2"/>
  <c r="J33" i="2"/>
  <c r="J37" i="2"/>
  <c r="J41" i="2"/>
  <c r="J18" i="2"/>
  <c r="J22" i="2"/>
  <c r="J26" i="2"/>
  <c r="J30" i="2"/>
  <c r="J34" i="2"/>
  <c r="J38" i="2"/>
  <c r="J17" i="2"/>
  <c r="J19" i="2"/>
  <c r="J23" i="2"/>
  <c r="J27" i="2"/>
  <c r="J31" i="2"/>
  <c r="J35" i="2"/>
  <c r="J39" i="2"/>
  <c r="J20" i="2"/>
  <c r="J24" i="2"/>
  <c r="J28" i="2"/>
  <c r="J32" i="2"/>
  <c r="J36" i="2"/>
  <c r="J40" i="2"/>
  <c r="F19" i="2"/>
  <c r="F23" i="2"/>
  <c r="F27" i="2"/>
  <c r="F31" i="2"/>
  <c r="F35" i="2"/>
  <c r="F39" i="2"/>
  <c r="F20" i="2"/>
  <c r="F24" i="2"/>
  <c r="F28" i="2"/>
  <c r="F32" i="2"/>
  <c r="F36" i="2"/>
  <c r="F40" i="2"/>
  <c r="F21" i="2"/>
  <c r="F25" i="2"/>
  <c r="F29" i="2"/>
  <c r="F33" i="2"/>
  <c r="F37" i="2"/>
  <c r="F41" i="2"/>
  <c r="F18" i="2"/>
  <c r="F22" i="2"/>
  <c r="F26" i="2"/>
  <c r="F30" i="2"/>
  <c r="F34" i="2"/>
  <c r="F38" i="2"/>
  <c r="F17" i="2"/>
  <c r="J44" i="4"/>
  <c r="F44" i="4"/>
  <c r="J34" i="4"/>
  <c r="I42" i="2"/>
  <c r="I41" i="2"/>
  <c r="I40" i="2"/>
  <c r="I39" i="2"/>
  <c r="I38" i="2"/>
  <c r="I37" i="2"/>
  <c r="I36" i="2"/>
  <c r="I35" i="2"/>
  <c r="I34" i="2"/>
  <c r="I33" i="2"/>
  <c r="I32" i="2"/>
  <c r="I31" i="2"/>
  <c r="I30" i="2"/>
  <c r="I29" i="2"/>
  <c r="I28" i="2"/>
  <c r="I27" i="2"/>
  <c r="I26" i="2"/>
  <c r="I25" i="2"/>
  <c r="I24" i="2"/>
  <c r="I23" i="2"/>
  <c r="I22" i="2"/>
  <c r="I21" i="2"/>
  <c r="I20" i="2"/>
  <c r="I19" i="2"/>
  <c r="I18" i="2"/>
  <c r="I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17" i="2"/>
  <c r="J42" i="2" l="1"/>
  <c r="F42" i="2"/>
  <c r="H49" i="6"/>
  <c r="G49" i="6"/>
  <c r="D49" i="6"/>
  <c r="C49" i="6"/>
  <c r="J20" i="6" l="1"/>
  <c r="J24" i="6"/>
  <c r="J28" i="6"/>
  <c r="J32" i="6"/>
  <c r="J36" i="6"/>
  <c r="J40" i="6"/>
  <c r="J44" i="6"/>
  <c r="J48" i="6"/>
  <c r="J21" i="6"/>
  <c r="J25" i="6"/>
  <c r="J29" i="6"/>
  <c r="J33" i="6"/>
  <c r="J37" i="6"/>
  <c r="J41" i="6"/>
  <c r="J45" i="6"/>
  <c r="J17" i="6"/>
  <c r="J18" i="6"/>
  <c r="J22" i="6"/>
  <c r="J26" i="6"/>
  <c r="J30" i="6"/>
  <c r="J34" i="6"/>
  <c r="J38" i="6"/>
  <c r="J42" i="6"/>
  <c r="J46" i="6"/>
  <c r="J19" i="6"/>
  <c r="J23" i="6"/>
  <c r="J27" i="6"/>
  <c r="J31" i="6"/>
  <c r="J35" i="6"/>
  <c r="J39" i="6"/>
  <c r="J43" i="6"/>
  <c r="J47" i="6"/>
  <c r="F20" i="6"/>
  <c r="F24" i="6"/>
  <c r="F28" i="6"/>
  <c r="F32" i="6"/>
  <c r="F36" i="6"/>
  <c r="F40" i="6"/>
  <c r="F44" i="6"/>
  <c r="F48" i="6"/>
  <c r="F25" i="6"/>
  <c r="F41" i="6"/>
  <c r="F17" i="6"/>
  <c r="F33" i="6"/>
  <c r="F18" i="6"/>
  <c r="F22" i="6"/>
  <c r="F26" i="6"/>
  <c r="F30" i="6"/>
  <c r="F34" i="6"/>
  <c r="F38" i="6"/>
  <c r="F42" i="6"/>
  <c r="F46" i="6"/>
  <c r="F21" i="6"/>
  <c r="F37" i="6"/>
  <c r="F19" i="6"/>
  <c r="F23" i="6"/>
  <c r="F27" i="6"/>
  <c r="F31" i="6"/>
  <c r="F35" i="6"/>
  <c r="F39" i="6"/>
  <c r="F43" i="6"/>
  <c r="F47" i="6"/>
  <c r="F29" i="6"/>
  <c r="F45" i="6"/>
  <c r="I49" i="6"/>
  <c r="I48" i="6"/>
  <c r="I47" i="6"/>
  <c r="I46" i="6"/>
  <c r="I45" i="6"/>
  <c r="I44" i="6"/>
  <c r="I43" i="6"/>
  <c r="I42" i="6"/>
  <c r="I41" i="6"/>
  <c r="I40" i="6"/>
  <c r="I39" i="6"/>
  <c r="I38" i="6"/>
  <c r="I37" i="6"/>
  <c r="I36" i="6"/>
  <c r="I35" i="6"/>
  <c r="I34" i="6"/>
  <c r="I33" i="6"/>
  <c r="I32" i="6"/>
  <c r="I31" i="6"/>
  <c r="I30" i="6"/>
  <c r="I29" i="6"/>
  <c r="I28" i="6"/>
  <c r="I27" i="6"/>
  <c r="I26" i="6"/>
  <c r="I25" i="6"/>
  <c r="I24" i="6"/>
  <c r="I23" i="6"/>
  <c r="I22" i="6"/>
  <c r="I21" i="6"/>
  <c r="I20" i="6"/>
  <c r="I19" i="6"/>
  <c r="I18" i="6"/>
  <c r="I17" i="6"/>
  <c r="E49" i="6"/>
  <c r="E48" i="6"/>
  <c r="E47" i="6"/>
  <c r="E46" i="6"/>
  <c r="E45" i="6"/>
  <c r="E44" i="6"/>
  <c r="E43" i="6"/>
  <c r="E42" i="6"/>
  <c r="E41" i="6"/>
  <c r="E40" i="6"/>
  <c r="E39" i="6"/>
  <c r="E38" i="6"/>
  <c r="E37" i="6"/>
  <c r="E36" i="6"/>
  <c r="E35" i="6"/>
  <c r="E34" i="6"/>
  <c r="E33" i="6"/>
  <c r="E32" i="6"/>
  <c r="E31" i="6"/>
  <c r="E30" i="6"/>
  <c r="E29" i="6"/>
  <c r="E28" i="6"/>
  <c r="E27" i="6"/>
  <c r="E26" i="6"/>
  <c r="E25" i="6"/>
  <c r="E24" i="6"/>
  <c r="E23" i="6"/>
  <c r="E22" i="6"/>
  <c r="E21" i="6"/>
  <c r="E20" i="6"/>
  <c r="E19" i="6"/>
  <c r="E18" i="6"/>
  <c r="E17" i="6"/>
  <c r="I49" i="7"/>
  <c r="I48" i="7"/>
  <c r="I47" i="7"/>
  <c r="I46" i="7"/>
  <c r="I45" i="7"/>
  <c r="I44" i="7"/>
  <c r="I43" i="7"/>
  <c r="I42" i="7"/>
  <c r="I41" i="7"/>
  <c r="I40" i="7"/>
  <c r="I39" i="7"/>
  <c r="I38" i="7"/>
  <c r="I37" i="7"/>
  <c r="I36" i="7"/>
  <c r="I35" i="7"/>
  <c r="I34" i="7"/>
  <c r="I33" i="7"/>
  <c r="I32" i="7"/>
  <c r="I31" i="7"/>
  <c r="I30" i="7"/>
  <c r="I29" i="7"/>
  <c r="I28" i="7"/>
  <c r="I27" i="7"/>
  <c r="I26" i="7"/>
  <c r="I25" i="7"/>
  <c r="I24" i="7"/>
  <c r="I23" i="7"/>
  <c r="I22" i="7"/>
  <c r="I21" i="7"/>
  <c r="I20" i="7"/>
  <c r="I19" i="7"/>
  <c r="I18" i="7"/>
  <c r="I17" i="7"/>
  <c r="I16" i="7"/>
  <c r="H50" i="7"/>
  <c r="J49" i="7" s="1"/>
  <c r="J125" i="6" l="1"/>
  <c r="G50" i="7"/>
  <c r="I50" i="7" s="1"/>
  <c r="C50" i="7" l="1"/>
  <c r="E17" i="7" l="1"/>
  <c r="E18" i="7"/>
  <c r="E19" i="7"/>
  <c r="E20" i="7"/>
  <c r="E21" i="7"/>
  <c r="E22" i="7"/>
  <c r="E23" i="7"/>
  <c r="E24" i="7"/>
  <c r="E25" i="7"/>
  <c r="E26" i="7"/>
  <c r="E27" i="7"/>
  <c r="E28" i="7"/>
  <c r="E29" i="7"/>
  <c r="E30" i="7"/>
  <c r="E31" i="7"/>
  <c r="E32" i="7"/>
  <c r="E33" i="7"/>
  <c r="E34" i="7"/>
  <c r="E35" i="7"/>
  <c r="E36" i="7"/>
  <c r="E37" i="7"/>
  <c r="E38" i="7"/>
  <c r="E39" i="7"/>
  <c r="E40" i="7"/>
  <c r="E41" i="7"/>
  <c r="E42" i="7"/>
  <c r="E43" i="7"/>
  <c r="E44" i="7"/>
  <c r="E45" i="7"/>
  <c r="E46" i="7"/>
  <c r="E47" i="7"/>
  <c r="E48" i="7"/>
  <c r="E49" i="7"/>
  <c r="E16" i="7"/>
  <c r="D50" i="7" l="1"/>
  <c r="F49" i="7" s="1"/>
  <c r="M29" i="14"/>
  <c r="H29" i="14"/>
  <c r="C29" i="14"/>
  <c r="E50" i="7" l="1"/>
  <c r="H29" i="12"/>
  <c r="E19" i="12"/>
  <c r="E18" i="12"/>
  <c r="E17" i="12"/>
  <c r="E21" i="12"/>
  <c r="E22" i="12"/>
  <c r="E23" i="12"/>
  <c r="E24" i="12"/>
  <c r="E25" i="12"/>
  <c r="E26" i="12"/>
  <c r="E27" i="12"/>
  <c r="E28" i="12"/>
  <c r="E20" i="12"/>
  <c r="M20" i="15" l="1"/>
  <c r="M18" i="15"/>
  <c r="J26" i="15" l="1"/>
  <c r="F26" i="15"/>
  <c r="M22" i="15"/>
  <c r="M23" i="15"/>
  <c r="M19" i="15"/>
  <c r="M24" i="15"/>
  <c r="M21" i="15"/>
  <c r="N29" i="14"/>
  <c r="I29" i="14"/>
  <c r="D29" i="14"/>
  <c r="N29" i="12"/>
  <c r="I29" i="12"/>
  <c r="D29" i="12"/>
  <c r="M26" i="15" l="1"/>
  <c r="N33" i="12"/>
  <c r="I33" i="12"/>
  <c r="D33" i="12"/>
  <c r="J32" i="12"/>
  <c r="O32" i="12"/>
  <c r="E32" i="12"/>
  <c r="J18" i="10" l="1"/>
  <c r="J19" i="10"/>
  <c r="J20" i="10"/>
  <c r="J21" i="10"/>
  <c r="F18" i="10"/>
  <c r="F19" i="10"/>
  <c r="F20" i="10"/>
  <c r="F21" i="10"/>
  <c r="J18" i="5"/>
  <c r="J19" i="5"/>
  <c r="J20" i="5"/>
  <c r="J21" i="5"/>
  <c r="F18" i="5"/>
  <c r="F19" i="5"/>
  <c r="F20" i="5"/>
  <c r="F21" i="5"/>
  <c r="F49" i="6"/>
  <c r="J17" i="7"/>
  <c r="J18" i="7"/>
  <c r="J19" i="7"/>
  <c r="J20" i="7"/>
  <c r="J21" i="7"/>
  <c r="J22" i="7"/>
  <c r="J23" i="7"/>
  <c r="J24" i="7"/>
  <c r="J25" i="7"/>
  <c r="J26" i="7"/>
  <c r="J27" i="7"/>
  <c r="J28" i="7"/>
  <c r="J29" i="7"/>
  <c r="J30" i="7"/>
  <c r="J31" i="7"/>
  <c r="J32" i="7"/>
  <c r="J33" i="7"/>
  <c r="J34" i="7"/>
  <c r="J35" i="7"/>
  <c r="J36" i="7"/>
  <c r="J37" i="7"/>
  <c r="J38" i="7"/>
  <c r="J39" i="7"/>
  <c r="J40" i="7"/>
  <c r="J41" i="7"/>
  <c r="J42" i="7"/>
  <c r="J43" i="7"/>
  <c r="J44" i="7"/>
  <c r="J45" i="7"/>
  <c r="J46" i="7"/>
  <c r="J47" i="7"/>
  <c r="J48" i="7"/>
  <c r="J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46" i="7"/>
  <c r="F47" i="7"/>
  <c r="F48" i="7"/>
  <c r="F16" i="7"/>
  <c r="J50" i="7" l="1"/>
  <c r="F50" i="7"/>
  <c r="J23" i="10"/>
  <c r="F23" i="10"/>
  <c r="J23" i="5"/>
  <c r="F23" i="5"/>
  <c r="J24" i="4"/>
  <c r="F24" i="4"/>
  <c r="J49" i="6"/>
  <c r="L50" i="7"/>
  <c r="M16" i="7" l="1"/>
  <c r="M49" i="7"/>
  <c r="M19" i="7"/>
  <c r="M23" i="7"/>
  <c r="M27" i="7"/>
  <c r="M31" i="7"/>
  <c r="M35" i="7"/>
  <c r="M39" i="7"/>
  <c r="M43" i="7"/>
  <c r="M47" i="7"/>
  <c r="M48" i="7"/>
  <c r="M20" i="7"/>
  <c r="M24" i="7"/>
  <c r="M28" i="7"/>
  <c r="M32" i="7"/>
  <c r="M36" i="7"/>
  <c r="M40" i="7"/>
  <c r="M44" i="7"/>
  <c r="M37" i="7"/>
  <c r="M45" i="7"/>
  <c r="M17" i="7"/>
  <c r="M21" i="7"/>
  <c r="M25" i="7"/>
  <c r="M29" i="7"/>
  <c r="M33" i="7"/>
  <c r="M41" i="7"/>
  <c r="M46" i="7"/>
  <c r="M18" i="7"/>
  <c r="M22" i="7"/>
  <c r="M26" i="7"/>
  <c r="M30" i="7"/>
  <c r="M34" i="7"/>
  <c r="M38" i="7"/>
  <c r="M42" i="7"/>
  <c r="M20" i="10"/>
  <c r="M21" i="10"/>
  <c r="M18" i="10"/>
  <c r="M19" i="10"/>
  <c r="L42" i="2"/>
  <c r="M19" i="2" l="1"/>
  <c r="M23" i="2"/>
  <c r="M27" i="2"/>
  <c r="M31" i="2"/>
  <c r="M35" i="2"/>
  <c r="M39" i="2"/>
  <c r="M20" i="2"/>
  <c r="M24" i="2"/>
  <c r="M28" i="2"/>
  <c r="M32" i="2"/>
  <c r="M36" i="2"/>
  <c r="M40" i="2"/>
  <c r="M21" i="2"/>
  <c r="M25" i="2"/>
  <c r="M29" i="2"/>
  <c r="M33" i="2"/>
  <c r="M37" i="2"/>
  <c r="M41" i="2"/>
  <c r="M18" i="2"/>
  <c r="M22" i="2"/>
  <c r="M26" i="2"/>
  <c r="M30" i="2"/>
  <c r="M34" i="2"/>
  <c r="M38" i="2"/>
  <c r="M17" i="2"/>
  <c r="M23" i="10"/>
  <c r="M130" i="7"/>
  <c r="M50" i="7"/>
  <c r="M18" i="5"/>
  <c r="M19" i="5"/>
  <c r="M20" i="5"/>
  <c r="M21" i="5"/>
  <c r="M104" i="2" l="1"/>
  <c r="M23" i="5"/>
  <c r="M24" i="4"/>
  <c r="M42" i="2"/>
  <c r="M49" i="6"/>
</calcChain>
</file>

<file path=xl/sharedStrings.xml><?xml version="1.0" encoding="utf-8"?>
<sst xmlns="http://schemas.openxmlformats.org/spreadsheetml/2006/main" count="828" uniqueCount="324">
  <si>
    <t>Antioquia</t>
  </si>
  <si>
    <t>Cundinamarca</t>
  </si>
  <si>
    <t>Atlántico</t>
  </si>
  <si>
    <t>Santander</t>
  </si>
  <si>
    <t>Meta</t>
  </si>
  <si>
    <t>Bolívar</t>
  </si>
  <si>
    <t>Risaralda</t>
  </si>
  <si>
    <t>Tolima</t>
  </si>
  <si>
    <t>Huila</t>
  </si>
  <si>
    <t>Boyacá</t>
  </si>
  <si>
    <t>Caldas</t>
  </si>
  <si>
    <t>Norte De Santander</t>
  </si>
  <si>
    <t>Casanare</t>
  </si>
  <si>
    <t>Nariño</t>
  </si>
  <si>
    <t>Cesar</t>
  </si>
  <si>
    <t>Quindío</t>
  </si>
  <si>
    <t>Cauca</t>
  </si>
  <si>
    <t>Magdalena</t>
  </si>
  <si>
    <t>Córdoba</t>
  </si>
  <si>
    <t>La Guajira</t>
  </si>
  <si>
    <t>Sucre</t>
  </si>
  <si>
    <t>Caquetá</t>
  </si>
  <si>
    <t>Putumayo</t>
  </si>
  <si>
    <t>Arauca</t>
  </si>
  <si>
    <t>Chocó</t>
  </si>
  <si>
    <t>Amazonas</t>
  </si>
  <si>
    <t>Guaviare</t>
  </si>
  <si>
    <t>Guainía</t>
  </si>
  <si>
    <t>Vichada</t>
  </si>
  <si>
    <t>Vaupés</t>
  </si>
  <si>
    <t>Bogotá D.C.</t>
  </si>
  <si>
    <t>Medellín</t>
  </si>
  <si>
    <t>Cali</t>
  </si>
  <si>
    <t>Barranquilla</t>
  </si>
  <si>
    <t>Bucaramanga</t>
  </si>
  <si>
    <t>Cartagena</t>
  </si>
  <si>
    <t>Pereira</t>
  </si>
  <si>
    <t>Villavicencio</t>
  </si>
  <si>
    <t>Ibagué</t>
  </si>
  <si>
    <t>Manizales</t>
  </si>
  <si>
    <t>Neiva</t>
  </si>
  <si>
    <t>Cúcuta</t>
  </si>
  <si>
    <t>Santa Marta</t>
  </si>
  <si>
    <t>Armenia</t>
  </si>
  <si>
    <t>Pasto</t>
  </si>
  <si>
    <t>Yopal</t>
  </si>
  <si>
    <t>Tunja</t>
  </si>
  <si>
    <t>Montería</t>
  </si>
  <si>
    <t>Popayán</t>
  </si>
  <si>
    <t>Valledupar</t>
  </si>
  <si>
    <t>Riohacha</t>
  </si>
  <si>
    <t>Sincelejo</t>
  </si>
  <si>
    <t>Florencia</t>
  </si>
  <si>
    <t>Quibdó</t>
  </si>
  <si>
    <t>San Andrés</t>
  </si>
  <si>
    <t>Mocoa</t>
  </si>
  <si>
    <t>Leticia</t>
  </si>
  <si>
    <t>Inírida</t>
  </si>
  <si>
    <t>Mitú</t>
  </si>
  <si>
    <t>Universitario</t>
  </si>
  <si>
    <t>Secundaria</t>
  </si>
  <si>
    <t>Primaria</t>
  </si>
  <si>
    <t xml:space="preserve">Oferentes por departamentos </t>
  </si>
  <si>
    <t>Oferentes por ciudades</t>
  </si>
  <si>
    <t xml:space="preserve">Oferentes por ocupaciones </t>
  </si>
  <si>
    <t xml:space="preserve">Oferentes por nivel educativo </t>
  </si>
  <si>
    <t>Oferentes por experiencia laboral</t>
  </si>
  <si>
    <t>Oferentes por rangos de salarios</t>
  </si>
  <si>
    <t>Hombres</t>
  </si>
  <si>
    <t>Mujeres</t>
  </si>
  <si>
    <t>Total Oferentes</t>
  </si>
  <si>
    <t>No informa</t>
  </si>
  <si>
    <t>Entre 29 y 44 años</t>
  </si>
  <si>
    <t>Más de 45 años</t>
  </si>
  <si>
    <t>San Andrés y Providencia</t>
  </si>
  <si>
    <t>Gerencia</t>
  </si>
  <si>
    <t>Legales</t>
  </si>
  <si>
    <t>Servicio y cuidado personal</t>
  </si>
  <si>
    <t>Producción</t>
  </si>
  <si>
    <t>Militares</t>
  </si>
  <si>
    <t>Técnico</t>
  </si>
  <si>
    <t>Tecnológico</t>
  </si>
  <si>
    <t>Entre 1 y 2 salarios mínimos</t>
  </si>
  <si>
    <t>Sin experiencia laboral</t>
  </si>
  <si>
    <t>Menores de 28 años</t>
  </si>
  <si>
    <t>Puerto Carreño</t>
  </si>
  <si>
    <t>Postgrado</t>
  </si>
  <si>
    <t>Menos de 1 salario mínimo</t>
  </si>
  <si>
    <t>Entre 2 y 4 salarios mínimos</t>
  </si>
  <si>
    <t>Más de 4 salarios mínimos</t>
  </si>
  <si>
    <t>A convenir</t>
  </si>
  <si>
    <t>Matemáticas e informáticas</t>
  </si>
  <si>
    <t>Arquitectos e ingenieros</t>
  </si>
  <si>
    <t>Servicio social y comunitario</t>
  </si>
  <si>
    <t>Atención sanitaria</t>
  </si>
  <si>
    <t>Ayudantes en atención en salud</t>
  </si>
  <si>
    <t>Fuerzas públicas y protección</t>
  </si>
  <si>
    <t>Ventas y ocupaciones relacionadas</t>
  </si>
  <si>
    <t>Construcción y extracción</t>
  </si>
  <si>
    <t>Sector petróleo</t>
  </si>
  <si>
    <t>Índice</t>
  </si>
  <si>
    <t>% del total</t>
  </si>
  <si>
    <t>Oferentes registrados por sexo en el Sistema de Información del SPE</t>
  </si>
  <si>
    <t>Oferentes registrados por rangos de edad en el Sistema de Información del SPE</t>
  </si>
  <si>
    <t>Oferentes registrados por departamentos en el Sistema de Información del SPE</t>
  </si>
  <si>
    <t>Oferentes registrados por ciudades capitales en el Sistema de Información del SPE</t>
  </si>
  <si>
    <t>Oferentes registrados por áreas ocupacionales en el Sistema de Información del SPE*</t>
  </si>
  <si>
    <t>Nota: Las clasificaciones presentadas corresponden a los 23 grupos ocupacionales definidos en la O*NET más la categoría Sector Petróleo</t>
  </si>
  <si>
    <t>para mayor información sobre las denominaciones incluidas</t>
  </si>
  <si>
    <t xml:space="preserve"> consulte aquí</t>
  </si>
  <si>
    <t>Clasificación de las áreas ocupacionales y subgrupos incluidos</t>
  </si>
  <si>
    <t>Gerentes con especialidad operativa</t>
  </si>
  <si>
    <t>Otras ocupaciones gerenciales</t>
  </si>
  <si>
    <t>Especialistas en administración de negocios</t>
  </si>
  <si>
    <t>Ingenieros</t>
  </si>
  <si>
    <t>Ciencias de la vida</t>
  </si>
  <si>
    <t>Ciencias físicas y química</t>
  </si>
  <si>
    <t>Ciencias sociales y relacionadas</t>
  </si>
  <si>
    <t>Técnicos en ciencias de la vida, ciencias sociales y ciencias físicas</t>
  </si>
  <si>
    <t>Consejeros, trabajadores sociales y otros especialistas de servicios sociales y comunitarios</t>
  </si>
  <si>
    <t>bibliotecólogos</t>
  </si>
  <si>
    <t>Servicio y cuidado animal</t>
  </si>
  <si>
    <t>Maleteros, conserjes y botones</t>
  </si>
  <si>
    <t>Guías de toures y viajes</t>
  </si>
  <si>
    <t>Supervisores de ventas</t>
  </si>
  <si>
    <t>Vendedores de puntos de venta al por menor</t>
  </si>
  <si>
    <t>Representantes de ventas</t>
  </si>
  <si>
    <t xml:space="preserve">Trabajadores agropecuarios, </t>
  </si>
  <si>
    <t>Construcción</t>
  </si>
  <si>
    <t>Ayudantes de construcción</t>
  </si>
  <si>
    <t>Extracción</t>
  </si>
  <si>
    <t>Mecánicos,instaladores y reparadores de vehículos y equípo movil</t>
  </si>
  <si>
    <t>Trabajadores del metal y el plástico</t>
  </si>
  <si>
    <t>Trabajadores de medios de impresión</t>
  </si>
  <si>
    <t>Publicidad, mercadeo, promoción, relaciones públicas y gerentes de ventas</t>
  </si>
  <si>
    <t>Altos ejecutivos</t>
  </si>
  <si>
    <t>Especialistas financieros</t>
  </si>
  <si>
    <t>Ocupaciones matemáticas</t>
  </si>
  <si>
    <t>Técnicos en matemáticas</t>
  </si>
  <si>
    <t>Arquitectos, cartógrafos y topógrafos</t>
  </si>
  <si>
    <t>Dibujantes, técnicos en ingeniería y técnicos en topografía</t>
  </si>
  <si>
    <t>Trabajadores religiosos</t>
  </si>
  <si>
    <t>Abogados, jueces y trabajadores relacionados</t>
  </si>
  <si>
    <t>Profesores de post-secundaria</t>
  </si>
  <si>
    <t>Profesores de preescolar, primaria, secundaria y de educación especial</t>
  </si>
  <si>
    <t>Otros profesores e instructores</t>
  </si>
  <si>
    <t>Libreros, curadores y archivistas</t>
  </si>
  <si>
    <t>Otros profesores, instructores y bibliotecólogos</t>
  </si>
  <si>
    <t>Arte y diseño</t>
  </si>
  <si>
    <t>Actores, presentadores y deportistas</t>
  </si>
  <si>
    <t>Medios de comunicación</t>
  </si>
  <si>
    <t>Equipos de medios de comunicación</t>
  </si>
  <si>
    <t>Atención sanitaria y tratamientos</t>
  </si>
  <si>
    <t>Técnicos y tecnólogos de la salud</t>
  </si>
  <si>
    <t>Otros profesionales y técnicos en salud</t>
  </si>
  <si>
    <t>Ayudantes en salud</t>
  </si>
  <si>
    <t>Asistentes en terapia ocupacional y física</t>
  </si>
  <si>
    <t>Otros ayudantes en atención en salud</t>
  </si>
  <si>
    <t>Supervisores de fuerzas públicas y protección</t>
  </si>
  <si>
    <t>Prevención y combate de incendios</t>
  </si>
  <si>
    <t>Fuerzas de seguridad</t>
  </si>
  <si>
    <t>Otros servicios de protección</t>
  </si>
  <si>
    <t>Supervisores de servicio y preparación de alimentos</t>
  </si>
  <si>
    <t>Cocineros y preparación de alimentos</t>
  </si>
  <si>
    <t>Servicio de alimentos y bebidas</t>
  </si>
  <si>
    <t>Otros trabajadores de servicio y  preparación de alimentos</t>
  </si>
  <si>
    <t>Soporte legal</t>
  </si>
  <si>
    <t>Supervisores de construcción, limpieza de suelo y mantenimiento</t>
  </si>
  <si>
    <t>Limpieza de edificios y control de pestes</t>
  </si>
  <si>
    <t>Limpieza de suelos</t>
  </si>
  <si>
    <t>Supervisores de servicio y cuidado personal</t>
  </si>
  <si>
    <t>Atención de entretenimiento y ocupaciones relacionadas</t>
  </si>
  <si>
    <t>Servicios funerarios</t>
  </si>
  <si>
    <t>Cuidado personal</t>
  </si>
  <si>
    <t>Otras ocupaciones de servicio y cuidado personal</t>
  </si>
  <si>
    <t>Otras ocupaciones relacionadas con ventas</t>
  </si>
  <si>
    <t>Supervisores de asistentes administrativos y de oficina</t>
  </si>
  <si>
    <t>Operadores de equipos de comunicación</t>
  </si>
  <si>
    <t>Empleados financieros</t>
  </si>
  <si>
    <t>Empleados de archivo e información</t>
  </si>
  <si>
    <t>Distribución, despacho, agenda y registro</t>
  </si>
  <si>
    <t>Asistentes administrativos y secretarios</t>
  </si>
  <si>
    <t>Otras ocupaciones relacionadas con asistencia administrativa y de oficina</t>
  </si>
  <si>
    <t>Supervisores de trabajadores agropecuarios, pesqueros y forestales</t>
  </si>
  <si>
    <t>Trabajadores agropecuarios</t>
  </si>
  <si>
    <t>Trabajadores de pesca y caza</t>
  </si>
  <si>
    <t>Trabajadores forestales y de conservación forestal</t>
  </si>
  <si>
    <t>Supervisores de trabajadores de la construcción y extracción</t>
  </si>
  <si>
    <t>Otras ocupaciones relacionadas con la construcción</t>
  </si>
  <si>
    <t>Supervisores de trabajadores de instalación, mantenimiento y reparación</t>
  </si>
  <si>
    <t>Mecánicos, instaladores y reparadores de equipo eléctrico y electrónico</t>
  </si>
  <si>
    <t>Otras ocupaciones relacionadas con instalación, mantenimiento y reparación</t>
  </si>
  <si>
    <t>Ocupaciones informáticas</t>
  </si>
  <si>
    <t>Supervisión de trabajadores de la producción</t>
  </si>
  <si>
    <t>Ensambladores y fabricantes</t>
  </si>
  <si>
    <t>Procesamiento de alimentos</t>
  </si>
  <si>
    <t>Trabajadores textiles, de accesorios y de confecciones</t>
  </si>
  <si>
    <t>Trabajadores de la madera</t>
  </si>
  <si>
    <t>Operadores de plantas  y sistemas</t>
  </si>
  <si>
    <t>Otras ocupaciones relacionadas con la producción</t>
  </si>
  <si>
    <t>Supervisores de trabajadores de transporte y transporte de materiales</t>
  </si>
  <si>
    <t>Transporte aéreo</t>
  </si>
  <si>
    <t>Operadores de vehículos a motor</t>
  </si>
  <si>
    <t>Trabajadores de transporte ferroviario</t>
  </si>
  <si>
    <t>Transportadores marítimos</t>
  </si>
  <si>
    <t>Otros trabajadores del transporte</t>
  </si>
  <si>
    <t>Transporte de materiales</t>
  </si>
  <si>
    <t>Oficiales militares y líderes de operaciones tácticas</t>
  </si>
  <si>
    <t>Supervisores militares de primer mando</t>
  </si>
  <si>
    <t>Otros miembros de las Fuerzas Militares</t>
  </si>
  <si>
    <t xml:space="preserve">Operaciones financieras </t>
  </si>
  <si>
    <t xml:space="preserve"> y de administración de negocios</t>
  </si>
  <si>
    <t xml:space="preserve">Ciencias de la vida, ciencias </t>
  </si>
  <si>
    <t>sociales y ciencias físicas</t>
  </si>
  <si>
    <t xml:space="preserve">Profesores, instructores y </t>
  </si>
  <si>
    <t>deportes y medios de comunicación</t>
  </si>
  <si>
    <t xml:space="preserve">Arte, diseño, entretenimiento, </t>
  </si>
  <si>
    <t>Servicio y preparación de alimentos</t>
  </si>
  <si>
    <t>y mantenimiento</t>
  </si>
  <si>
    <t xml:space="preserve">Construcción, limpieza de suelo </t>
  </si>
  <si>
    <t>y de oficina</t>
  </si>
  <si>
    <t xml:space="preserve">Asistentes administrativos </t>
  </si>
  <si>
    <t>pesqueros y forestales</t>
  </si>
  <si>
    <t xml:space="preserve"> y reparación</t>
  </si>
  <si>
    <t>Instalación, mantenimiento</t>
  </si>
  <si>
    <t>materiales</t>
  </si>
  <si>
    <t xml:space="preserve">Transporte y transporte de </t>
  </si>
  <si>
    <t>DEL SERVICIO PÚBLICO DE EMPLEO - SISE*.</t>
  </si>
  <si>
    <t>del Servicio Público de Empleo - SISE.</t>
  </si>
  <si>
    <t>Fecha de actualización:</t>
  </si>
  <si>
    <t>Período de análisis:</t>
  </si>
  <si>
    <t>Bogotá D. C.</t>
  </si>
  <si>
    <t>Valle del Cauca</t>
  </si>
  <si>
    <t>San José del Guaviare</t>
  </si>
  <si>
    <t>Arquitectos e Ingenieros</t>
  </si>
  <si>
    <t>Arte, Diseño, Entretenimiento, Deportes y Medios de Comunicación</t>
  </si>
  <si>
    <t>Asistentes Administrativos y de Oficina</t>
  </si>
  <si>
    <t>Atención Sanitaria</t>
  </si>
  <si>
    <t>Ayudantes en Atención en Salud</t>
  </si>
  <si>
    <t>Ciencias de la vida, Ciencias Sociales y Ciencias Físicas</t>
  </si>
  <si>
    <t>Construcción y Extracción</t>
  </si>
  <si>
    <t>Construcción, Limpieza de Suelo y Mantenimiento</t>
  </si>
  <si>
    <t>Fuerzas Públicas y Protección</t>
  </si>
  <si>
    <t>Instalación, Mantenimiento y Reparación</t>
  </si>
  <si>
    <t>Matemáticas e Informáticas</t>
  </si>
  <si>
    <t>Operaciones Financieras  y de Administración de Negocios</t>
  </si>
  <si>
    <t>Profesores, Instructores y bibliotecólogos</t>
  </si>
  <si>
    <t>Sector Petróleo</t>
  </si>
  <si>
    <t>Servicio Social y Comunitario</t>
  </si>
  <si>
    <t>Servicio y Preparación de Alimentos</t>
  </si>
  <si>
    <t>Trabajadores agropecuarios, Pesqueros y Forestales</t>
  </si>
  <si>
    <t>Transporte y Transporte de Materiales</t>
  </si>
  <si>
    <t>Ventas y Ocupaciones relacionadas</t>
  </si>
  <si>
    <t>No Informa</t>
  </si>
  <si>
    <t>Departamento</t>
  </si>
  <si>
    <t>Fuente: Observatorio del Servicio Público de Empleo.</t>
  </si>
  <si>
    <t>Ciudad capital</t>
  </si>
  <si>
    <t>Áreas ocupacionales</t>
  </si>
  <si>
    <t>Nivel educativo</t>
  </si>
  <si>
    <t>Oferentes registrados por nivel educativo en el Sistema de Información del SPE</t>
  </si>
  <si>
    <t>Experiencia laboral</t>
  </si>
  <si>
    <t>De 1 a 2 años</t>
  </si>
  <si>
    <t>De 2 a 4 años</t>
  </si>
  <si>
    <t>De 4 a 6 años</t>
  </si>
  <si>
    <t>Más de 6 años</t>
  </si>
  <si>
    <t>Oferentes registrados por experiencia laboral en el Sistema de Información del SPE</t>
  </si>
  <si>
    <t>Aspiración salarial</t>
  </si>
  <si>
    <t>Oferentes registrados por aspiración salarial en el Sistema de Información del SPE</t>
  </si>
  <si>
    <t>Año</t>
  </si>
  <si>
    <t xml:space="preserve">Total oferentes </t>
  </si>
  <si>
    <t xml:space="preserve">  Enero</t>
  </si>
  <si>
    <t xml:space="preserve">  Febrero</t>
  </si>
  <si>
    <t xml:space="preserve">  Marzo</t>
  </si>
  <si>
    <t xml:space="preserve">  Abril</t>
  </si>
  <si>
    <t xml:space="preserve">  Mayo</t>
  </si>
  <si>
    <t xml:space="preserve">  Junio</t>
  </si>
  <si>
    <t xml:space="preserve">  Julio</t>
  </si>
  <si>
    <t xml:space="preserve">  Agosto</t>
  </si>
  <si>
    <t xml:space="preserve">  Septiembre</t>
  </si>
  <si>
    <t xml:space="preserve">  Octubre</t>
  </si>
  <si>
    <t xml:space="preserve">  Noviembre</t>
  </si>
  <si>
    <t xml:space="preserve">  Diciembre</t>
  </si>
  <si>
    <t>Total</t>
  </si>
  <si>
    <t>% Cambio</t>
  </si>
  <si>
    <t>Año corrido</t>
  </si>
  <si>
    <t>Oferentes por sexo</t>
  </si>
  <si>
    <t>Oferentes por rangos de edad</t>
  </si>
  <si>
    <t>Agronomía, veterinaria y afines</t>
  </si>
  <si>
    <t>Bellas artes</t>
  </si>
  <si>
    <t>Ciencias de la educación</t>
  </si>
  <si>
    <t>Ciencias de la salud</t>
  </si>
  <si>
    <t>Ciencias sociales y humanas</t>
  </si>
  <si>
    <t>Ciencias económicas</t>
  </si>
  <si>
    <t>Ingenierías y afines</t>
  </si>
  <si>
    <t>Matemáticas y ciencias naturales</t>
  </si>
  <si>
    <t>Sin definir</t>
  </si>
  <si>
    <t>Áreas de conocimiento</t>
  </si>
  <si>
    <t>Oferentes registrados por áreas de conocimiento en el Sistema de Información del SPE</t>
  </si>
  <si>
    <t>Oferentes por áreas de conocimiento</t>
  </si>
  <si>
    <t>Menos de 1 año</t>
  </si>
  <si>
    <t>Titulo</t>
  </si>
  <si>
    <t>Rango Titulos</t>
  </si>
  <si>
    <t>Rango Calores</t>
  </si>
  <si>
    <t>Nombre Serie</t>
  </si>
  <si>
    <t/>
  </si>
  <si>
    <t>% del total '</t>
  </si>
  <si>
    <t xml:space="preserve">% del total </t>
  </si>
  <si>
    <t>TOTAL</t>
  </si>
  <si>
    <t>MUJERES</t>
  </si>
  <si>
    <t>HOMBRES</t>
  </si>
  <si>
    <t xml:space="preserve">INFORME ESTADÍSTICO DE OFERENTES POR SEXO DEL SISTEMA DE INFORMACIÓN </t>
  </si>
  <si>
    <t>(Total, mujeres y hombres)</t>
  </si>
  <si>
    <r>
      <t>Acumulado a</t>
    </r>
    <r>
      <rPr>
        <b/>
        <sz val="12"/>
        <color rgb="FFC00000"/>
        <rFont val="Calibri"/>
        <family val="2"/>
        <scheme val="minor"/>
      </rPr>
      <t xml:space="preserve"> </t>
    </r>
  </si>
  <si>
    <t>*Esta información corresponde a 97 Prestadores que actualmente hacen uso del Sistema de Información</t>
  </si>
  <si>
    <t>Abril de 2018</t>
  </si>
  <si>
    <t>Mayo de 2018</t>
  </si>
  <si>
    <t>% Cambio   '18/'17</t>
  </si>
  <si>
    <t>Acumulado 2013-2018</t>
  </si>
  <si>
    <t>2013-2018</t>
  </si>
  <si>
    <t>Abril</t>
  </si>
  <si>
    <t>Año corrido a Abril</t>
  </si>
  <si>
    <r>
      <t>Año corrido a</t>
    </r>
    <r>
      <rPr>
        <b/>
        <sz val="12"/>
        <color rgb="FFC00000"/>
        <rFont val="Calibri"/>
        <family val="2"/>
        <scheme val="minor"/>
      </rPr>
      <t xml:space="preserve"> Abril</t>
    </r>
  </si>
  <si>
    <t>Acumulado a Abril</t>
  </si>
  <si>
    <r>
      <t>Acumulado a</t>
    </r>
    <r>
      <rPr>
        <b/>
        <sz val="12"/>
        <color rgb="FFC00000"/>
        <rFont val="Calibri"/>
        <family val="2"/>
        <scheme val="minor"/>
      </rPr>
      <t xml:space="preserve"> Abril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</si>
</sst>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#,##0.0"/>
    <numFmt numFmtId="166" formatCode="_-* #,##0\ _€_-;\-* #,##0\ _€_-;_-* &quot;-&quot;??\ _€_-;_-@_-"/>
  </numFmts>
  <fonts count="33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740000"/>
      <name val="Arial"/>
      <family val="2"/>
    </font>
    <font>
      <b/>
      <sz val="14"/>
      <color rgb="FF740000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Arial"/>
      <family val="2"/>
    </font>
    <font>
      <b/>
      <sz val="12"/>
      <color rgb="FF740000"/>
      <name val="Arial"/>
      <family val="2"/>
    </font>
    <font>
      <sz val="12"/>
      <color theme="1"/>
      <name val="Arial"/>
      <family val="2"/>
    </font>
    <font>
      <sz val="10.5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74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2"/>
      <color rgb="FF5F5F64"/>
      <name val="Calibri"/>
      <family val="2"/>
      <scheme val="minor"/>
    </font>
    <font>
      <b/>
      <sz val="10.5"/>
      <color theme="1"/>
      <name val="Calibri"/>
      <family val="2"/>
      <scheme val="minor"/>
    </font>
    <font>
      <sz val="10"/>
      <name val="MS Sans Serif"/>
      <family val="2"/>
    </font>
    <font>
      <sz val="12"/>
      <color rgb="FF5F5F64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rgb="FF5F5F64"/>
      <name val="Arial"/>
      <family val="2"/>
    </font>
    <font>
      <b/>
      <sz val="12"/>
      <color rgb="FFC00000"/>
      <name val="Calibri"/>
      <family val="2"/>
      <scheme val="minor"/>
    </font>
    <font>
      <b/>
      <sz val="12"/>
      <color rgb="FFC00000"/>
      <name val="Calibri  "/>
    </font>
    <font>
      <b/>
      <u/>
      <sz val="12"/>
      <color rgb="FFC00000"/>
      <name val="Calibri"/>
      <family val="2"/>
      <scheme val="minor"/>
    </font>
    <font>
      <b/>
      <sz val="12"/>
      <color rgb="FF740000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2"/>
      <color rgb="FF5F5F64"/>
      <name val="Calibri"/>
      <family val="2"/>
      <scheme val="minor"/>
    </font>
    <font>
      <b/>
      <sz val="12"/>
      <color rgb="FF5F5F64"/>
      <name val="Arial"/>
      <family val="2"/>
    </font>
    <font>
      <sz val="12"/>
      <color rgb="FF004559"/>
      <name val="Calibri"/>
      <family val="2"/>
      <scheme val="minor"/>
    </font>
    <font>
      <b/>
      <sz val="11"/>
      <color theme="1"/>
      <name val="Arial"/>
      <family val="2"/>
    </font>
    <font>
      <sz val="11"/>
      <color rgb="FF5F5F64"/>
      <name val="Calibri  "/>
    </font>
    <font>
      <b/>
      <sz val="14"/>
      <color rgb="FFC00000"/>
      <name val="Calibri"/>
      <family val="2"/>
      <scheme val="minor"/>
    </font>
    <font>
      <sz val="12"/>
      <color rgb="FFFFFFFF"/>
      <name val="Calibri"/>
      <family val="2"/>
      <scheme val="minor"/>
    </font>
    <font>
      <sz val="11"/>
      <color rgb="FF5F5F64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AF1A19"/>
        <bgColor indexed="64"/>
      </patternFill>
    </fill>
    <fill>
      <patternFill patternType="solid">
        <fgColor rgb="FFC00000"/>
        <bgColor indexed="64"/>
      </patternFill>
    </fill>
  </fills>
  <borders count="2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rgb="FFAF1A19"/>
      </left>
      <right style="thin">
        <color rgb="FFAF1A19"/>
      </right>
      <top style="thin">
        <color rgb="FFAF1A19"/>
      </top>
      <bottom style="thin">
        <color rgb="FFAF1A19"/>
      </bottom>
      <diagonal/>
    </border>
    <border>
      <left/>
      <right/>
      <top/>
      <bottom style="thin">
        <color rgb="FFC00000"/>
      </bottom>
      <diagonal/>
    </border>
    <border>
      <left style="thin">
        <color rgb="FFC00000"/>
      </left>
      <right/>
      <top style="thin">
        <color rgb="FFC00000"/>
      </top>
      <bottom/>
      <diagonal/>
    </border>
    <border>
      <left/>
      <right style="thin">
        <color rgb="FFC00000"/>
      </right>
      <top style="thin">
        <color rgb="FFC00000"/>
      </top>
      <bottom/>
      <diagonal/>
    </border>
    <border>
      <left style="thin">
        <color rgb="FFC00000"/>
      </left>
      <right/>
      <top/>
      <bottom style="thin">
        <color rgb="FFC00000"/>
      </bottom>
      <diagonal/>
    </border>
    <border>
      <left/>
      <right style="thin">
        <color rgb="FFC00000"/>
      </right>
      <top/>
      <bottom style="thin">
        <color rgb="FFC00000"/>
      </bottom>
      <diagonal/>
    </border>
    <border>
      <left/>
      <right/>
      <top style="thin">
        <color rgb="FFC00000"/>
      </top>
      <bottom/>
      <diagonal/>
    </border>
    <border>
      <left style="thin">
        <color rgb="FFC00000"/>
      </left>
      <right/>
      <top/>
      <bottom/>
      <diagonal/>
    </border>
    <border>
      <left/>
      <right style="thin">
        <color rgb="FFC00000"/>
      </right>
      <top/>
      <bottom/>
      <diagonal/>
    </border>
    <border>
      <left style="thin">
        <color rgb="FFC00000"/>
      </left>
      <right/>
      <top style="thin">
        <color rgb="FFC00000"/>
      </top>
      <bottom style="thin">
        <color rgb="FFC00000"/>
      </bottom>
      <diagonal/>
    </border>
    <border>
      <left/>
      <right/>
      <top style="thin">
        <color rgb="FFC00000"/>
      </top>
      <bottom style="thin">
        <color rgb="FFC00000"/>
      </bottom>
      <diagonal/>
    </border>
    <border>
      <left/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AF1A19"/>
      </left>
      <right/>
      <top/>
      <bottom/>
      <diagonal/>
    </border>
    <border>
      <left/>
      <right/>
      <top/>
      <bottom style="thin">
        <color rgb="FFAF1A19"/>
      </bottom>
      <diagonal/>
    </border>
    <border>
      <left style="thin">
        <color rgb="FFAF1A19"/>
      </left>
      <right style="thin">
        <color rgb="FFAF1A19"/>
      </right>
      <top/>
      <bottom/>
      <diagonal/>
    </border>
  </borders>
  <cellStyleXfs count="6">
    <xf numFmtId="0" fontId="0" fillId="0" borderId="0"/>
    <xf numFmtId="0" fontId="1" fillId="0" borderId="0"/>
    <xf numFmtId="0" fontId="4" fillId="0" borderId="0" applyNumberFormat="0" applyFill="0" applyBorder="0" applyAlignment="0" applyProtection="0"/>
    <xf numFmtId="0" fontId="1" fillId="0" borderId="0"/>
    <xf numFmtId="0" fontId="15" fillId="0" borderId="0"/>
    <xf numFmtId="164" fontId="9" fillId="0" borderId="0" applyFont="0" applyFill="0" applyBorder="0" applyAlignment="0" applyProtection="0"/>
  </cellStyleXfs>
  <cellXfs count="112">
    <xf numFmtId="0" fontId="0" fillId="0" borderId="0" xfId="0"/>
    <xf numFmtId="0" fontId="2" fillId="0" borderId="0" xfId="1" applyFont="1" applyFill="1" applyBorder="1" applyAlignment="1">
      <alignment horizontal="left"/>
    </xf>
    <xf numFmtId="0" fontId="5" fillId="0" borderId="0" xfId="0" applyFont="1"/>
    <xf numFmtId="0" fontId="6" fillId="0" borderId="0" xfId="1" applyFont="1" applyFill="1" applyBorder="1" applyAlignment="1">
      <alignment horizontal="left"/>
    </xf>
    <xf numFmtId="0" fontId="0" fillId="0" borderId="0" xfId="0" applyBorder="1"/>
    <xf numFmtId="0" fontId="0" fillId="0" borderId="2" xfId="0" applyBorder="1"/>
    <xf numFmtId="0" fontId="0" fillId="0" borderId="1" xfId="0" applyBorder="1"/>
    <xf numFmtId="0" fontId="3" fillId="0" borderId="0" xfId="0" applyFont="1" applyFill="1" applyAlignment="1"/>
    <xf numFmtId="0" fontId="10" fillId="0" borderId="0" xfId="1" applyFont="1" applyFill="1" applyBorder="1" applyAlignment="1">
      <alignment horizontal="left"/>
    </xf>
    <xf numFmtId="0" fontId="0" fillId="0" borderId="7" xfId="0" applyBorder="1"/>
    <xf numFmtId="0" fontId="3" fillId="0" borderId="1" xfId="0" applyFont="1" applyFill="1" applyBorder="1" applyAlignment="1"/>
    <xf numFmtId="0" fontId="3" fillId="0" borderId="6" xfId="0" applyFont="1" applyFill="1" applyBorder="1" applyAlignment="1"/>
    <xf numFmtId="0" fontId="0" fillId="0" borderId="5" xfId="0" applyBorder="1"/>
    <xf numFmtId="0" fontId="3" fillId="0" borderId="0" xfId="0" applyFont="1" applyFill="1" applyBorder="1" applyAlignment="1"/>
    <xf numFmtId="0" fontId="3" fillId="0" borderId="8" xfId="0" applyFont="1" applyFill="1" applyBorder="1" applyAlignment="1"/>
    <xf numFmtId="0" fontId="0" fillId="0" borderId="8" xfId="0" applyBorder="1"/>
    <xf numFmtId="0" fontId="6" fillId="0" borderId="0" xfId="1" applyFont="1" applyFill="1" applyBorder="1" applyAlignment="1"/>
    <xf numFmtId="0" fontId="9" fillId="0" borderId="0" xfId="0" applyFont="1" applyBorder="1"/>
    <xf numFmtId="0" fontId="0" fillId="0" borderId="3" xfId="0" applyBorder="1"/>
    <xf numFmtId="0" fontId="0" fillId="0" borderId="4" xfId="0" applyBorder="1"/>
    <xf numFmtId="0" fontId="0" fillId="0" borderId="0" xfId="0" applyFont="1" applyBorder="1"/>
    <xf numFmtId="0" fontId="5" fillId="0" borderId="0" xfId="0" applyFont="1" applyBorder="1"/>
    <xf numFmtId="0" fontId="5" fillId="0" borderId="5" xfId="0" applyFont="1" applyBorder="1"/>
    <xf numFmtId="0" fontId="5" fillId="0" borderId="8" xfId="0" applyFont="1" applyBorder="1"/>
    <xf numFmtId="0" fontId="7" fillId="0" borderId="0" xfId="0" applyFont="1" applyBorder="1"/>
    <xf numFmtId="0" fontId="7" fillId="0" borderId="0" xfId="0" applyFont="1" applyBorder="1" applyAlignment="1">
      <alignment wrapText="1"/>
    </xf>
    <xf numFmtId="0" fontId="11" fillId="0" borderId="0" xfId="0" applyFont="1" applyBorder="1"/>
    <xf numFmtId="0" fontId="12" fillId="0" borderId="0" xfId="0" applyFont="1" applyBorder="1"/>
    <xf numFmtId="0" fontId="8" fillId="0" borderId="0" xfId="0" applyFont="1"/>
    <xf numFmtId="3" fontId="0" fillId="0" borderId="0" xfId="0" applyNumberFormat="1" applyBorder="1"/>
    <xf numFmtId="0" fontId="13" fillId="2" borderId="0" xfId="3" applyFont="1" applyFill="1" applyBorder="1" applyAlignment="1">
      <alignment horizontal="center"/>
    </xf>
    <xf numFmtId="0" fontId="13" fillId="2" borderId="0" xfId="4" applyFont="1" applyFill="1" applyBorder="1" applyAlignment="1">
      <alignment horizontal="center"/>
    </xf>
    <xf numFmtId="1" fontId="13" fillId="3" borderId="0" xfId="4" applyNumberFormat="1" applyFont="1" applyFill="1" applyBorder="1" applyAlignment="1">
      <alignment horizontal="center" vertical="center" wrapText="1"/>
    </xf>
    <xf numFmtId="0" fontId="14" fillId="2" borderId="0" xfId="0" applyFont="1" applyFill="1" applyBorder="1" applyAlignment="1">
      <alignment horizontal="center"/>
    </xf>
    <xf numFmtId="0" fontId="16" fillId="2" borderId="0" xfId="3" applyFont="1" applyFill="1" applyBorder="1"/>
    <xf numFmtId="3" fontId="16" fillId="2" borderId="9" xfId="4" applyNumberFormat="1" applyFont="1" applyFill="1" applyBorder="1"/>
    <xf numFmtId="165" fontId="16" fillId="2" borderId="9" xfId="4" applyNumberFormat="1" applyFont="1" applyFill="1" applyBorder="1"/>
    <xf numFmtId="3" fontId="17" fillId="4" borderId="9" xfId="4" applyNumberFormat="1" applyFont="1" applyFill="1" applyBorder="1"/>
    <xf numFmtId="165" fontId="17" fillId="4" borderId="9" xfId="4" applyNumberFormat="1" applyFont="1" applyFill="1" applyBorder="1"/>
    <xf numFmtId="0" fontId="13" fillId="2" borderId="15" xfId="4" applyFont="1" applyFill="1" applyBorder="1" applyAlignment="1">
      <alignment horizontal="center"/>
    </xf>
    <xf numFmtId="0" fontId="13" fillId="2" borderId="0" xfId="3" applyFont="1" applyFill="1" applyBorder="1"/>
    <xf numFmtId="0" fontId="19" fillId="0" borderId="0" xfId="2" applyFont="1" applyBorder="1"/>
    <xf numFmtId="3" fontId="17" fillId="5" borderId="9" xfId="4" applyNumberFormat="1" applyFont="1" applyFill="1" applyBorder="1"/>
    <xf numFmtId="0" fontId="20" fillId="0" borderId="0" xfId="1" applyFont="1" applyFill="1" applyBorder="1" applyAlignment="1">
      <alignment horizontal="center"/>
    </xf>
    <xf numFmtId="0" fontId="16" fillId="0" borderId="0" xfId="0" applyFont="1" applyBorder="1"/>
    <xf numFmtId="0" fontId="13" fillId="0" borderId="0" xfId="0" applyFont="1" applyBorder="1"/>
    <xf numFmtId="0" fontId="22" fillId="0" borderId="0" xfId="2" applyFont="1" applyFill="1" applyBorder="1"/>
    <xf numFmtId="0" fontId="23" fillId="0" borderId="0" xfId="1" applyFont="1" applyFill="1" applyBorder="1" applyAlignment="1">
      <alignment horizontal="left"/>
    </xf>
    <xf numFmtId="0" fontId="24" fillId="0" borderId="0" xfId="0" applyFont="1" applyBorder="1"/>
    <xf numFmtId="0" fontId="25" fillId="0" borderId="11" xfId="0" applyFont="1" applyBorder="1"/>
    <xf numFmtId="0" fontId="16" fillId="0" borderId="15" xfId="0" applyFont="1" applyBorder="1"/>
    <xf numFmtId="0" fontId="16" fillId="0" borderId="12" xfId="0" applyFont="1" applyBorder="1"/>
    <xf numFmtId="0" fontId="16" fillId="0" borderId="16" xfId="0" applyFont="1" applyBorder="1"/>
    <xf numFmtId="0" fontId="16" fillId="0" borderId="17" xfId="0" applyFont="1" applyBorder="1"/>
    <xf numFmtId="0" fontId="16" fillId="0" borderId="13" xfId="0" applyFont="1" applyBorder="1"/>
    <xf numFmtId="0" fontId="16" fillId="0" borderId="10" xfId="0" applyFont="1" applyBorder="1"/>
    <xf numFmtId="0" fontId="16" fillId="0" borderId="14" xfId="0" applyFont="1" applyBorder="1"/>
    <xf numFmtId="0" fontId="26" fillId="0" borderId="0" xfId="1" applyFont="1" applyFill="1" applyBorder="1" applyAlignment="1">
      <alignment horizontal="left"/>
    </xf>
    <xf numFmtId="0" fontId="25" fillId="0" borderId="16" xfId="0" applyFont="1" applyBorder="1"/>
    <xf numFmtId="0" fontId="16" fillId="0" borderId="0" xfId="0" applyFont="1"/>
    <xf numFmtId="0" fontId="25" fillId="0" borderId="13" xfId="0" applyFont="1" applyBorder="1"/>
    <xf numFmtId="0" fontId="25" fillId="0" borderId="18" xfId="0" applyFont="1" applyBorder="1"/>
    <xf numFmtId="0" fontId="16" fillId="0" borderId="19" xfId="0" applyFont="1" applyBorder="1"/>
    <xf numFmtId="0" fontId="16" fillId="0" borderId="20" xfId="0" applyFont="1" applyBorder="1"/>
    <xf numFmtId="1" fontId="13" fillId="3" borderId="0" xfId="4" applyNumberFormat="1" applyFont="1" applyFill="1" applyBorder="1" applyAlignment="1">
      <alignment horizontal="center" vertical="center" wrapText="1"/>
    </xf>
    <xf numFmtId="0" fontId="0" fillId="2" borderId="21" xfId="0" applyFill="1" applyBorder="1"/>
    <xf numFmtId="0" fontId="0" fillId="2" borderId="0" xfId="0" applyFill="1" applyBorder="1"/>
    <xf numFmtId="0" fontId="0" fillId="2" borderId="0" xfId="0" applyFill="1"/>
    <xf numFmtId="0" fontId="27" fillId="2" borderId="0" xfId="3" applyFont="1" applyFill="1" applyBorder="1"/>
    <xf numFmtId="1" fontId="13" fillId="2" borderId="0" xfId="4" applyNumberFormat="1" applyFont="1" applyFill="1" applyBorder="1" applyAlignment="1">
      <alignment horizontal="center" vertical="center" wrapText="1"/>
    </xf>
    <xf numFmtId="0" fontId="13" fillId="2" borderId="0" xfId="0" applyFont="1" applyFill="1" applyBorder="1" applyAlignment="1"/>
    <xf numFmtId="1" fontId="13" fillId="2" borderId="0" xfId="4" applyNumberFormat="1" applyFont="1" applyFill="1" applyBorder="1" applyAlignment="1">
      <alignment vertical="center" wrapText="1"/>
    </xf>
    <xf numFmtId="0" fontId="13" fillId="2" borderId="8" xfId="0" applyFont="1" applyFill="1" applyBorder="1" applyAlignment="1"/>
    <xf numFmtId="0" fontId="0" fillId="2" borderId="8" xfId="0" applyFill="1" applyBorder="1"/>
    <xf numFmtId="1" fontId="13" fillId="2" borderId="8" xfId="4" applyNumberFormat="1" applyFont="1" applyFill="1" applyBorder="1" applyAlignment="1">
      <alignment horizontal="center" vertical="center" wrapText="1"/>
    </xf>
    <xf numFmtId="165" fontId="13" fillId="2" borderId="9" xfId="4" applyNumberFormat="1" applyFont="1" applyFill="1" applyBorder="1"/>
    <xf numFmtId="3" fontId="13" fillId="2" borderId="9" xfId="4" applyNumberFormat="1" applyFont="1" applyFill="1" applyBorder="1"/>
    <xf numFmtId="165" fontId="13" fillId="2" borderId="0" xfId="4" applyNumberFormat="1" applyFont="1" applyFill="1" applyBorder="1"/>
    <xf numFmtId="0" fontId="0" fillId="0" borderId="8" xfId="0" applyFont="1" applyBorder="1"/>
    <xf numFmtId="165" fontId="16" fillId="2" borderId="23" xfId="4" applyNumberFormat="1" applyFont="1" applyFill="1" applyBorder="1"/>
    <xf numFmtId="0" fontId="28" fillId="0" borderId="0" xfId="0" applyFont="1" applyBorder="1"/>
    <xf numFmtId="0" fontId="29" fillId="0" borderId="0" xfId="0" applyFont="1" applyFill="1" applyBorder="1"/>
    <xf numFmtId="3" fontId="5" fillId="0" borderId="0" xfId="0" applyNumberFormat="1" applyFont="1" applyBorder="1"/>
    <xf numFmtId="1" fontId="13" fillId="3" borderId="0" xfId="4" applyNumberFormat="1" applyFont="1" applyFill="1" applyBorder="1" applyAlignment="1">
      <alignment horizontal="center" vertical="center" wrapText="1"/>
    </xf>
    <xf numFmtId="166" fontId="0" fillId="0" borderId="0" xfId="5" applyNumberFormat="1" applyFont="1" applyBorder="1"/>
    <xf numFmtId="166" fontId="0" fillId="0" borderId="8" xfId="5" applyNumberFormat="1" applyFont="1" applyBorder="1"/>
    <xf numFmtId="17" fontId="13" fillId="2" borderId="0" xfId="0" applyNumberFormat="1" applyFont="1" applyFill="1" applyBorder="1" applyAlignment="1">
      <alignment horizontal="center" vertical="center" wrapText="1"/>
    </xf>
    <xf numFmtId="0" fontId="28" fillId="0" borderId="5" xfId="0" applyFont="1" applyBorder="1"/>
    <xf numFmtId="0" fontId="28" fillId="0" borderId="8" xfId="0" applyFont="1" applyBorder="1"/>
    <xf numFmtId="0" fontId="28" fillId="0" borderId="0" xfId="0" applyFont="1"/>
    <xf numFmtId="1" fontId="13" fillId="3" borderId="0" xfId="4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/>
    </xf>
    <xf numFmtId="0" fontId="30" fillId="2" borderId="0" xfId="0" applyFont="1" applyFill="1" applyBorder="1"/>
    <xf numFmtId="166" fontId="0" fillId="0" borderId="4" xfId="5" applyNumberFormat="1" applyFont="1" applyBorder="1"/>
    <xf numFmtId="1" fontId="13" fillId="3" borderId="0" xfId="4" applyNumberFormat="1" applyFont="1" applyFill="1" applyBorder="1" applyAlignment="1">
      <alignment horizontal="center" vertical="center" wrapText="1"/>
    </xf>
    <xf numFmtId="1" fontId="13" fillId="3" borderId="0" xfId="4" applyNumberFormat="1" applyFont="1" applyFill="1" applyBorder="1" applyAlignment="1">
      <alignment horizontal="center" vertical="center" wrapText="1"/>
    </xf>
    <xf numFmtId="1" fontId="13" fillId="3" borderId="0" xfId="4" applyNumberFormat="1" applyFont="1" applyFill="1" applyBorder="1" applyAlignment="1">
      <alignment horizontal="center" vertical="center" wrapText="1"/>
    </xf>
    <xf numFmtId="165" fontId="17" fillId="5" borderId="9" xfId="4" applyNumberFormat="1" applyFont="1" applyFill="1" applyBorder="1"/>
    <xf numFmtId="0" fontId="21" fillId="0" borderId="0" xfId="1" applyFont="1" applyFill="1" applyBorder="1" applyAlignment="1">
      <alignment horizontal="center"/>
    </xf>
    <xf numFmtId="0" fontId="13" fillId="2" borderId="0" xfId="0" applyFont="1" applyFill="1" applyBorder="1" applyAlignment="1">
      <alignment horizontal="center"/>
    </xf>
    <xf numFmtId="1" fontId="13" fillId="2" borderId="0" xfId="4" applyNumberFormat="1" applyFont="1" applyFill="1" applyBorder="1" applyAlignment="1">
      <alignment horizontal="center" vertical="center" wrapText="1"/>
    </xf>
    <xf numFmtId="1" fontId="13" fillId="3" borderId="0" xfId="4" applyNumberFormat="1" applyFont="1" applyFill="1" applyBorder="1" applyAlignment="1">
      <alignment horizontal="center" vertical="center" wrapText="1"/>
    </xf>
    <xf numFmtId="0" fontId="13" fillId="2" borderId="22" xfId="4" applyFont="1" applyFill="1" applyBorder="1" applyAlignment="1">
      <alignment horizontal="center"/>
    </xf>
    <xf numFmtId="0" fontId="13" fillId="0" borderId="0" xfId="0" applyFont="1" applyBorder="1" applyAlignment="1">
      <alignment horizontal="center"/>
    </xf>
    <xf numFmtId="1" fontId="20" fillId="2" borderId="10" xfId="4" applyNumberFormat="1" applyFont="1" applyFill="1" applyBorder="1" applyAlignment="1">
      <alignment horizontal="center" vertical="center"/>
    </xf>
    <xf numFmtId="17" fontId="13" fillId="2" borderId="10" xfId="0" applyNumberFormat="1" applyFont="1" applyFill="1" applyBorder="1" applyAlignment="1">
      <alignment horizontal="center" vertical="center" wrapText="1"/>
    </xf>
    <xf numFmtId="17" fontId="18" fillId="2" borderId="10" xfId="0" applyNumberFormat="1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/>
    </xf>
    <xf numFmtId="0" fontId="13" fillId="0" borderId="0" xfId="1" applyFont="1" applyFill="1" applyBorder="1" applyAlignment="1">
      <alignment horizontal="center"/>
    </xf>
    <xf numFmtId="3" fontId="31" fillId="4" borderId="9" xfId="4" applyNumberFormat="1" applyFont="1" applyFill="1" applyBorder="1"/>
    <xf numFmtId="165" fontId="31" fillId="4" borderId="9" xfId="4" applyNumberFormat="1" applyFont="1" applyFill="1" applyBorder="1"/>
    <xf numFmtId="166" fontId="32" fillId="0" borderId="0" xfId="5" applyNumberFormat="1" applyFont="1" applyBorder="1"/>
  </cellXfs>
  <cellStyles count="6">
    <cellStyle name="Hipervínculo" xfId="2" builtinId="8"/>
    <cellStyle name="Millares" xfId="5" builtinId="3"/>
    <cellStyle name="Normal" xfId="0" builtinId="0"/>
    <cellStyle name="Normal 2" xfId="1"/>
    <cellStyle name="Normal_Fenaviquín 14 (2007) - Base importaciones maquinaria" xfId="3"/>
    <cellStyle name="Normal_Fenaviquín 15 (2007) - Huevo por colores" xfId="4"/>
  </cellStyles>
  <dxfs count="0"/>
  <tableStyles count="0" defaultTableStyle="TableStyleMedium2" defaultPivotStyle="PivotStyleLight16"/>
  <colors>
    <mruColors>
      <color rgb="FFAF1A19"/>
      <color rgb="FF5F5F64"/>
      <color rgb="FF740000"/>
      <color rgb="FFFFD1D1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200"/>
              <a:t>Total oferentes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Sexo!$D$41</c:f>
              <c:strCache>
                <c:ptCount val="1"/>
                <c:pt idx="0">
                  <c:v>  Abril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cat>
            <c:numRef>
              <c:f>Sexo!$D$39:$E$39</c:f>
              <c:numCache>
                <c:formatCode>General</c:formatCode>
                <c:ptCount val="2"/>
                <c:pt idx="0">
                  <c:v>2017</c:v>
                </c:pt>
                <c:pt idx="1">
                  <c:v>2018</c:v>
                </c:pt>
              </c:numCache>
            </c:numRef>
          </c:cat>
          <c:val>
            <c:numRef>
              <c:f>Sexo!$D$40:$E$40</c:f>
              <c:numCache>
                <c:formatCode>#,##0</c:formatCode>
                <c:ptCount val="2"/>
                <c:pt idx="0">
                  <c:v>76941</c:v>
                </c:pt>
                <c:pt idx="1">
                  <c:v>101514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D32-4B8F-B18F-B74B156470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655022864"/>
        <c:axId val="-1655022320"/>
      </c:barChart>
      <c:catAx>
        <c:axId val="-1655022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5F5F64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1655022320"/>
        <c:crosses val="autoZero"/>
        <c:auto val="1"/>
        <c:lblAlgn val="ctr"/>
        <c:lblOffset val="100"/>
        <c:noMultiLvlLbl val="0"/>
      </c:catAx>
      <c:valAx>
        <c:axId val="-1655022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rgbClr val="5F5F64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1655022864"/>
        <c:crosses val="autoZero"/>
        <c:crossBetween val="between"/>
      </c:valAx>
      <c:dTable>
        <c:showHorzBorder val="1"/>
        <c:showVertBorder val="1"/>
        <c:showOutline val="1"/>
        <c:showKeys val="0"/>
      </c:dTable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200"/>
              <a:t>Hombres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Sexo!$I$41</c:f>
              <c:strCache>
                <c:ptCount val="1"/>
                <c:pt idx="0">
                  <c:v>  Abril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cat>
            <c:numRef>
              <c:f>Sexo!$I$39:$J$39</c:f>
              <c:numCache>
                <c:formatCode>General</c:formatCode>
                <c:ptCount val="2"/>
                <c:pt idx="0">
                  <c:v>2017</c:v>
                </c:pt>
                <c:pt idx="1">
                  <c:v>2018</c:v>
                </c:pt>
              </c:numCache>
            </c:numRef>
          </c:cat>
          <c:val>
            <c:numRef>
              <c:f>Sexo!$I$40:$J$40</c:f>
              <c:numCache>
                <c:formatCode>#,##0</c:formatCode>
                <c:ptCount val="2"/>
                <c:pt idx="0">
                  <c:v>36118</c:v>
                </c:pt>
                <c:pt idx="1">
                  <c:v>48632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38-4D9E-B497-1D2B25A966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655022864"/>
        <c:axId val="-1655022320"/>
      </c:barChart>
      <c:catAx>
        <c:axId val="-1655022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5F5F64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1655022320"/>
        <c:crosses val="autoZero"/>
        <c:auto val="1"/>
        <c:lblAlgn val="ctr"/>
        <c:lblOffset val="100"/>
        <c:noMultiLvlLbl val="0"/>
      </c:catAx>
      <c:valAx>
        <c:axId val="-1655022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rgbClr val="5F5F64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1655022864"/>
        <c:crosses val="autoZero"/>
        <c:crossBetween val="between"/>
      </c:valAx>
      <c:dTable>
        <c:showHorzBorder val="1"/>
        <c:showVertBorder val="1"/>
        <c:showOutline val="1"/>
        <c:showKeys val="0"/>
      </c:dTable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200"/>
              <a:t>Mujeres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Sexo!$N$41</c:f>
              <c:strCache>
                <c:ptCount val="1"/>
                <c:pt idx="0">
                  <c:v>  Abril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cat>
            <c:numRef>
              <c:f>Sexo!$N$39:$O$39</c:f>
              <c:numCache>
                <c:formatCode>General</c:formatCode>
                <c:ptCount val="2"/>
                <c:pt idx="0">
                  <c:v>2017</c:v>
                </c:pt>
                <c:pt idx="1">
                  <c:v>2018</c:v>
                </c:pt>
              </c:numCache>
            </c:numRef>
          </c:cat>
          <c:val>
            <c:numRef>
              <c:f>Sexo!$N$40:$O$40</c:f>
              <c:numCache>
                <c:formatCode>#,##0</c:formatCode>
                <c:ptCount val="2"/>
                <c:pt idx="0">
                  <c:v>40823</c:v>
                </c:pt>
                <c:pt idx="1">
                  <c:v>52882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38-4D9E-B497-1D2B25A966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655022864"/>
        <c:axId val="-1655022320"/>
      </c:barChart>
      <c:catAx>
        <c:axId val="-1655022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5F5F64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1655022320"/>
        <c:crosses val="autoZero"/>
        <c:auto val="1"/>
        <c:lblAlgn val="ctr"/>
        <c:lblOffset val="100"/>
        <c:noMultiLvlLbl val="0"/>
      </c:catAx>
      <c:valAx>
        <c:axId val="-1655022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rgbClr val="5F5F64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1655022864"/>
        <c:crosses val="autoZero"/>
        <c:crossBetween val="between"/>
      </c:valAx>
      <c:dTable>
        <c:showHorzBorder val="1"/>
        <c:showVertBorder val="1"/>
        <c:showOutline val="1"/>
        <c:showKeys val="0"/>
      </c:dTable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image" Target="../media/image2.jpeg"/><Relationship Id="rId6" Type="http://schemas.openxmlformats.org/officeDocument/2006/relationships/hyperlink" Target="#Clasificaciones!A1"/><Relationship Id="rId5" Type="http://schemas.openxmlformats.org/officeDocument/2006/relationships/image" Target="../media/image5.png"/><Relationship Id="rId4" Type="http://schemas.openxmlformats.org/officeDocument/2006/relationships/hyperlink" Target="#'Aspiraci&#243;n Salarial'!A1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&#205;ndice!A1"/><Relationship Id="rId1" Type="http://schemas.openxmlformats.org/officeDocument/2006/relationships/image" Target="../media/image2.jpeg"/><Relationship Id="rId5" Type="http://schemas.openxmlformats.org/officeDocument/2006/relationships/image" Target="../media/image5.png"/><Relationship Id="rId4" Type="http://schemas.openxmlformats.org/officeDocument/2006/relationships/hyperlink" Target="#'&#193;reas de conocimiento'!A1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.xml"/><Relationship Id="rId3" Type="http://schemas.openxmlformats.org/officeDocument/2006/relationships/hyperlink" Target="#&#205;ndice!A1"/><Relationship Id="rId7" Type="http://schemas.openxmlformats.org/officeDocument/2006/relationships/chart" Target="../charts/chart2.xml"/><Relationship Id="rId2" Type="http://schemas.openxmlformats.org/officeDocument/2006/relationships/image" Target="../media/image2.jpeg"/><Relationship Id="rId1" Type="http://schemas.openxmlformats.org/officeDocument/2006/relationships/chart" Target="../charts/chart1.xml"/><Relationship Id="rId6" Type="http://schemas.openxmlformats.org/officeDocument/2006/relationships/image" Target="../media/image4.png"/><Relationship Id="rId5" Type="http://schemas.openxmlformats.org/officeDocument/2006/relationships/hyperlink" Target="#Edad!A1"/><Relationship Id="rId4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image" Target="../media/image2.jpeg"/><Relationship Id="rId6" Type="http://schemas.openxmlformats.org/officeDocument/2006/relationships/hyperlink" Target="#Departamentos!A1"/><Relationship Id="rId5" Type="http://schemas.openxmlformats.org/officeDocument/2006/relationships/image" Target="../media/image5.png"/><Relationship Id="rId4" Type="http://schemas.openxmlformats.org/officeDocument/2006/relationships/hyperlink" Target="#Sexo!A1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image" Target="../media/image2.jpeg"/><Relationship Id="rId6" Type="http://schemas.openxmlformats.org/officeDocument/2006/relationships/hyperlink" Target="#Ciudades!A1"/><Relationship Id="rId5" Type="http://schemas.openxmlformats.org/officeDocument/2006/relationships/image" Target="../media/image5.png"/><Relationship Id="rId4" Type="http://schemas.openxmlformats.org/officeDocument/2006/relationships/hyperlink" Target="#Edad!A1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image" Target="../media/image2.jpeg"/><Relationship Id="rId6" Type="http://schemas.openxmlformats.org/officeDocument/2006/relationships/hyperlink" Target="#Ocupaciones!A1"/><Relationship Id="rId5" Type="http://schemas.openxmlformats.org/officeDocument/2006/relationships/image" Target="../media/image5.png"/><Relationship Id="rId4" Type="http://schemas.openxmlformats.org/officeDocument/2006/relationships/hyperlink" Target="#Departamentos!A1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image" Target="../media/image2.jpeg"/><Relationship Id="rId6" Type="http://schemas.openxmlformats.org/officeDocument/2006/relationships/hyperlink" Target="#'Educaci&#243;n '!A1"/><Relationship Id="rId5" Type="http://schemas.openxmlformats.org/officeDocument/2006/relationships/image" Target="../media/image5.png"/><Relationship Id="rId4" Type="http://schemas.openxmlformats.org/officeDocument/2006/relationships/hyperlink" Target="#Ciudades!A1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image" Target="../media/image2.jpeg"/><Relationship Id="rId6" Type="http://schemas.openxmlformats.org/officeDocument/2006/relationships/hyperlink" Target="#'Experiencia laboral'!A1"/><Relationship Id="rId5" Type="http://schemas.openxmlformats.org/officeDocument/2006/relationships/image" Target="../media/image5.png"/><Relationship Id="rId4" Type="http://schemas.openxmlformats.org/officeDocument/2006/relationships/hyperlink" Target="#Ocupaciones!A1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image" Target="../media/image2.jpeg"/><Relationship Id="rId6" Type="http://schemas.openxmlformats.org/officeDocument/2006/relationships/hyperlink" Target="#'Aspiraci&#243;n Salarial'!A1"/><Relationship Id="rId5" Type="http://schemas.openxmlformats.org/officeDocument/2006/relationships/image" Target="../media/image5.png"/><Relationship Id="rId4" Type="http://schemas.openxmlformats.org/officeDocument/2006/relationships/hyperlink" Target="#'Educaci&#243;n '!A1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image" Target="../media/image2.jpeg"/><Relationship Id="rId6" Type="http://schemas.openxmlformats.org/officeDocument/2006/relationships/hyperlink" Target="#'&#193;reas de conocimiento'!A1"/><Relationship Id="rId5" Type="http://schemas.openxmlformats.org/officeDocument/2006/relationships/image" Target="../media/image5.png"/><Relationship Id="rId4" Type="http://schemas.openxmlformats.org/officeDocument/2006/relationships/hyperlink" Target="#'Experiencia laboral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335315</xdr:colOff>
      <xdr:row>5</xdr:row>
      <xdr:rowOff>9525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869340" cy="104775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1</xdr:row>
      <xdr:rowOff>0</xdr:rowOff>
    </xdr:from>
    <xdr:to>
      <xdr:col>2</xdr:col>
      <xdr:colOff>5221</xdr:colOff>
      <xdr:row>6</xdr:row>
      <xdr:rowOff>54475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0079"/>
        <a:stretch/>
      </xdr:blipFill>
      <xdr:spPr>
        <a:xfrm>
          <a:off x="219075" y="228600"/>
          <a:ext cx="4163412" cy="106412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</xdr:row>
      <xdr:rowOff>3175</xdr:rowOff>
    </xdr:from>
    <xdr:to>
      <xdr:col>1</xdr:col>
      <xdr:colOff>314325</xdr:colOff>
      <xdr:row>8</xdr:row>
      <xdr:rowOff>88900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1431925"/>
          <a:ext cx="3143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423333</xdr:colOff>
      <xdr:row>6</xdr:row>
      <xdr:rowOff>184150</xdr:rowOff>
    </xdr:from>
    <xdr:to>
      <xdr:col>1</xdr:col>
      <xdr:colOff>737658</xdr:colOff>
      <xdr:row>8</xdr:row>
      <xdr:rowOff>78316</xdr:rowOff>
    </xdr:to>
    <xdr:pic>
      <xdr:nvPicPr>
        <xdr:cNvPr id="4" name="4 Imagen" descr="j0432678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6683" y="1422400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893233</xdr:colOff>
      <xdr:row>6</xdr:row>
      <xdr:rowOff>177799</xdr:rowOff>
    </xdr:from>
    <xdr:to>
      <xdr:col>1</xdr:col>
      <xdr:colOff>1207558</xdr:colOff>
      <xdr:row>8</xdr:row>
      <xdr:rowOff>71965</xdr:rowOff>
    </xdr:to>
    <xdr:pic>
      <xdr:nvPicPr>
        <xdr:cNvPr id="5" name="3 Imagen" descr="j0432679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6583" y="1416049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232829</xdr:colOff>
      <xdr:row>1</xdr:row>
      <xdr:rowOff>30692</xdr:rowOff>
    </xdr:from>
    <xdr:to>
      <xdr:col>11</xdr:col>
      <xdr:colOff>782326</xdr:colOff>
      <xdr:row>6</xdr:row>
      <xdr:rowOff>85167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0693"/>
        <a:stretch/>
      </xdr:blipFill>
      <xdr:spPr>
        <a:xfrm>
          <a:off x="10053104" y="259292"/>
          <a:ext cx="2711672" cy="1064125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</xdr:colOff>
      <xdr:row>0</xdr:row>
      <xdr:rowOff>1</xdr:rowOff>
    </xdr:from>
    <xdr:to>
      <xdr:col>3</xdr:col>
      <xdr:colOff>719668</xdr:colOff>
      <xdr:row>5</xdr:row>
      <xdr:rowOff>68268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9304"/>
        <a:stretch/>
      </xdr:blipFill>
      <xdr:spPr>
        <a:xfrm>
          <a:off x="116419" y="1"/>
          <a:ext cx="3693582" cy="1105434"/>
        </a:xfrm>
        <a:prstGeom prst="rect">
          <a:avLst/>
        </a:prstGeom>
      </xdr:spPr>
    </xdr:pic>
    <xdr:clientData/>
  </xdr:twoCellAnchor>
  <xdr:twoCellAnchor editAs="oneCell">
    <xdr:from>
      <xdr:col>6</xdr:col>
      <xdr:colOff>126999</xdr:colOff>
      <xdr:row>0</xdr:row>
      <xdr:rowOff>0</xdr:rowOff>
    </xdr:from>
    <xdr:to>
      <xdr:col>9</xdr:col>
      <xdr:colOff>173566</xdr:colOff>
      <xdr:row>5</xdr:row>
      <xdr:rowOff>68267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0452"/>
        <a:stretch/>
      </xdr:blipFill>
      <xdr:spPr>
        <a:xfrm>
          <a:off x="4730749" y="0"/>
          <a:ext cx="2406650" cy="1105434"/>
        </a:xfrm>
        <a:prstGeom prst="rect">
          <a:avLst/>
        </a:prstGeom>
      </xdr:spPr>
    </xdr:pic>
    <xdr:clientData/>
  </xdr:twoCellAnchor>
  <xdr:twoCellAnchor editAs="oneCell">
    <xdr:from>
      <xdr:col>1</xdr:col>
      <xdr:colOff>201083</xdr:colOff>
      <xdr:row>6</xdr:row>
      <xdr:rowOff>20108</xdr:rowOff>
    </xdr:from>
    <xdr:to>
      <xdr:col>1</xdr:col>
      <xdr:colOff>515408</xdr:colOff>
      <xdr:row>7</xdr:row>
      <xdr:rowOff>105833</xdr:rowOff>
    </xdr:to>
    <xdr:pic>
      <xdr:nvPicPr>
        <xdr:cNvPr id="4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666" y="1258358"/>
          <a:ext cx="3143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624416</xdr:colOff>
      <xdr:row>6</xdr:row>
      <xdr:rowOff>10583</xdr:rowOff>
    </xdr:from>
    <xdr:to>
      <xdr:col>1</xdr:col>
      <xdr:colOff>938741</xdr:colOff>
      <xdr:row>7</xdr:row>
      <xdr:rowOff>95249</xdr:rowOff>
    </xdr:to>
    <xdr:pic>
      <xdr:nvPicPr>
        <xdr:cNvPr id="5" name="4 Imagen" descr="j0432678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999" y="1248833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306921</xdr:colOff>
      <xdr:row>35</xdr:row>
      <xdr:rowOff>84675</xdr:rowOff>
    </xdr:from>
    <xdr:to>
      <xdr:col>5</xdr:col>
      <xdr:colOff>234505</xdr:colOff>
      <xdr:row>48</xdr:row>
      <xdr:rowOff>128175</xdr:rowOff>
    </xdr:to>
    <xdr:graphicFrame macro="">
      <xdr:nvGraphicFramePr>
        <xdr:cNvPr id="4" name="Gráfico 26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</xdr:row>
      <xdr:rowOff>31749</xdr:rowOff>
    </xdr:from>
    <xdr:to>
      <xdr:col>5</xdr:col>
      <xdr:colOff>987</xdr:colOff>
      <xdr:row>6</xdr:row>
      <xdr:rowOff>86224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0079"/>
        <a:stretch/>
      </xdr:blipFill>
      <xdr:spPr>
        <a:xfrm>
          <a:off x="137583" y="264582"/>
          <a:ext cx="4163412" cy="1070475"/>
        </a:xfrm>
        <a:prstGeom prst="rect">
          <a:avLst/>
        </a:prstGeom>
      </xdr:spPr>
    </xdr:pic>
    <xdr:clientData/>
  </xdr:twoCellAnchor>
  <xdr:twoCellAnchor editAs="oneCell">
    <xdr:from>
      <xdr:col>12</xdr:col>
      <xdr:colOff>475190</xdr:colOff>
      <xdr:row>1</xdr:row>
      <xdr:rowOff>94189</xdr:rowOff>
    </xdr:from>
    <xdr:to>
      <xdr:col>15</xdr:col>
      <xdr:colOff>483879</xdr:colOff>
      <xdr:row>6</xdr:row>
      <xdr:rowOff>148664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0693"/>
        <a:stretch/>
      </xdr:blipFill>
      <xdr:spPr>
        <a:xfrm>
          <a:off x="10243607" y="327022"/>
          <a:ext cx="2718022" cy="107047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</xdr:row>
      <xdr:rowOff>14818</xdr:rowOff>
    </xdr:from>
    <xdr:to>
      <xdr:col>1</xdr:col>
      <xdr:colOff>314325</xdr:colOff>
      <xdr:row>8</xdr:row>
      <xdr:rowOff>100543</xdr:rowOff>
    </xdr:to>
    <xdr:pic>
      <xdr:nvPicPr>
        <xdr:cNvPr id="9" name="2 Imagen" descr="j0432680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583" y="1454151"/>
          <a:ext cx="3143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670984</xdr:colOff>
      <xdr:row>7</xdr:row>
      <xdr:rowOff>10583</xdr:rowOff>
    </xdr:from>
    <xdr:to>
      <xdr:col>1</xdr:col>
      <xdr:colOff>985309</xdr:colOff>
      <xdr:row>8</xdr:row>
      <xdr:rowOff>95249</xdr:rowOff>
    </xdr:to>
    <xdr:pic>
      <xdr:nvPicPr>
        <xdr:cNvPr id="11" name="3 Imagen" descr="j0432679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8567" y="1449916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468316</xdr:colOff>
      <xdr:row>35</xdr:row>
      <xdr:rowOff>42343</xdr:rowOff>
    </xdr:from>
    <xdr:to>
      <xdr:col>10</xdr:col>
      <xdr:colOff>512316</xdr:colOff>
      <xdr:row>48</xdr:row>
      <xdr:rowOff>85843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1B39514-00B8-462F-9B20-B06DBC6036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746128</xdr:colOff>
      <xdr:row>35</xdr:row>
      <xdr:rowOff>31759</xdr:rowOff>
    </xdr:from>
    <xdr:to>
      <xdr:col>16</xdr:col>
      <xdr:colOff>38711</xdr:colOff>
      <xdr:row>48</xdr:row>
      <xdr:rowOff>75259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DECF0890-7D3B-477A-82C4-862F7388D9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5</xdr:col>
      <xdr:colOff>987</xdr:colOff>
      <xdr:row>6</xdr:row>
      <xdr:rowOff>54475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0079"/>
        <a:stretch/>
      </xdr:blipFill>
      <xdr:spPr>
        <a:xfrm>
          <a:off x="137583" y="232833"/>
          <a:ext cx="4163412" cy="1070475"/>
        </a:xfrm>
        <a:prstGeom prst="rect">
          <a:avLst/>
        </a:prstGeom>
      </xdr:spPr>
    </xdr:pic>
    <xdr:clientData/>
  </xdr:twoCellAnchor>
  <xdr:twoCellAnchor editAs="oneCell">
    <xdr:from>
      <xdr:col>12</xdr:col>
      <xdr:colOff>877357</xdr:colOff>
      <xdr:row>1</xdr:row>
      <xdr:rowOff>62440</xdr:rowOff>
    </xdr:from>
    <xdr:to>
      <xdr:col>15</xdr:col>
      <xdr:colOff>782329</xdr:colOff>
      <xdr:row>6</xdr:row>
      <xdr:rowOff>116915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0693"/>
        <a:stretch/>
      </xdr:blipFill>
      <xdr:spPr>
        <a:xfrm>
          <a:off x="10243607" y="295273"/>
          <a:ext cx="2718022" cy="107047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</xdr:row>
      <xdr:rowOff>14818</xdr:rowOff>
    </xdr:from>
    <xdr:to>
      <xdr:col>1</xdr:col>
      <xdr:colOff>314325</xdr:colOff>
      <xdr:row>8</xdr:row>
      <xdr:rowOff>100543</xdr:rowOff>
    </xdr:to>
    <xdr:pic>
      <xdr:nvPicPr>
        <xdr:cNvPr id="8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583" y="1454151"/>
          <a:ext cx="3143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423333</xdr:colOff>
      <xdr:row>7</xdr:row>
      <xdr:rowOff>5293</xdr:rowOff>
    </xdr:from>
    <xdr:to>
      <xdr:col>1</xdr:col>
      <xdr:colOff>737658</xdr:colOff>
      <xdr:row>8</xdr:row>
      <xdr:rowOff>89959</xdr:rowOff>
    </xdr:to>
    <xdr:pic>
      <xdr:nvPicPr>
        <xdr:cNvPr id="9" name="4 Imagen" descr="j0432678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916" y="1444626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893233</xdr:colOff>
      <xdr:row>7</xdr:row>
      <xdr:rowOff>0</xdr:rowOff>
    </xdr:from>
    <xdr:to>
      <xdr:col>1</xdr:col>
      <xdr:colOff>1207558</xdr:colOff>
      <xdr:row>8</xdr:row>
      <xdr:rowOff>84666</xdr:rowOff>
    </xdr:to>
    <xdr:pic>
      <xdr:nvPicPr>
        <xdr:cNvPr id="10" name="3 Imagen" descr="j0432679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0816" y="1439333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1</xdr:row>
      <xdr:rowOff>0</xdr:rowOff>
    </xdr:from>
    <xdr:to>
      <xdr:col>4</xdr:col>
      <xdr:colOff>635987</xdr:colOff>
      <xdr:row>6</xdr:row>
      <xdr:rowOff>60825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0079"/>
        <a:stretch/>
      </xdr:blipFill>
      <xdr:spPr>
        <a:xfrm>
          <a:off x="219075" y="228600"/>
          <a:ext cx="4163412" cy="107047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314325</xdr:colOff>
      <xdr:row>8</xdr:row>
      <xdr:rowOff>85725</xdr:rowOff>
    </xdr:to>
    <xdr:pic>
      <xdr:nvPicPr>
        <xdr:cNvPr id="4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583" y="1248833"/>
          <a:ext cx="3143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423333</xdr:colOff>
      <xdr:row>6</xdr:row>
      <xdr:rowOff>190500</xdr:rowOff>
    </xdr:from>
    <xdr:to>
      <xdr:col>1</xdr:col>
      <xdr:colOff>737658</xdr:colOff>
      <xdr:row>8</xdr:row>
      <xdr:rowOff>75141</xdr:rowOff>
    </xdr:to>
    <xdr:pic>
      <xdr:nvPicPr>
        <xdr:cNvPr id="5" name="4 Imagen" descr="j0432678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916" y="1238250"/>
          <a:ext cx="3143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893233</xdr:colOff>
      <xdr:row>6</xdr:row>
      <xdr:rowOff>185207</xdr:rowOff>
    </xdr:from>
    <xdr:to>
      <xdr:col>1</xdr:col>
      <xdr:colOff>1207558</xdr:colOff>
      <xdr:row>8</xdr:row>
      <xdr:rowOff>69848</xdr:rowOff>
    </xdr:to>
    <xdr:pic>
      <xdr:nvPicPr>
        <xdr:cNvPr id="6" name="3 Imagen" descr="j0432679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6583" y="1423457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709083</xdr:colOff>
      <xdr:row>1</xdr:row>
      <xdr:rowOff>9525</xdr:rowOff>
    </xdr:from>
    <xdr:to>
      <xdr:col>12</xdr:col>
      <xdr:colOff>221</xdr:colOff>
      <xdr:row>6</xdr:row>
      <xdr:rowOff>70350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0693"/>
        <a:stretch/>
      </xdr:blipFill>
      <xdr:spPr>
        <a:xfrm>
          <a:off x="7795683" y="238125"/>
          <a:ext cx="2718022" cy="107047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1</xdr:row>
      <xdr:rowOff>0</xdr:rowOff>
    </xdr:from>
    <xdr:to>
      <xdr:col>4</xdr:col>
      <xdr:colOff>111053</xdr:colOff>
      <xdr:row>6</xdr:row>
      <xdr:rowOff>54475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0079"/>
        <a:stretch/>
      </xdr:blipFill>
      <xdr:spPr>
        <a:xfrm>
          <a:off x="223308" y="232833"/>
          <a:ext cx="4163412" cy="107047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</xdr:row>
      <xdr:rowOff>3175</xdr:rowOff>
    </xdr:from>
    <xdr:to>
      <xdr:col>1</xdr:col>
      <xdr:colOff>314325</xdr:colOff>
      <xdr:row>8</xdr:row>
      <xdr:rowOff>88900</xdr:rowOff>
    </xdr:to>
    <xdr:pic>
      <xdr:nvPicPr>
        <xdr:cNvPr id="5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583" y="1442508"/>
          <a:ext cx="3143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423333</xdr:colOff>
      <xdr:row>6</xdr:row>
      <xdr:rowOff>184150</xdr:rowOff>
    </xdr:from>
    <xdr:to>
      <xdr:col>1</xdr:col>
      <xdr:colOff>737658</xdr:colOff>
      <xdr:row>8</xdr:row>
      <xdr:rowOff>78316</xdr:rowOff>
    </xdr:to>
    <xdr:pic>
      <xdr:nvPicPr>
        <xdr:cNvPr id="6" name="4 Imagen" descr="j0432678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916" y="1432983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893233</xdr:colOff>
      <xdr:row>6</xdr:row>
      <xdr:rowOff>177799</xdr:rowOff>
    </xdr:from>
    <xdr:to>
      <xdr:col>1</xdr:col>
      <xdr:colOff>1207558</xdr:colOff>
      <xdr:row>8</xdr:row>
      <xdr:rowOff>71965</xdr:rowOff>
    </xdr:to>
    <xdr:pic>
      <xdr:nvPicPr>
        <xdr:cNvPr id="7" name="3 Imagen" descr="j0432679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0816" y="1426632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148161</xdr:colOff>
      <xdr:row>1</xdr:row>
      <xdr:rowOff>9525</xdr:rowOff>
    </xdr:from>
    <xdr:to>
      <xdr:col>11</xdr:col>
      <xdr:colOff>675433</xdr:colOff>
      <xdr:row>6</xdr:row>
      <xdr:rowOff>64000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0693"/>
        <a:stretch/>
      </xdr:blipFill>
      <xdr:spPr>
        <a:xfrm>
          <a:off x="8170328" y="242358"/>
          <a:ext cx="2718022" cy="107047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1</xdr:row>
      <xdr:rowOff>0</xdr:rowOff>
    </xdr:from>
    <xdr:to>
      <xdr:col>1</xdr:col>
      <xdr:colOff>3772887</xdr:colOff>
      <xdr:row>6</xdr:row>
      <xdr:rowOff>54475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0079"/>
        <a:stretch/>
      </xdr:blipFill>
      <xdr:spPr>
        <a:xfrm>
          <a:off x="223308" y="232833"/>
          <a:ext cx="4163412" cy="107047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</xdr:row>
      <xdr:rowOff>3175</xdr:rowOff>
    </xdr:from>
    <xdr:to>
      <xdr:col>1</xdr:col>
      <xdr:colOff>314325</xdr:colOff>
      <xdr:row>8</xdr:row>
      <xdr:rowOff>88900</xdr:rowOff>
    </xdr:to>
    <xdr:pic>
      <xdr:nvPicPr>
        <xdr:cNvPr id="5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583" y="1442508"/>
          <a:ext cx="3143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423333</xdr:colOff>
      <xdr:row>6</xdr:row>
      <xdr:rowOff>184150</xdr:rowOff>
    </xdr:from>
    <xdr:to>
      <xdr:col>1</xdr:col>
      <xdr:colOff>737658</xdr:colOff>
      <xdr:row>8</xdr:row>
      <xdr:rowOff>78316</xdr:rowOff>
    </xdr:to>
    <xdr:pic>
      <xdr:nvPicPr>
        <xdr:cNvPr id="6" name="4 Imagen" descr="j0432678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916" y="1432983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893233</xdr:colOff>
      <xdr:row>6</xdr:row>
      <xdr:rowOff>177799</xdr:rowOff>
    </xdr:from>
    <xdr:to>
      <xdr:col>1</xdr:col>
      <xdr:colOff>1207558</xdr:colOff>
      <xdr:row>8</xdr:row>
      <xdr:rowOff>71965</xdr:rowOff>
    </xdr:to>
    <xdr:pic>
      <xdr:nvPicPr>
        <xdr:cNvPr id="7" name="3 Imagen" descr="j0432679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0816" y="1426632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232829</xdr:colOff>
      <xdr:row>1</xdr:row>
      <xdr:rowOff>30692</xdr:rowOff>
    </xdr:from>
    <xdr:to>
      <xdr:col>11</xdr:col>
      <xdr:colOff>782326</xdr:colOff>
      <xdr:row>6</xdr:row>
      <xdr:rowOff>85167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0693"/>
        <a:stretch/>
      </xdr:blipFill>
      <xdr:spPr>
        <a:xfrm>
          <a:off x="10085912" y="263525"/>
          <a:ext cx="2718022" cy="107047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1</xdr:row>
      <xdr:rowOff>0</xdr:rowOff>
    </xdr:from>
    <xdr:to>
      <xdr:col>4</xdr:col>
      <xdr:colOff>714303</xdr:colOff>
      <xdr:row>6</xdr:row>
      <xdr:rowOff>54475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0079"/>
        <a:stretch/>
      </xdr:blipFill>
      <xdr:spPr>
        <a:xfrm>
          <a:off x="223308" y="232833"/>
          <a:ext cx="4163412" cy="107047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</xdr:row>
      <xdr:rowOff>193675</xdr:rowOff>
    </xdr:from>
    <xdr:to>
      <xdr:col>1</xdr:col>
      <xdr:colOff>314325</xdr:colOff>
      <xdr:row>8</xdr:row>
      <xdr:rowOff>78316</xdr:rowOff>
    </xdr:to>
    <xdr:pic>
      <xdr:nvPicPr>
        <xdr:cNvPr id="5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583" y="1442508"/>
          <a:ext cx="3143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423333</xdr:colOff>
      <xdr:row>6</xdr:row>
      <xdr:rowOff>184150</xdr:rowOff>
    </xdr:from>
    <xdr:to>
      <xdr:col>1</xdr:col>
      <xdr:colOff>737658</xdr:colOff>
      <xdr:row>8</xdr:row>
      <xdr:rowOff>67732</xdr:rowOff>
    </xdr:to>
    <xdr:pic>
      <xdr:nvPicPr>
        <xdr:cNvPr id="6" name="4 Imagen" descr="j0432678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916" y="1432983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893233</xdr:colOff>
      <xdr:row>6</xdr:row>
      <xdr:rowOff>177799</xdr:rowOff>
    </xdr:from>
    <xdr:to>
      <xdr:col>1</xdr:col>
      <xdr:colOff>1207558</xdr:colOff>
      <xdr:row>8</xdr:row>
      <xdr:rowOff>61381</xdr:rowOff>
    </xdr:to>
    <xdr:pic>
      <xdr:nvPicPr>
        <xdr:cNvPr id="7" name="3 Imagen" descr="j0432679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0816" y="1426632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306917</xdr:colOff>
      <xdr:row>1</xdr:row>
      <xdr:rowOff>30692</xdr:rowOff>
    </xdr:from>
    <xdr:to>
      <xdr:col>11</xdr:col>
      <xdr:colOff>781272</xdr:colOff>
      <xdr:row>6</xdr:row>
      <xdr:rowOff>85167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0693"/>
        <a:stretch/>
      </xdr:blipFill>
      <xdr:spPr>
        <a:xfrm>
          <a:off x="7577667" y="263525"/>
          <a:ext cx="2718022" cy="107047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1</xdr:row>
      <xdr:rowOff>0</xdr:rowOff>
    </xdr:from>
    <xdr:to>
      <xdr:col>4</xdr:col>
      <xdr:colOff>111053</xdr:colOff>
      <xdr:row>6</xdr:row>
      <xdr:rowOff>54475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0079"/>
        <a:stretch/>
      </xdr:blipFill>
      <xdr:spPr>
        <a:xfrm>
          <a:off x="223308" y="232833"/>
          <a:ext cx="4163412" cy="107047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</xdr:row>
      <xdr:rowOff>193675</xdr:rowOff>
    </xdr:from>
    <xdr:to>
      <xdr:col>1</xdr:col>
      <xdr:colOff>314325</xdr:colOff>
      <xdr:row>8</xdr:row>
      <xdr:rowOff>78316</xdr:rowOff>
    </xdr:to>
    <xdr:pic>
      <xdr:nvPicPr>
        <xdr:cNvPr id="5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583" y="1442508"/>
          <a:ext cx="3143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423333</xdr:colOff>
      <xdr:row>6</xdr:row>
      <xdr:rowOff>184150</xdr:rowOff>
    </xdr:from>
    <xdr:to>
      <xdr:col>1</xdr:col>
      <xdr:colOff>737658</xdr:colOff>
      <xdr:row>8</xdr:row>
      <xdr:rowOff>67732</xdr:rowOff>
    </xdr:to>
    <xdr:pic>
      <xdr:nvPicPr>
        <xdr:cNvPr id="6" name="4 Imagen" descr="j0432678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916" y="1432983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893233</xdr:colOff>
      <xdr:row>6</xdr:row>
      <xdr:rowOff>177799</xdr:rowOff>
    </xdr:from>
    <xdr:to>
      <xdr:col>1</xdr:col>
      <xdr:colOff>1207558</xdr:colOff>
      <xdr:row>8</xdr:row>
      <xdr:rowOff>61381</xdr:rowOff>
    </xdr:to>
    <xdr:pic>
      <xdr:nvPicPr>
        <xdr:cNvPr id="7" name="3 Imagen" descr="j0432679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0816" y="1426632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21167</xdr:colOff>
      <xdr:row>1</xdr:row>
      <xdr:rowOff>20109</xdr:rowOff>
    </xdr:from>
    <xdr:to>
      <xdr:col>11</xdr:col>
      <xdr:colOff>569605</xdr:colOff>
      <xdr:row>6</xdr:row>
      <xdr:rowOff>74584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0693"/>
        <a:stretch/>
      </xdr:blipFill>
      <xdr:spPr>
        <a:xfrm>
          <a:off x="7905750" y="252942"/>
          <a:ext cx="2718022" cy="107047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1</xdr:row>
      <xdr:rowOff>0</xdr:rowOff>
    </xdr:from>
    <xdr:to>
      <xdr:col>4</xdr:col>
      <xdr:colOff>111053</xdr:colOff>
      <xdr:row>6</xdr:row>
      <xdr:rowOff>75641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0079"/>
        <a:stretch/>
      </xdr:blipFill>
      <xdr:spPr>
        <a:xfrm>
          <a:off x="223308" y="232833"/>
          <a:ext cx="4163412" cy="107047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</xdr:row>
      <xdr:rowOff>13758</xdr:rowOff>
    </xdr:from>
    <xdr:to>
      <xdr:col>1</xdr:col>
      <xdr:colOff>314325</xdr:colOff>
      <xdr:row>8</xdr:row>
      <xdr:rowOff>99483</xdr:rowOff>
    </xdr:to>
    <xdr:pic>
      <xdr:nvPicPr>
        <xdr:cNvPr id="5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583" y="1442508"/>
          <a:ext cx="3143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423333</xdr:colOff>
      <xdr:row>7</xdr:row>
      <xdr:rowOff>4233</xdr:rowOff>
    </xdr:from>
    <xdr:to>
      <xdr:col>1</xdr:col>
      <xdr:colOff>737658</xdr:colOff>
      <xdr:row>8</xdr:row>
      <xdr:rowOff>88899</xdr:rowOff>
    </xdr:to>
    <xdr:pic>
      <xdr:nvPicPr>
        <xdr:cNvPr id="6" name="4 Imagen" descr="j0432678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916" y="1432983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893233</xdr:colOff>
      <xdr:row>6</xdr:row>
      <xdr:rowOff>198965</xdr:rowOff>
    </xdr:from>
    <xdr:to>
      <xdr:col>1</xdr:col>
      <xdr:colOff>1207558</xdr:colOff>
      <xdr:row>8</xdr:row>
      <xdr:rowOff>82548</xdr:rowOff>
    </xdr:to>
    <xdr:pic>
      <xdr:nvPicPr>
        <xdr:cNvPr id="7" name="3 Imagen" descr="j0432679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0816" y="1426632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21167</xdr:colOff>
      <xdr:row>1</xdr:row>
      <xdr:rowOff>20109</xdr:rowOff>
    </xdr:from>
    <xdr:to>
      <xdr:col>11</xdr:col>
      <xdr:colOff>580189</xdr:colOff>
      <xdr:row>6</xdr:row>
      <xdr:rowOff>95750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0693"/>
        <a:stretch/>
      </xdr:blipFill>
      <xdr:spPr>
        <a:xfrm>
          <a:off x="7905750" y="252942"/>
          <a:ext cx="2718022" cy="1070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tabColor theme="2" tint="-0.249977111117893"/>
  </sheetPr>
  <dimension ref="A1:P49"/>
  <sheetViews>
    <sheetView showGridLines="0" tabSelected="1" zoomScale="90" zoomScaleNormal="90" workbookViewId="0">
      <selection activeCell="B30" sqref="B30:B31"/>
    </sheetView>
  </sheetViews>
  <sheetFormatPr baseColWidth="10" defaultRowHeight="15"/>
  <cols>
    <col min="1" max="1" width="1.7109375" customWidth="1"/>
    <col min="2" max="2" width="21.7109375" customWidth="1"/>
    <col min="3" max="3" width="36.7109375" customWidth="1"/>
    <col min="7" max="7" width="5.5703125" customWidth="1"/>
  </cols>
  <sheetData>
    <row r="1" spans="1:16" ht="18">
      <c r="A1" s="9"/>
      <c r="B1" s="6"/>
      <c r="C1" s="6"/>
      <c r="D1" s="10"/>
      <c r="E1" s="10"/>
      <c r="F1" s="10"/>
      <c r="G1" s="11"/>
      <c r="H1" s="7"/>
      <c r="I1" s="7"/>
      <c r="J1" s="7"/>
      <c r="K1" s="7"/>
      <c r="L1" s="7"/>
      <c r="M1" s="7"/>
      <c r="N1" s="7"/>
      <c r="O1" s="7"/>
      <c r="P1" s="7"/>
    </row>
    <row r="2" spans="1:16" ht="18">
      <c r="A2" s="12"/>
      <c r="B2" s="4"/>
      <c r="C2" s="4"/>
      <c r="D2" s="13"/>
      <c r="E2" s="13"/>
      <c r="F2" s="13"/>
      <c r="G2" s="14"/>
      <c r="I2" s="7"/>
      <c r="J2" s="7"/>
      <c r="K2" s="7"/>
      <c r="L2" s="7"/>
      <c r="M2" s="7"/>
      <c r="N2" s="7"/>
      <c r="O2" s="7"/>
      <c r="P2" s="7"/>
    </row>
    <row r="3" spans="1:16">
      <c r="A3" s="12"/>
      <c r="B3" s="4"/>
      <c r="C3" s="4"/>
      <c r="D3" s="4"/>
      <c r="E3" s="4"/>
      <c r="F3" s="4"/>
      <c r="G3" s="15"/>
    </row>
    <row r="4" spans="1:16">
      <c r="A4" s="12"/>
      <c r="B4" s="4"/>
      <c r="C4" s="4"/>
      <c r="D4" s="4"/>
      <c r="E4" s="4"/>
      <c r="F4" s="4"/>
      <c r="G4" s="15"/>
    </row>
    <row r="5" spans="1:16" ht="15.75">
      <c r="A5" s="12"/>
      <c r="B5" s="16"/>
      <c r="C5" s="24"/>
      <c r="D5" s="4"/>
      <c r="E5" s="4"/>
      <c r="F5" s="4"/>
      <c r="G5" s="15"/>
    </row>
    <row r="6" spans="1:16" ht="15.75">
      <c r="A6" s="12"/>
      <c r="B6" s="3"/>
      <c r="C6" s="24"/>
      <c r="D6" s="4"/>
      <c r="E6" s="4"/>
      <c r="F6" s="4"/>
      <c r="G6" s="15"/>
    </row>
    <row r="7" spans="1:16" ht="15.75">
      <c r="A7" s="12"/>
      <c r="B7" s="98" t="s">
        <v>310</v>
      </c>
      <c r="C7" s="98"/>
      <c r="D7" s="98"/>
      <c r="E7" s="98"/>
      <c r="F7" s="98"/>
      <c r="G7" s="15"/>
    </row>
    <row r="8" spans="1:16" ht="15.75" customHeight="1">
      <c r="A8" s="12"/>
      <c r="B8" s="98" t="s">
        <v>227</v>
      </c>
      <c r="C8" s="98"/>
      <c r="D8" s="98"/>
      <c r="E8" s="98"/>
      <c r="F8" s="98"/>
      <c r="G8" s="15"/>
    </row>
    <row r="9" spans="1:16" ht="15.75" customHeight="1">
      <c r="A9" s="12"/>
      <c r="B9" s="24"/>
      <c r="D9" s="4"/>
      <c r="E9" s="4"/>
      <c r="F9" s="4"/>
      <c r="G9" s="15"/>
    </row>
    <row r="10" spans="1:16" ht="15.75">
      <c r="A10" s="12"/>
      <c r="B10" s="24"/>
      <c r="D10" s="4"/>
      <c r="E10" s="4"/>
      <c r="F10" s="4"/>
      <c r="G10" s="15"/>
    </row>
    <row r="11" spans="1:16" ht="15.75">
      <c r="A11" s="12"/>
      <c r="B11" s="24"/>
      <c r="D11" s="4"/>
      <c r="E11" s="4"/>
      <c r="F11" s="4"/>
      <c r="G11" s="15"/>
    </row>
    <row r="12" spans="1:16" ht="15.75">
      <c r="A12" s="12"/>
      <c r="B12" s="24"/>
      <c r="C12" s="43" t="s">
        <v>100</v>
      </c>
      <c r="D12" s="4"/>
      <c r="E12" s="4"/>
      <c r="F12" s="4"/>
      <c r="G12" s="15"/>
    </row>
    <row r="13" spans="1:16" ht="15.75">
      <c r="A13" s="12"/>
      <c r="B13" s="24"/>
      <c r="C13" s="25"/>
      <c r="D13" s="4"/>
      <c r="E13" s="4"/>
      <c r="F13" s="4"/>
      <c r="G13" s="15"/>
    </row>
    <row r="14" spans="1:16" ht="15.75">
      <c r="A14" s="12"/>
      <c r="B14" s="24"/>
      <c r="C14" s="41" t="s">
        <v>285</v>
      </c>
      <c r="D14" s="4"/>
      <c r="E14" s="4"/>
      <c r="F14" s="4"/>
      <c r="G14" s="15"/>
    </row>
    <row r="15" spans="1:16" ht="15.75">
      <c r="A15" s="12"/>
      <c r="B15" s="24"/>
      <c r="C15" s="41" t="s">
        <v>286</v>
      </c>
      <c r="D15" s="4"/>
      <c r="E15" s="4"/>
      <c r="F15" s="4"/>
      <c r="G15" s="15"/>
    </row>
    <row r="16" spans="1:16" ht="15.75">
      <c r="A16" s="12"/>
      <c r="B16" s="24"/>
      <c r="C16" s="41" t="s">
        <v>62</v>
      </c>
      <c r="D16" s="4"/>
      <c r="E16" s="4"/>
      <c r="F16" s="4"/>
      <c r="G16" s="15"/>
    </row>
    <row r="17" spans="1:7" ht="15.75">
      <c r="A17" s="12"/>
      <c r="B17" s="24"/>
      <c r="C17" s="41" t="s">
        <v>63</v>
      </c>
      <c r="D17" s="4"/>
      <c r="E17" s="4"/>
      <c r="F17" s="4"/>
      <c r="G17" s="15"/>
    </row>
    <row r="18" spans="1:7" ht="15.75">
      <c r="A18" s="12"/>
      <c r="B18" s="24"/>
      <c r="C18" s="41" t="s">
        <v>64</v>
      </c>
      <c r="D18" s="4"/>
      <c r="E18" s="4"/>
      <c r="F18" s="4"/>
      <c r="G18" s="15"/>
    </row>
    <row r="19" spans="1:7" ht="15.75">
      <c r="A19" s="12"/>
      <c r="B19" s="4"/>
      <c r="C19" s="41" t="s">
        <v>65</v>
      </c>
      <c r="D19" s="4"/>
      <c r="E19" s="4"/>
      <c r="F19" s="4"/>
      <c r="G19" s="15"/>
    </row>
    <row r="20" spans="1:7" ht="15.75">
      <c r="A20" s="12"/>
      <c r="B20" s="4"/>
      <c r="C20" s="41" t="s">
        <v>66</v>
      </c>
      <c r="D20" s="4"/>
      <c r="E20" s="4"/>
      <c r="F20" s="4"/>
      <c r="G20" s="15"/>
    </row>
    <row r="21" spans="1:7" ht="15.75">
      <c r="A21" s="12"/>
      <c r="B21" s="4"/>
      <c r="C21" s="41" t="s">
        <v>298</v>
      </c>
      <c r="D21" s="4"/>
      <c r="E21" s="4"/>
      <c r="F21" s="4"/>
      <c r="G21" s="15"/>
    </row>
    <row r="22" spans="1:7" ht="15.75">
      <c r="A22" s="12"/>
      <c r="B22" s="4"/>
      <c r="C22" s="41" t="s">
        <v>67</v>
      </c>
      <c r="D22" s="4"/>
      <c r="E22" s="4"/>
      <c r="F22" s="4"/>
      <c r="G22" s="15"/>
    </row>
    <row r="23" spans="1:7">
      <c r="A23" s="12"/>
      <c r="B23" s="4"/>
      <c r="C23" s="4"/>
      <c r="D23" s="4"/>
      <c r="E23" s="4"/>
      <c r="F23" s="4"/>
      <c r="G23" s="15"/>
    </row>
    <row r="24" spans="1:7">
      <c r="A24" s="12"/>
      <c r="B24" s="4"/>
      <c r="C24" s="4"/>
      <c r="D24" s="4"/>
      <c r="E24" s="4"/>
      <c r="F24" s="4"/>
      <c r="G24" s="15"/>
    </row>
    <row r="25" spans="1:7">
      <c r="A25" s="12"/>
      <c r="B25" s="4"/>
      <c r="C25" s="4"/>
      <c r="D25" s="4"/>
      <c r="E25" s="4"/>
      <c r="F25" s="4"/>
      <c r="G25" s="15"/>
    </row>
    <row r="26" spans="1:7">
      <c r="A26" s="12"/>
      <c r="B26" s="81" t="s">
        <v>313</v>
      </c>
      <c r="C26" s="4"/>
      <c r="D26" s="4"/>
      <c r="E26" s="4"/>
      <c r="F26" s="4"/>
      <c r="G26" s="15"/>
    </row>
    <row r="27" spans="1:7">
      <c r="A27" s="12"/>
      <c r="B27" s="81" t="s">
        <v>228</v>
      </c>
      <c r="C27" s="4"/>
      <c r="D27" s="4"/>
      <c r="E27" s="4"/>
      <c r="F27" s="4"/>
      <c r="G27" s="15"/>
    </row>
    <row r="28" spans="1:7">
      <c r="A28" s="12"/>
      <c r="B28" s="4"/>
      <c r="C28" s="4"/>
      <c r="D28" s="4"/>
      <c r="E28" s="4"/>
      <c r="F28" s="4"/>
      <c r="G28" s="15"/>
    </row>
    <row r="29" spans="1:7">
      <c r="A29" s="12"/>
      <c r="B29" s="4"/>
      <c r="C29" s="4"/>
      <c r="D29" s="4"/>
      <c r="E29" s="4"/>
      <c r="F29" s="4"/>
      <c r="G29" s="15"/>
    </row>
    <row r="30" spans="1:7" ht="15.75">
      <c r="A30" s="12"/>
      <c r="B30" s="44" t="s">
        <v>230</v>
      </c>
      <c r="C30" s="45" t="s">
        <v>314</v>
      </c>
      <c r="D30" s="4"/>
      <c r="E30" s="4"/>
      <c r="F30" s="4"/>
      <c r="G30" s="15"/>
    </row>
    <row r="31" spans="1:7" ht="15.75">
      <c r="A31" s="12"/>
      <c r="B31" s="44" t="s">
        <v>229</v>
      </c>
      <c r="C31" s="45" t="s">
        <v>315</v>
      </c>
      <c r="D31" s="4"/>
      <c r="E31" s="4"/>
      <c r="F31" s="4"/>
      <c r="G31" s="15"/>
    </row>
    <row r="32" spans="1:7">
      <c r="A32" s="12"/>
      <c r="B32" s="4"/>
      <c r="C32" s="4"/>
      <c r="D32" s="4"/>
      <c r="E32" s="4"/>
      <c r="F32" s="4"/>
      <c r="G32" s="15"/>
    </row>
    <row r="33" spans="1:7">
      <c r="A33" s="18"/>
      <c r="B33" s="5"/>
      <c r="C33" s="5"/>
      <c r="D33" s="5"/>
      <c r="E33" s="5"/>
      <c r="F33" s="5"/>
      <c r="G33" s="19"/>
    </row>
    <row r="36" spans="1:7">
      <c r="A36" s="12"/>
      <c r="B36" s="4"/>
      <c r="C36" s="4"/>
      <c r="D36" s="4"/>
      <c r="E36" s="4"/>
      <c r="F36" s="4"/>
    </row>
    <row r="37" spans="1:7">
      <c r="A37" s="12"/>
      <c r="B37" s="4"/>
      <c r="C37" s="4"/>
      <c r="D37" s="4"/>
      <c r="E37" s="4"/>
      <c r="F37" s="4"/>
    </row>
    <row r="38" spans="1:7">
      <c r="A38" s="12"/>
      <c r="B38" s="4"/>
      <c r="C38" s="4"/>
      <c r="D38" s="4"/>
      <c r="E38" s="4"/>
      <c r="F38" s="4"/>
    </row>
    <row r="39" spans="1:7">
      <c r="A39" s="12"/>
      <c r="B39" s="4"/>
      <c r="C39" s="4"/>
      <c r="D39" s="4"/>
      <c r="E39" s="4"/>
      <c r="F39" s="4"/>
    </row>
    <row r="40" spans="1:7">
      <c r="A40" s="12"/>
      <c r="B40" s="4"/>
      <c r="C40" s="4"/>
      <c r="D40" s="4"/>
      <c r="E40" s="4"/>
      <c r="F40" s="4"/>
    </row>
    <row r="41" spans="1:7">
      <c r="A41" s="12"/>
      <c r="B41" s="4"/>
      <c r="C41" s="4"/>
      <c r="D41" s="4"/>
      <c r="E41" s="4"/>
      <c r="F41" s="4"/>
    </row>
    <row r="42" spans="1:7">
      <c r="A42" s="12"/>
      <c r="B42" s="4"/>
      <c r="C42" s="4"/>
      <c r="D42" s="4"/>
      <c r="E42" s="4"/>
      <c r="F42" s="4"/>
    </row>
    <row r="43" spans="1:7">
      <c r="A43" s="12"/>
      <c r="B43" s="4"/>
      <c r="C43" s="4"/>
      <c r="D43" s="4"/>
      <c r="E43" s="4"/>
      <c r="F43" s="4"/>
    </row>
    <row r="44" spans="1:7">
      <c r="A44" s="12"/>
      <c r="B44" s="4"/>
      <c r="C44" s="4"/>
      <c r="D44" s="4"/>
      <c r="E44" s="4"/>
      <c r="F44" s="4"/>
    </row>
    <row r="45" spans="1:7">
      <c r="A45" s="12"/>
      <c r="B45" s="4"/>
      <c r="C45" s="4"/>
      <c r="D45" s="4"/>
      <c r="E45" s="4"/>
      <c r="F45" s="4"/>
    </row>
    <row r="46" spans="1:7">
      <c r="A46" s="12"/>
      <c r="B46" s="4"/>
      <c r="C46" s="4"/>
      <c r="D46" s="4"/>
      <c r="E46" s="4"/>
      <c r="F46" s="4"/>
    </row>
    <row r="47" spans="1:7">
      <c r="A47" s="12"/>
      <c r="B47" s="4"/>
      <c r="C47" s="4"/>
      <c r="D47" s="4"/>
      <c r="E47" s="4"/>
      <c r="F47" s="4"/>
    </row>
    <row r="48" spans="1:7">
      <c r="A48" s="12"/>
      <c r="B48" s="4"/>
      <c r="C48" s="4"/>
      <c r="D48" s="4"/>
      <c r="E48" s="4"/>
      <c r="F48" s="4"/>
    </row>
    <row r="49" spans="1:6">
      <c r="A49" s="12"/>
      <c r="B49" s="4"/>
      <c r="C49" s="4"/>
      <c r="D49" s="4"/>
      <c r="E49" s="4"/>
      <c r="F49" s="4"/>
    </row>
  </sheetData>
  <mergeCells count="2">
    <mergeCell ref="B7:F7"/>
    <mergeCell ref="B8:F8"/>
  </mergeCells>
  <hyperlinks>
    <hyperlink ref="C14" location="Sexo!A1" display="Oferentes por sexo"/>
    <hyperlink ref="C16" location="Departamentos!A1" display="Oferentes por departamentos "/>
    <hyperlink ref="C17" location="Ciudades!A1" display="Oferentes por ciudades"/>
    <hyperlink ref="C18" location="Ocupaciones!A1" display="Oferentes por ocupaciones "/>
    <hyperlink ref="C19" location="'Educación '!A1" display="Oferentes por nivel educativo "/>
    <hyperlink ref="C20" location="'Experiencia laboral'!A1" display="Oferentes por experiencia laboral"/>
    <hyperlink ref="C22" location="'Aspiración Salarial'!A1" display="Oferentes por rangos de salarios"/>
    <hyperlink ref="C15" location="Edad!A1" display="Oferentes por rangos de edad"/>
    <hyperlink ref="C21" location="'Áreas de conocimiento'!A1" display="Oferentes por áreas de conocimiento"/>
  </hyperlinks>
  <pageMargins left="0.39370078740157483" right="0.39370078740157483" top="0.39370078740157483" bottom="0.39370078740157483" header="0.31496062992125984" footer="0.31496062992125984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>
    <tabColor rgb="FFFF0000"/>
  </sheetPr>
  <dimension ref="A1:S70"/>
  <sheetViews>
    <sheetView showGridLines="0" zoomScale="90" zoomScaleNormal="90" workbookViewId="0"/>
  </sheetViews>
  <sheetFormatPr baseColWidth="10" defaultRowHeight="15"/>
  <cols>
    <col min="1" max="1" width="1.7109375" customWidth="1"/>
    <col min="2" max="2" width="56.5703125" customWidth="1"/>
    <col min="3" max="9" width="11.7109375" customWidth="1"/>
    <col min="10" max="10" width="11.85546875" customWidth="1"/>
    <col min="11" max="11" width="4.5703125" customWidth="1"/>
    <col min="12" max="13" width="11.7109375" customWidth="1"/>
    <col min="14" max="14" width="1.7109375" customWidth="1"/>
    <col min="15" max="15" width="12" bestFit="1" customWidth="1"/>
    <col min="16" max="16" width="12.42578125" bestFit="1" customWidth="1"/>
    <col min="17" max="17" width="12" bestFit="1" customWidth="1"/>
    <col min="18" max="18" width="12.42578125" bestFit="1" customWidth="1"/>
    <col min="19" max="19" width="12" bestFit="1" customWidth="1"/>
  </cols>
  <sheetData>
    <row r="1" spans="1:19" ht="18">
      <c r="A1" s="9"/>
      <c r="B1" s="6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1"/>
      <c r="O1" s="7"/>
      <c r="P1" s="7"/>
      <c r="Q1" s="7"/>
      <c r="R1" s="7"/>
      <c r="S1" s="7"/>
    </row>
    <row r="2" spans="1:19" ht="18">
      <c r="A2" s="12"/>
      <c r="B2" s="4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4"/>
      <c r="O2" s="7"/>
      <c r="P2" s="7"/>
      <c r="Q2" s="7"/>
      <c r="R2" s="7"/>
      <c r="S2" s="7"/>
    </row>
    <row r="3" spans="1:19">
      <c r="A3" s="12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15"/>
    </row>
    <row r="4" spans="1:19">
      <c r="A4" s="12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15"/>
    </row>
    <row r="5" spans="1:19" ht="15.75">
      <c r="A5" s="12"/>
      <c r="B5" s="16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15"/>
    </row>
    <row r="6" spans="1:19" ht="15.75">
      <c r="A6" s="12"/>
      <c r="B6" s="3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15"/>
    </row>
    <row r="7" spans="1:19">
      <c r="A7" s="12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15"/>
    </row>
    <row r="8" spans="1:19">
      <c r="A8" s="12"/>
      <c r="B8" s="8"/>
      <c r="C8" s="26"/>
      <c r="D8" s="4"/>
      <c r="E8" s="4"/>
      <c r="F8" s="4"/>
      <c r="G8" s="4"/>
      <c r="H8" s="4"/>
      <c r="I8" s="4"/>
      <c r="J8" s="4"/>
      <c r="K8" s="4"/>
      <c r="L8" s="4"/>
      <c r="M8" s="4"/>
      <c r="N8" s="15"/>
    </row>
    <row r="9" spans="1:19">
      <c r="A9" s="12"/>
      <c r="B9" s="8"/>
      <c r="C9" s="26"/>
      <c r="D9" s="4"/>
      <c r="E9" s="4"/>
      <c r="F9" s="4"/>
      <c r="G9" s="4"/>
      <c r="H9" s="4"/>
      <c r="I9" s="4"/>
      <c r="J9" s="4"/>
      <c r="K9" s="4"/>
      <c r="L9" s="4"/>
      <c r="M9" s="4"/>
      <c r="N9" s="15"/>
    </row>
    <row r="10" spans="1:19">
      <c r="A10" s="12"/>
      <c r="B10" s="8"/>
      <c r="C10" s="26"/>
      <c r="D10" s="4"/>
      <c r="E10" s="4"/>
      <c r="F10" s="4"/>
      <c r="G10" s="4"/>
      <c r="H10" s="4"/>
      <c r="I10" s="4"/>
      <c r="J10" s="4"/>
      <c r="K10" s="4"/>
      <c r="L10" s="4"/>
      <c r="M10" s="4"/>
      <c r="N10" s="15"/>
    </row>
    <row r="11" spans="1:19" ht="15.75">
      <c r="A11" s="12"/>
      <c r="B11" s="8"/>
      <c r="C11" s="103" t="s">
        <v>297</v>
      </c>
      <c r="D11" s="103"/>
      <c r="E11" s="103"/>
      <c r="F11" s="103"/>
      <c r="G11" s="103"/>
      <c r="H11" s="103"/>
      <c r="I11" s="103"/>
      <c r="J11" s="103"/>
      <c r="K11" s="103"/>
      <c r="L11" s="103"/>
      <c r="M11" s="103"/>
      <c r="N11" s="15"/>
    </row>
    <row r="12" spans="1:19" ht="15.75">
      <c r="A12" s="12"/>
      <c r="B12" s="8"/>
      <c r="C12" s="103" t="s">
        <v>311</v>
      </c>
      <c r="D12" s="103"/>
      <c r="E12" s="103"/>
      <c r="F12" s="103"/>
      <c r="G12" s="103"/>
      <c r="H12" s="103"/>
      <c r="I12" s="103"/>
      <c r="J12" s="103"/>
      <c r="K12" s="103"/>
      <c r="L12" s="103"/>
      <c r="M12" s="103"/>
      <c r="N12" s="15"/>
    </row>
    <row r="13" spans="1:19" ht="18.75">
      <c r="A13" s="12"/>
      <c r="B13" s="92" t="s">
        <v>307</v>
      </c>
      <c r="N13" s="15"/>
    </row>
    <row r="14" spans="1:19" ht="31.5">
      <c r="A14" s="12"/>
      <c r="B14" s="30" t="s">
        <v>296</v>
      </c>
      <c r="C14" s="104" t="s">
        <v>319</v>
      </c>
      <c r="D14" s="104"/>
      <c r="E14" s="101" t="s">
        <v>316</v>
      </c>
      <c r="F14" s="101" t="s">
        <v>306</v>
      </c>
      <c r="G14" s="105" t="s">
        <v>321</v>
      </c>
      <c r="H14" s="106"/>
      <c r="I14" s="101" t="s">
        <v>316</v>
      </c>
      <c r="J14" s="101" t="s">
        <v>306</v>
      </c>
      <c r="K14" s="64"/>
      <c r="L14" s="86" t="s">
        <v>323</v>
      </c>
      <c r="M14" s="101" t="s">
        <v>101</v>
      </c>
      <c r="N14" s="15"/>
    </row>
    <row r="15" spans="1:19" ht="15.75">
      <c r="A15" s="12"/>
      <c r="B15" s="30"/>
      <c r="C15" s="31">
        <v>2017</v>
      </c>
      <c r="D15" s="31">
        <v>2018</v>
      </c>
      <c r="E15" s="101"/>
      <c r="F15" s="101"/>
      <c r="G15" s="31">
        <v>2017</v>
      </c>
      <c r="H15" s="31">
        <v>2018</v>
      </c>
      <c r="I15" s="101"/>
      <c r="J15" s="101"/>
      <c r="K15" s="64"/>
      <c r="L15" s="39" t="s">
        <v>318</v>
      </c>
      <c r="M15" s="101"/>
      <c r="N15" s="15"/>
    </row>
    <row r="16" spans="1:19">
      <c r="A16" s="12"/>
      <c r="B16" s="8"/>
      <c r="C16" s="26"/>
      <c r="D16" s="4"/>
      <c r="E16" s="4"/>
      <c r="F16" s="4"/>
      <c r="G16" s="4"/>
      <c r="H16" s="4"/>
      <c r="I16" s="4"/>
      <c r="J16" s="4"/>
      <c r="K16" s="4"/>
      <c r="L16" s="4"/>
      <c r="M16" s="4"/>
      <c r="N16" s="15"/>
    </row>
    <row r="17" spans="1:14" ht="15.75">
      <c r="A17" s="12"/>
      <c r="B17" s="34" t="s">
        <v>287</v>
      </c>
      <c r="C17" s="35">
        <v>307</v>
      </c>
      <c r="D17" s="35">
        <v>405</v>
      </c>
      <c r="E17" s="36">
        <f t="shared" ref="E17:E26" si="0">IF(ISBLANK(D17),"",(IFERROR(((D17/C17-1)*100),"")))</f>
        <v>31.921824104234521</v>
      </c>
      <c r="F17" s="36">
        <f>+(D17*100)/$D$26</f>
        <v>0.39895974939417223</v>
      </c>
      <c r="G17" s="35">
        <v>1601</v>
      </c>
      <c r="H17" s="35">
        <v>1596</v>
      </c>
      <c r="I17" s="36">
        <f t="shared" ref="I17:I26" si="1">IF(ISBLANK(H17),"",(IFERROR(((H17/G17-1)*100),"")))</f>
        <v>-0.31230480949406836</v>
      </c>
      <c r="J17" s="36">
        <f>+(H17*100)/$H$26</f>
        <v>0.40209006212744947</v>
      </c>
      <c r="K17" s="79"/>
      <c r="L17" s="35">
        <v>17057</v>
      </c>
      <c r="M17" s="36">
        <f>+(L17*100)/$L$26</f>
        <v>0.41333749489901256</v>
      </c>
      <c r="N17" s="15"/>
    </row>
    <row r="18" spans="1:14" ht="15.75">
      <c r="A18" s="12"/>
      <c r="B18" s="34" t="s">
        <v>288</v>
      </c>
      <c r="C18" s="35">
        <v>755</v>
      </c>
      <c r="D18" s="35">
        <v>970</v>
      </c>
      <c r="E18" s="36">
        <f t="shared" si="0"/>
        <v>28.47682119205297</v>
      </c>
      <c r="F18" s="36">
        <f t="shared" ref="F18:F24" si="2">+(D18*100)/$D$26</f>
        <v>0.95553322694406684</v>
      </c>
      <c r="G18" s="35">
        <v>4331</v>
      </c>
      <c r="H18" s="35">
        <v>4262</v>
      </c>
      <c r="I18" s="36">
        <f t="shared" si="1"/>
        <v>-1.5931655506811415</v>
      </c>
      <c r="J18" s="36">
        <f t="shared" ref="J18:J24" si="3">+(H18*100)/$H$26</f>
        <v>1.0737517824481138</v>
      </c>
      <c r="K18" s="79"/>
      <c r="L18" s="35">
        <v>50136</v>
      </c>
      <c r="M18" s="36">
        <f t="shared" ref="M18:M24" si="4">+(L18*100)/$L$26</f>
        <v>1.2149316201123816</v>
      </c>
      <c r="N18" s="15"/>
    </row>
    <row r="19" spans="1:14" ht="15.75">
      <c r="A19" s="12"/>
      <c r="B19" s="34" t="s">
        <v>289</v>
      </c>
      <c r="C19" s="35">
        <v>1305</v>
      </c>
      <c r="D19" s="35">
        <v>1472</v>
      </c>
      <c r="E19" s="36">
        <f t="shared" si="0"/>
        <v>12.79693486590039</v>
      </c>
      <c r="F19" s="36">
        <f t="shared" si="2"/>
        <v>1.4500462990326457</v>
      </c>
      <c r="G19" s="35">
        <v>10052</v>
      </c>
      <c r="H19" s="35">
        <v>9118</v>
      </c>
      <c r="I19" s="36">
        <f t="shared" si="1"/>
        <v>-9.2916832471150013</v>
      </c>
      <c r="J19" s="36">
        <f t="shared" si="3"/>
        <v>2.2971536256128346</v>
      </c>
      <c r="K19" s="79"/>
      <c r="L19" s="35">
        <v>82591</v>
      </c>
      <c r="M19" s="36">
        <f t="shared" si="4"/>
        <v>2.0014045284167405</v>
      </c>
      <c r="N19" s="15"/>
    </row>
    <row r="20" spans="1:14" ht="15.75">
      <c r="A20" s="12"/>
      <c r="B20" s="34" t="s">
        <v>290</v>
      </c>
      <c r="C20" s="35">
        <v>1460</v>
      </c>
      <c r="D20" s="35">
        <v>1828</v>
      </c>
      <c r="E20" s="36">
        <f t="shared" si="0"/>
        <v>25.205479452054803</v>
      </c>
      <c r="F20" s="36">
        <f t="shared" si="2"/>
        <v>1.800736844179128</v>
      </c>
      <c r="G20" s="35">
        <v>8116</v>
      </c>
      <c r="H20" s="35">
        <v>7493</v>
      </c>
      <c r="I20" s="36">
        <f t="shared" si="1"/>
        <v>-7.6761951700344948</v>
      </c>
      <c r="J20" s="36">
        <f t="shared" si="3"/>
        <v>1.8877574157399617</v>
      </c>
      <c r="K20" s="79"/>
      <c r="L20" s="35">
        <v>81200</v>
      </c>
      <c r="M20" s="36">
        <f t="shared" si="4"/>
        <v>1.9676968157237393</v>
      </c>
      <c r="N20" s="15"/>
    </row>
    <row r="21" spans="1:14" ht="15.75">
      <c r="A21" s="12"/>
      <c r="B21" s="34" t="s">
        <v>291</v>
      </c>
      <c r="C21" s="35">
        <v>2964</v>
      </c>
      <c r="D21" s="35">
        <v>3196</v>
      </c>
      <c r="E21" s="36">
        <f t="shared" si="0"/>
        <v>7.8272604588394135</v>
      </c>
      <c r="F21" s="36">
        <f t="shared" si="2"/>
        <v>3.1483342199105544</v>
      </c>
      <c r="G21" s="35">
        <v>17106</v>
      </c>
      <c r="H21" s="35">
        <v>14085</v>
      </c>
      <c r="I21" s="36">
        <f t="shared" si="1"/>
        <v>-17.660470010522623</v>
      </c>
      <c r="J21" s="36">
        <f t="shared" si="3"/>
        <v>3.5485203791134872</v>
      </c>
      <c r="K21" s="79"/>
      <c r="L21" s="35">
        <v>190753</v>
      </c>
      <c r="M21" s="36">
        <f t="shared" si="4"/>
        <v>4.6224639247506207</v>
      </c>
      <c r="N21" s="15"/>
    </row>
    <row r="22" spans="1:14" ht="15" customHeight="1">
      <c r="A22" s="12"/>
      <c r="B22" s="34" t="s">
        <v>292</v>
      </c>
      <c r="C22" s="35">
        <v>7081</v>
      </c>
      <c r="D22" s="35">
        <v>8649</v>
      </c>
      <c r="E22" s="36">
        <f t="shared" si="0"/>
        <v>22.143765004942793</v>
      </c>
      <c r="F22" s="36">
        <f t="shared" si="2"/>
        <v>8.5200070926177673</v>
      </c>
      <c r="G22" s="35">
        <v>38451</v>
      </c>
      <c r="H22" s="35">
        <v>34862</v>
      </c>
      <c r="I22" s="36">
        <f t="shared" si="1"/>
        <v>-9.333957504356194</v>
      </c>
      <c r="J22" s="36">
        <f t="shared" si="3"/>
        <v>8.7829973345157537</v>
      </c>
      <c r="K22" s="79"/>
      <c r="L22" s="35">
        <v>457125</v>
      </c>
      <c r="M22" s="36">
        <f t="shared" si="4"/>
        <v>11.077381858223083</v>
      </c>
      <c r="N22" s="15"/>
    </row>
    <row r="23" spans="1:14" ht="15.75">
      <c r="A23" s="12"/>
      <c r="B23" s="34" t="s">
        <v>293</v>
      </c>
      <c r="C23" s="35">
        <v>5694</v>
      </c>
      <c r="D23" s="35">
        <v>6674</v>
      </c>
      <c r="E23" s="36">
        <f t="shared" si="0"/>
        <v>17.211099402880215</v>
      </c>
      <c r="F23" s="36">
        <f t="shared" si="2"/>
        <v>6.5744626356955687</v>
      </c>
      <c r="G23" s="35">
        <v>30323</v>
      </c>
      <c r="H23" s="35">
        <v>26988</v>
      </c>
      <c r="I23" s="36">
        <f t="shared" si="1"/>
        <v>-10.998252151831945</v>
      </c>
      <c r="J23" s="36">
        <f t="shared" si="3"/>
        <v>6.7992522535686755</v>
      </c>
      <c r="K23" s="79"/>
      <c r="L23" s="35">
        <v>344059</v>
      </c>
      <c r="M23" s="36">
        <f t="shared" si="4"/>
        <v>8.3374852059248035</v>
      </c>
      <c r="N23" s="15"/>
    </row>
    <row r="24" spans="1:14" ht="15.75">
      <c r="A24" s="12"/>
      <c r="B24" s="34" t="s">
        <v>294</v>
      </c>
      <c r="C24" s="35">
        <v>291</v>
      </c>
      <c r="D24" s="35">
        <v>374</v>
      </c>
      <c r="E24" s="36">
        <f t="shared" si="0"/>
        <v>28.522336769759459</v>
      </c>
      <c r="F24" s="36">
        <f t="shared" si="2"/>
        <v>0.36842208956400102</v>
      </c>
      <c r="G24" s="35">
        <v>1555</v>
      </c>
      <c r="H24" s="35">
        <v>1528</v>
      </c>
      <c r="I24" s="36">
        <f t="shared" si="1"/>
        <v>-1.7363344051446905</v>
      </c>
      <c r="J24" s="36">
        <f t="shared" si="3"/>
        <v>0.38495840534507691</v>
      </c>
      <c r="K24" s="79"/>
      <c r="L24" s="35">
        <v>17373</v>
      </c>
      <c r="M24" s="36">
        <f t="shared" si="4"/>
        <v>0.42099503423113943</v>
      </c>
      <c r="N24" s="15"/>
    </row>
    <row r="25" spans="1:14" ht="15.75">
      <c r="A25" s="12"/>
      <c r="B25" s="34" t="s">
        <v>295</v>
      </c>
      <c r="C25" s="35">
        <v>57084</v>
      </c>
      <c r="D25" s="35">
        <v>77946</v>
      </c>
      <c r="E25" s="36">
        <f t="shared" si="0"/>
        <v>36.546142526802619</v>
      </c>
      <c r="F25" s="36">
        <f>+(D25*100)/$D$26</f>
        <v>76.783497842662101</v>
      </c>
      <c r="G25" s="35">
        <v>279032</v>
      </c>
      <c r="H25" s="35">
        <v>296994</v>
      </c>
      <c r="I25" s="36">
        <f t="shared" si="1"/>
        <v>6.4372545084434796</v>
      </c>
      <c r="J25" s="36">
        <f>+(H25*100)/$H$26</f>
        <v>74.823518741528645</v>
      </c>
      <c r="K25" s="79"/>
      <c r="L25" s="35">
        <v>2886358</v>
      </c>
      <c r="M25" s="36">
        <f>+(L25*100)/$L$26</f>
        <v>69.944303517718481</v>
      </c>
      <c r="N25" s="15"/>
    </row>
    <row r="26" spans="1:14" ht="15.75">
      <c r="A26" s="12"/>
      <c r="B26" s="40" t="s">
        <v>70</v>
      </c>
      <c r="C26" s="37">
        <f>SUM(C17:C25)</f>
        <v>76941</v>
      </c>
      <c r="D26" s="37">
        <f>SUM(D17:D25)</f>
        <v>101514</v>
      </c>
      <c r="E26" s="38">
        <f t="shared" si="0"/>
        <v>31.937458572152689</v>
      </c>
      <c r="F26" s="38">
        <f>SUM(F17:F25)</f>
        <v>100</v>
      </c>
      <c r="G26" s="37">
        <f t="shared" ref="G26:H26" si="5">SUM(G17:G25)</f>
        <v>390567</v>
      </c>
      <c r="H26" s="37">
        <f t="shared" si="5"/>
        <v>396926</v>
      </c>
      <c r="I26" s="38">
        <f t="shared" si="1"/>
        <v>1.6281457470805227</v>
      </c>
      <c r="J26" s="38">
        <f>SUM(J17:J25)</f>
        <v>100</v>
      </c>
      <c r="K26" s="4"/>
      <c r="L26" s="37">
        <f t="shared" ref="L26:M26" si="6">SUM(L17:L25)</f>
        <v>4126652</v>
      </c>
      <c r="M26" s="38">
        <f t="shared" si="6"/>
        <v>100</v>
      </c>
      <c r="N26" s="15"/>
    </row>
    <row r="27" spans="1:14">
      <c r="A27" s="12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15"/>
    </row>
    <row r="28" spans="1:14" ht="18.75">
      <c r="A28" s="12"/>
      <c r="B28" s="92" t="s">
        <v>308</v>
      </c>
      <c r="C28" s="91"/>
      <c r="D28" s="91"/>
      <c r="E28" s="91"/>
      <c r="F28" s="91"/>
      <c r="G28" s="91"/>
      <c r="H28" s="91"/>
      <c r="I28" s="91"/>
      <c r="J28" s="91"/>
      <c r="K28" s="91"/>
      <c r="L28" s="91"/>
      <c r="M28" s="91"/>
      <c r="N28" s="15"/>
    </row>
    <row r="29" spans="1:14" ht="15.75">
      <c r="A29" s="12"/>
      <c r="B29" s="34" t="s">
        <v>287</v>
      </c>
      <c r="C29" s="35">
        <v>121</v>
      </c>
      <c r="D29" s="35">
        <v>176</v>
      </c>
      <c r="E29" s="36">
        <f t="shared" ref="E29:E37" si="7">IF(ISBLANK(D29),"",(IFERROR(((D29/C29-1)*100),"")))</f>
        <v>45.45454545454546</v>
      </c>
      <c r="F29" s="36">
        <f>+(D29*100)/$D$38</f>
        <v>0.33281645928671383</v>
      </c>
      <c r="G29" s="35">
        <v>663</v>
      </c>
      <c r="H29" s="35">
        <v>682</v>
      </c>
      <c r="I29" s="36">
        <f t="shared" ref="I29:I37" si="8">IF(ISBLANK(H29),"",(IFERROR(((H29/G29-1)*100),"")))</f>
        <v>2.8657616892910909</v>
      </c>
      <c r="J29" s="36">
        <f>+(H29*100)/$H$38</f>
        <v>0.32383050654308559</v>
      </c>
      <c r="K29" s="79"/>
      <c r="L29" s="35">
        <v>7585</v>
      </c>
      <c r="M29" s="36">
        <f>+(L29*100)/$L$38</f>
        <v>0.33412198161426071</v>
      </c>
      <c r="N29" s="15"/>
    </row>
    <row r="30" spans="1:14" ht="15.75">
      <c r="A30" s="12"/>
      <c r="B30" s="34" t="s">
        <v>288</v>
      </c>
      <c r="C30" s="35">
        <v>373</v>
      </c>
      <c r="D30" s="35">
        <v>468</v>
      </c>
      <c r="E30" s="36">
        <f t="shared" si="7"/>
        <v>25.469168900804284</v>
      </c>
      <c r="F30" s="36">
        <f t="shared" ref="F30:F36" si="9">+(D30*100)/$D$38</f>
        <v>0.88498922128512536</v>
      </c>
      <c r="G30" s="35">
        <v>2189</v>
      </c>
      <c r="H30" s="35">
        <v>2103</v>
      </c>
      <c r="I30" s="36">
        <f t="shared" si="8"/>
        <v>-3.9287345820009145</v>
      </c>
      <c r="J30" s="36">
        <f t="shared" ref="J30:J36" si="10">+(H30*100)/$H$38</f>
        <v>0.9985565326394561</v>
      </c>
      <c r="K30" s="79"/>
      <c r="L30" s="35">
        <v>25394</v>
      </c>
      <c r="M30" s="36">
        <f t="shared" ref="M30:M36" si="11">+(L30*100)/$L$38</f>
        <v>1.1186148452356672</v>
      </c>
      <c r="N30" s="15"/>
    </row>
    <row r="31" spans="1:14" ht="15.75">
      <c r="A31" s="12"/>
      <c r="B31" s="34" t="s">
        <v>289</v>
      </c>
      <c r="C31" s="35">
        <v>1001</v>
      </c>
      <c r="D31" s="35">
        <v>1111</v>
      </c>
      <c r="E31" s="36">
        <f t="shared" si="7"/>
        <v>10.989010989010994</v>
      </c>
      <c r="F31" s="36">
        <f t="shared" si="9"/>
        <v>2.1009038992473807</v>
      </c>
      <c r="G31" s="35">
        <v>8019</v>
      </c>
      <c r="H31" s="35">
        <v>7081</v>
      </c>
      <c r="I31" s="36">
        <f t="shared" si="8"/>
        <v>-11.697219104626511</v>
      </c>
      <c r="J31" s="36">
        <f t="shared" si="10"/>
        <v>3.3622343355301894</v>
      </c>
      <c r="K31" s="79"/>
      <c r="L31" s="35">
        <v>63243</v>
      </c>
      <c r="M31" s="36">
        <f t="shared" si="11"/>
        <v>2.7858769259368081</v>
      </c>
      <c r="N31" s="15"/>
    </row>
    <row r="32" spans="1:14" ht="15.75">
      <c r="A32" s="12"/>
      <c r="B32" s="34" t="s">
        <v>290</v>
      </c>
      <c r="C32" s="35">
        <v>1180</v>
      </c>
      <c r="D32" s="35">
        <v>1425</v>
      </c>
      <c r="E32" s="36">
        <f t="shared" si="7"/>
        <v>20.762711864406768</v>
      </c>
      <c r="F32" s="36">
        <f t="shared" si="9"/>
        <v>2.6946787186566317</v>
      </c>
      <c r="G32" s="35">
        <v>6507</v>
      </c>
      <c r="H32" s="35">
        <v>5882</v>
      </c>
      <c r="I32" s="36">
        <f t="shared" si="8"/>
        <v>-9.6050407253726711</v>
      </c>
      <c r="J32" s="36">
        <f t="shared" si="10"/>
        <v>2.7929194127367003</v>
      </c>
      <c r="K32" s="79"/>
      <c r="L32" s="35">
        <v>63931</v>
      </c>
      <c r="M32" s="36">
        <f t="shared" si="11"/>
        <v>2.8161835737088068</v>
      </c>
      <c r="N32" s="15"/>
    </row>
    <row r="33" spans="1:14" ht="15.75">
      <c r="A33" s="12"/>
      <c r="B33" s="34" t="s">
        <v>291</v>
      </c>
      <c r="C33" s="35">
        <v>1919</v>
      </c>
      <c r="D33" s="35">
        <v>2101</v>
      </c>
      <c r="E33" s="36">
        <f t="shared" si="7"/>
        <v>9.48410630536738</v>
      </c>
      <c r="F33" s="36">
        <f t="shared" si="9"/>
        <v>3.9729964827351463</v>
      </c>
      <c r="G33" s="35">
        <v>11512</v>
      </c>
      <c r="H33" s="35">
        <v>9217</v>
      </c>
      <c r="I33" s="36">
        <f t="shared" si="8"/>
        <v>-19.935719249478801</v>
      </c>
      <c r="J33" s="36">
        <f t="shared" si="10"/>
        <v>4.3764600862281817</v>
      </c>
      <c r="K33" s="79"/>
      <c r="L33" s="35">
        <v>126143</v>
      </c>
      <c r="M33" s="36">
        <f t="shared" si="11"/>
        <v>5.5566445783477505</v>
      </c>
      <c r="N33" s="15"/>
    </row>
    <row r="34" spans="1:14" ht="15.75">
      <c r="A34" s="12"/>
      <c r="B34" s="34" t="s">
        <v>292</v>
      </c>
      <c r="C34" s="35">
        <v>4791</v>
      </c>
      <c r="D34" s="35">
        <v>5667</v>
      </c>
      <c r="E34" s="36">
        <f t="shared" si="7"/>
        <v>18.284283030682523</v>
      </c>
      <c r="F34" s="36">
        <f t="shared" si="9"/>
        <v>10.716311788510268</v>
      </c>
      <c r="G34" s="35">
        <v>26073</v>
      </c>
      <c r="H34" s="35">
        <v>23337</v>
      </c>
      <c r="I34" s="36">
        <f t="shared" si="8"/>
        <v>-10.493614083534686</v>
      </c>
      <c r="J34" s="36">
        <f t="shared" si="10"/>
        <v>11.080986116123151</v>
      </c>
      <c r="K34" s="79"/>
      <c r="L34" s="35">
        <v>303137</v>
      </c>
      <c r="M34" s="36">
        <f t="shared" si="11"/>
        <v>13.353294019855259</v>
      </c>
      <c r="N34" s="15"/>
    </row>
    <row r="35" spans="1:14" ht="15.75">
      <c r="A35" s="12"/>
      <c r="B35" s="34" t="s">
        <v>293</v>
      </c>
      <c r="C35" s="35">
        <v>1862</v>
      </c>
      <c r="D35" s="35">
        <v>2140</v>
      </c>
      <c r="E35" s="36">
        <f t="shared" si="7"/>
        <v>14.930182599355524</v>
      </c>
      <c r="F35" s="36">
        <f t="shared" si="9"/>
        <v>4.0467455845089066</v>
      </c>
      <c r="G35" s="35">
        <v>10215</v>
      </c>
      <c r="H35" s="35">
        <v>8849</v>
      </c>
      <c r="I35" s="36">
        <f t="shared" si="8"/>
        <v>-13.372491434165445</v>
      </c>
      <c r="J35" s="36">
        <f t="shared" si="10"/>
        <v>4.2017245636360183</v>
      </c>
      <c r="K35" s="79"/>
      <c r="L35" s="35">
        <v>117789</v>
      </c>
      <c r="M35" s="36">
        <f t="shared" si="11"/>
        <v>5.1886478697906595</v>
      </c>
      <c r="N35" s="15"/>
    </row>
    <row r="36" spans="1:14" ht="15.75">
      <c r="A36" s="12"/>
      <c r="B36" s="34" t="s">
        <v>294</v>
      </c>
      <c r="C36" s="35">
        <v>158</v>
      </c>
      <c r="D36" s="35">
        <v>219</v>
      </c>
      <c r="E36" s="36">
        <f t="shared" si="7"/>
        <v>38.607594936708864</v>
      </c>
      <c r="F36" s="36">
        <f t="shared" si="9"/>
        <v>0.41412957149880869</v>
      </c>
      <c r="G36" s="35">
        <v>854</v>
      </c>
      <c r="H36" s="35">
        <v>844</v>
      </c>
      <c r="I36" s="36">
        <f t="shared" si="8"/>
        <v>-1.1709601873536313</v>
      </c>
      <c r="J36" s="36">
        <f t="shared" si="10"/>
        <v>0.40075212246680975</v>
      </c>
      <c r="K36" s="79"/>
      <c r="L36" s="35">
        <v>9510</v>
      </c>
      <c r="M36" s="36">
        <f t="shared" si="11"/>
        <v>0.41891892487167026</v>
      </c>
      <c r="N36" s="15"/>
    </row>
    <row r="37" spans="1:14" ht="15.75">
      <c r="A37" s="12"/>
      <c r="B37" s="34" t="s">
        <v>295</v>
      </c>
      <c r="C37" s="35">
        <v>29418</v>
      </c>
      <c r="D37" s="35">
        <v>39575</v>
      </c>
      <c r="E37" s="36">
        <f t="shared" si="7"/>
        <v>34.526480386158134</v>
      </c>
      <c r="F37" s="36">
        <f>+(D37*100)/$D$38</f>
        <v>74.836428274271015</v>
      </c>
      <c r="G37" s="35">
        <v>148121</v>
      </c>
      <c r="H37" s="35">
        <v>152609</v>
      </c>
      <c r="I37" s="36">
        <f t="shared" si="8"/>
        <v>3.0299552392976103</v>
      </c>
      <c r="J37" s="36">
        <f>+(H37*100)/$H$38</f>
        <v>72.462536324096405</v>
      </c>
      <c r="K37" s="79"/>
      <c r="L37" s="35">
        <v>1553397</v>
      </c>
      <c r="M37" s="36">
        <f>+(L37*100)/$L$38</f>
        <v>68.427697280639123</v>
      </c>
      <c r="N37" s="15"/>
    </row>
    <row r="38" spans="1:14" ht="15.75">
      <c r="A38" s="12"/>
      <c r="B38" s="40" t="s">
        <v>70</v>
      </c>
      <c r="C38" s="37">
        <f>SUM(C29:C37)</f>
        <v>40823</v>
      </c>
      <c r="D38" s="37">
        <f>SUM(D29:D37)</f>
        <v>52882</v>
      </c>
      <c r="E38" s="38">
        <f t="shared" ref="E38" si="12">IF(ISBLANK(D38),"",(IFERROR(((D38/C38-1)*100),"")))</f>
        <v>29.539720255738189</v>
      </c>
      <c r="F38" s="38">
        <f>SUM(F29:F37)</f>
        <v>100</v>
      </c>
      <c r="G38" s="37">
        <f t="shared" ref="G38:H38" si="13">SUM(G29:G37)</f>
        <v>214153</v>
      </c>
      <c r="H38" s="37">
        <f t="shared" si="13"/>
        <v>210604</v>
      </c>
      <c r="I38" s="38">
        <f t="shared" ref="I38" si="14">IF(ISBLANK(H38),"",(IFERROR(((H38/G38-1)*100),"")))</f>
        <v>-1.6572263755352479</v>
      </c>
      <c r="J38" s="38">
        <f>SUM(J29:J37)</f>
        <v>100</v>
      </c>
      <c r="K38" s="4"/>
      <c r="L38" s="37">
        <f t="shared" ref="L38:M38" si="15">SUM(L29:L37)</f>
        <v>2270129</v>
      </c>
      <c r="M38" s="38">
        <f t="shared" si="15"/>
        <v>100</v>
      </c>
      <c r="N38" s="15"/>
    </row>
    <row r="39" spans="1:14">
      <c r="A39" s="12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15"/>
    </row>
    <row r="40" spans="1:14" ht="18.75">
      <c r="A40" s="12"/>
      <c r="B40" s="92" t="s">
        <v>309</v>
      </c>
      <c r="C40" s="91"/>
      <c r="D40" s="91"/>
      <c r="E40" s="91"/>
      <c r="F40" s="91"/>
      <c r="G40" s="91"/>
      <c r="H40" s="91"/>
      <c r="I40" s="91"/>
      <c r="J40" s="91"/>
      <c r="K40" s="91"/>
      <c r="L40" s="91"/>
      <c r="M40" s="91"/>
      <c r="N40" s="15"/>
    </row>
    <row r="41" spans="1:14" ht="15.75">
      <c r="A41" s="12"/>
      <c r="B41" s="34" t="s">
        <v>287</v>
      </c>
      <c r="C41" s="35">
        <f t="shared" ref="C41:D49" si="16">C17-C29</f>
        <v>186</v>
      </c>
      <c r="D41" s="35">
        <f t="shared" si="16"/>
        <v>229</v>
      </c>
      <c r="E41" s="36">
        <f t="shared" ref="E41:E50" si="17">IF(ISBLANK(D41),"",(IFERROR(((D41/C41-1)*100),"")))</f>
        <v>23.118279569892476</v>
      </c>
      <c r="F41" s="36">
        <f>+(D41*100)/$D$50</f>
        <v>0.47088336897516037</v>
      </c>
      <c r="G41" s="35">
        <f t="shared" ref="G41:H49" si="18">G17-G29</f>
        <v>938</v>
      </c>
      <c r="H41" s="35">
        <f t="shared" si="18"/>
        <v>914</v>
      </c>
      <c r="I41" s="36">
        <f t="shared" ref="I41:I50" si="19">IF(ISBLANK(H41),"",(IFERROR(((H41/G41-1)*100),"")))</f>
        <v>-2.5586353944562878</v>
      </c>
      <c r="J41" s="36">
        <f>+(H41*100)/$H$50</f>
        <v>0.49054862013074141</v>
      </c>
      <c r="K41" s="79"/>
      <c r="L41" s="35">
        <f t="shared" ref="L41:L49" si="20">L17-L29</f>
        <v>9472</v>
      </c>
      <c r="M41" s="36">
        <f>+(L41*100)/$L$50</f>
        <v>0.51020105864565102</v>
      </c>
      <c r="N41" s="15"/>
    </row>
    <row r="42" spans="1:14" ht="15.75">
      <c r="A42" s="12"/>
      <c r="B42" s="34" t="s">
        <v>288</v>
      </c>
      <c r="C42" s="35">
        <f t="shared" si="16"/>
        <v>382</v>
      </c>
      <c r="D42" s="35">
        <f t="shared" si="16"/>
        <v>502</v>
      </c>
      <c r="E42" s="36">
        <f t="shared" si="17"/>
        <v>31.413612565445035</v>
      </c>
      <c r="F42" s="36">
        <f t="shared" ref="F42:F48" si="21">+(D42*100)/$D$50</f>
        <v>1.0322421450896528</v>
      </c>
      <c r="G42" s="35">
        <f t="shared" si="18"/>
        <v>2142</v>
      </c>
      <c r="H42" s="35">
        <f t="shared" si="18"/>
        <v>2159</v>
      </c>
      <c r="I42" s="36">
        <f t="shared" si="19"/>
        <v>0.79365079365079083</v>
      </c>
      <c r="J42" s="36">
        <f t="shared" ref="J42:J48" si="22">+(H42*100)/$H$50</f>
        <v>1.1587466858449351</v>
      </c>
      <c r="K42" s="79"/>
      <c r="L42" s="35">
        <f t="shared" si="20"/>
        <v>24742</v>
      </c>
      <c r="M42" s="36">
        <f t="shared" ref="M42:M48" si="23">+(L42*100)/$L$50</f>
        <v>1.3327063548364335</v>
      </c>
      <c r="N42" s="15"/>
    </row>
    <row r="43" spans="1:14" ht="15.75">
      <c r="A43" s="12"/>
      <c r="B43" s="34" t="s">
        <v>289</v>
      </c>
      <c r="C43" s="35">
        <f t="shared" si="16"/>
        <v>304</v>
      </c>
      <c r="D43" s="35">
        <f t="shared" si="16"/>
        <v>361</v>
      </c>
      <c r="E43" s="36">
        <f t="shared" si="17"/>
        <v>18.75</v>
      </c>
      <c r="F43" s="36">
        <f t="shared" si="21"/>
        <v>0.7423095903931568</v>
      </c>
      <c r="G43" s="35">
        <f t="shared" si="18"/>
        <v>2033</v>
      </c>
      <c r="H43" s="35">
        <f t="shared" si="18"/>
        <v>2037</v>
      </c>
      <c r="I43" s="36">
        <f t="shared" si="19"/>
        <v>0.1967535661583808</v>
      </c>
      <c r="J43" s="36">
        <f t="shared" si="22"/>
        <v>1.0932686424576807</v>
      </c>
      <c r="K43" s="79"/>
      <c r="L43" s="35">
        <f t="shared" si="20"/>
        <v>19348</v>
      </c>
      <c r="M43" s="36">
        <f t="shared" si="23"/>
        <v>1.0421632266338743</v>
      </c>
      <c r="N43" s="15"/>
    </row>
    <row r="44" spans="1:14" ht="15.75">
      <c r="A44" s="12"/>
      <c r="B44" s="34" t="s">
        <v>290</v>
      </c>
      <c r="C44" s="35">
        <f t="shared" si="16"/>
        <v>280</v>
      </c>
      <c r="D44" s="35">
        <f t="shared" si="16"/>
        <v>403</v>
      </c>
      <c r="E44" s="36">
        <f t="shared" si="17"/>
        <v>43.928571428571431</v>
      </c>
      <c r="F44" s="36">
        <f t="shared" si="21"/>
        <v>0.8286724790261556</v>
      </c>
      <c r="G44" s="35">
        <f t="shared" si="18"/>
        <v>1609</v>
      </c>
      <c r="H44" s="35">
        <f t="shared" si="18"/>
        <v>1611</v>
      </c>
      <c r="I44" s="36">
        <f t="shared" si="19"/>
        <v>0.12430080795524656</v>
      </c>
      <c r="J44" s="36">
        <f t="shared" si="22"/>
        <v>0.86463219587595663</v>
      </c>
      <c r="K44" s="79"/>
      <c r="L44" s="35">
        <f t="shared" si="20"/>
        <v>17269</v>
      </c>
      <c r="M44" s="36">
        <f t="shared" si="23"/>
        <v>0.93017969613088558</v>
      </c>
      <c r="N44" s="15"/>
    </row>
    <row r="45" spans="1:14" ht="15.75">
      <c r="A45" s="12"/>
      <c r="B45" s="34" t="s">
        <v>291</v>
      </c>
      <c r="C45" s="35">
        <f t="shared" si="16"/>
        <v>1045</v>
      </c>
      <c r="D45" s="35">
        <f t="shared" si="16"/>
        <v>1095</v>
      </c>
      <c r="E45" s="36">
        <f t="shared" si="17"/>
        <v>4.7846889952153138</v>
      </c>
      <c r="F45" s="36">
        <f t="shared" si="21"/>
        <v>2.25160388221747</v>
      </c>
      <c r="G45" s="35">
        <f t="shared" si="18"/>
        <v>5594</v>
      </c>
      <c r="H45" s="35">
        <f t="shared" si="18"/>
        <v>4868</v>
      </c>
      <c r="I45" s="36">
        <f t="shared" si="19"/>
        <v>-12.978190918841614</v>
      </c>
      <c r="J45" s="36">
        <f t="shared" si="22"/>
        <v>2.6126812722061805</v>
      </c>
      <c r="K45" s="79"/>
      <c r="L45" s="35">
        <f t="shared" si="20"/>
        <v>64610</v>
      </c>
      <c r="M45" s="36">
        <f t="shared" si="23"/>
        <v>3.4801615708504552</v>
      </c>
      <c r="N45" s="15"/>
    </row>
    <row r="46" spans="1:14" ht="15.75">
      <c r="A46" s="12"/>
      <c r="B46" s="34" t="s">
        <v>292</v>
      </c>
      <c r="C46" s="35">
        <f t="shared" si="16"/>
        <v>2290</v>
      </c>
      <c r="D46" s="35">
        <f t="shared" si="16"/>
        <v>2982</v>
      </c>
      <c r="E46" s="36">
        <f t="shared" si="17"/>
        <v>30.21834061135371</v>
      </c>
      <c r="F46" s="36">
        <f t="shared" si="21"/>
        <v>6.1317650929429179</v>
      </c>
      <c r="G46" s="35">
        <f t="shared" si="18"/>
        <v>12378</v>
      </c>
      <c r="H46" s="35">
        <f t="shared" si="18"/>
        <v>11525</v>
      </c>
      <c r="I46" s="36">
        <f t="shared" si="19"/>
        <v>-6.8912586847632902</v>
      </c>
      <c r="J46" s="36">
        <f t="shared" si="22"/>
        <v>6.1855282790008692</v>
      </c>
      <c r="K46" s="79"/>
      <c r="L46" s="35">
        <f t="shared" si="20"/>
        <v>153988</v>
      </c>
      <c r="M46" s="36">
        <f t="shared" si="23"/>
        <v>8.2944299639702823</v>
      </c>
      <c r="N46" s="15"/>
    </row>
    <row r="47" spans="1:14" ht="15.75">
      <c r="A47" s="12"/>
      <c r="B47" s="34" t="s">
        <v>293</v>
      </c>
      <c r="C47" s="35">
        <f t="shared" si="16"/>
        <v>3832</v>
      </c>
      <c r="D47" s="35">
        <f t="shared" si="16"/>
        <v>4534</v>
      </c>
      <c r="E47" s="36">
        <f t="shared" si="17"/>
        <v>18.319415448851785</v>
      </c>
      <c r="F47" s="36">
        <f t="shared" si="21"/>
        <v>9.3230794538575417</v>
      </c>
      <c r="G47" s="35">
        <f t="shared" si="18"/>
        <v>20108</v>
      </c>
      <c r="H47" s="35">
        <f t="shared" si="18"/>
        <v>18139</v>
      </c>
      <c r="I47" s="36">
        <f t="shared" si="19"/>
        <v>-9.7921225382932136</v>
      </c>
      <c r="J47" s="36">
        <f t="shared" si="22"/>
        <v>9.7352969590279201</v>
      </c>
      <c r="K47" s="79"/>
      <c r="L47" s="35">
        <f t="shared" si="20"/>
        <v>226270</v>
      </c>
      <c r="M47" s="36">
        <f t="shared" si="23"/>
        <v>12.187837155801462</v>
      </c>
      <c r="N47" s="15"/>
    </row>
    <row r="48" spans="1:14" ht="15.75">
      <c r="A48" s="12"/>
      <c r="B48" s="34" t="s">
        <v>294</v>
      </c>
      <c r="C48" s="35">
        <f t="shared" si="16"/>
        <v>133</v>
      </c>
      <c r="D48" s="35">
        <f t="shared" si="16"/>
        <v>155</v>
      </c>
      <c r="E48" s="36">
        <f t="shared" si="17"/>
        <v>16.541353383458656</v>
      </c>
      <c r="F48" s="36">
        <f t="shared" si="21"/>
        <v>0.3187201842408291</v>
      </c>
      <c r="G48" s="35">
        <f t="shared" si="18"/>
        <v>701</v>
      </c>
      <c r="H48" s="35">
        <f t="shared" si="18"/>
        <v>684</v>
      </c>
      <c r="I48" s="36">
        <f t="shared" si="19"/>
        <v>-2.4251069900142697</v>
      </c>
      <c r="J48" s="36">
        <f t="shared" si="22"/>
        <v>0.36710640718755705</v>
      </c>
      <c r="K48" s="79"/>
      <c r="L48" s="35">
        <f t="shared" si="20"/>
        <v>7863</v>
      </c>
      <c r="M48" s="36">
        <f t="shared" si="23"/>
        <v>0.42353367019961508</v>
      </c>
      <c r="N48" s="15"/>
    </row>
    <row r="49" spans="1:14" ht="15.75">
      <c r="A49" s="12"/>
      <c r="B49" s="34" t="s">
        <v>295</v>
      </c>
      <c r="C49" s="35">
        <f t="shared" si="16"/>
        <v>27666</v>
      </c>
      <c r="D49" s="35">
        <f t="shared" si="16"/>
        <v>38371</v>
      </c>
      <c r="E49" s="36">
        <f t="shared" si="17"/>
        <v>38.693703462734042</v>
      </c>
      <c r="F49" s="36">
        <f>+(D49*100)/$D$50</f>
        <v>78.900723803257108</v>
      </c>
      <c r="G49" s="35">
        <f t="shared" si="18"/>
        <v>130911</v>
      </c>
      <c r="H49" s="35">
        <f t="shared" si="18"/>
        <v>144385</v>
      </c>
      <c r="I49" s="36">
        <f t="shared" si="19"/>
        <v>10.292488790094033</v>
      </c>
      <c r="J49" s="36">
        <f>+(H49*100)/$H$50</f>
        <v>77.492190938268166</v>
      </c>
      <c r="K49" s="79"/>
      <c r="L49" s="35">
        <f t="shared" si="20"/>
        <v>1332961</v>
      </c>
      <c r="M49" s="36">
        <f>+(L49*100)/$L$50</f>
        <v>71.798787302931345</v>
      </c>
      <c r="N49" s="15"/>
    </row>
    <row r="50" spans="1:14" ht="15.75">
      <c r="A50" s="12"/>
      <c r="B50" s="40" t="s">
        <v>70</v>
      </c>
      <c r="C50" s="37">
        <f>SUM(C41:C49)</f>
        <v>36118</v>
      </c>
      <c r="D50" s="37">
        <f>SUM(D41:D49)</f>
        <v>48632</v>
      </c>
      <c r="E50" s="38">
        <f t="shared" si="17"/>
        <v>34.647544160806241</v>
      </c>
      <c r="F50" s="38">
        <f>SUM(F41:F49)</f>
        <v>99.999999999999986</v>
      </c>
      <c r="G50" s="37">
        <f t="shared" ref="G50:H50" si="24">SUM(G41:G49)</f>
        <v>176414</v>
      </c>
      <c r="H50" s="37">
        <f t="shared" si="24"/>
        <v>186322</v>
      </c>
      <c r="I50" s="38">
        <f t="shared" si="19"/>
        <v>5.6163343045336545</v>
      </c>
      <c r="J50" s="38">
        <f>SUM(J41:J49)</f>
        <v>100</v>
      </c>
      <c r="K50" s="4"/>
      <c r="L50" s="37">
        <f t="shared" ref="L50:M50" si="25">SUM(L41:L49)</f>
        <v>1856523</v>
      </c>
      <c r="M50" s="38">
        <f t="shared" si="25"/>
        <v>100</v>
      </c>
      <c r="N50" s="15"/>
    </row>
    <row r="51" spans="1:14">
      <c r="A51" s="12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15"/>
    </row>
    <row r="52" spans="1:14">
      <c r="A52" s="12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15"/>
    </row>
    <row r="53" spans="1:14">
      <c r="A53" s="12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15"/>
    </row>
    <row r="54" spans="1:14">
      <c r="A54" s="12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15"/>
    </row>
    <row r="55" spans="1:14">
      <c r="A55" s="12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15"/>
    </row>
    <row r="56" spans="1:14">
      <c r="A56" s="12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15"/>
    </row>
    <row r="57" spans="1:14">
      <c r="A57" s="12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15"/>
    </row>
    <row r="58" spans="1:14">
      <c r="A58" s="12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15"/>
    </row>
    <row r="59" spans="1:14">
      <c r="A59" s="12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15"/>
    </row>
    <row r="60" spans="1:14" ht="15.75">
      <c r="A60" s="12"/>
      <c r="B60" s="34" t="s">
        <v>255</v>
      </c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15"/>
    </row>
    <row r="61" spans="1:14">
      <c r="A61" s="18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19"/>
    </row>
    <row r="66" spans="1:13">
      <c r="A66" s="12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</row>
    <row r="67" spans="1:13">
      <c r="A67" s="12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</row>
    <row r="68" spans="1:13">
      <c r="A68" s="12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</row>
    <row r="69" spans="1:13">
      <c r="A69" s="12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</row>
    <row r="70" spans="1:13">
      <c r="A70" s="12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</row>
  </sheetData>
  <mergeCells count="9">
    <mergeCell ref="C11:M11"/>
    <mergeCell ref="C14:D14"/>
    <mergeCell ref="E14:E15"/>
    <mergeCell ref="F14:F15"/>
    <mergeCell ref="G14:H14"/>
    <mergeCell ref="I14:I15"/>
    <mergeCell ref="J14:J15"/>
    <mergeCell ref="M14:M15"/>
    <mergeCell ref="C12:M12"/>
  </mergeCells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tabColor rgb="FFFF0000"/>
  </sheetPr>
  <dimension ref="A1:K137"/>
  <sheetViews>
    <sheetView showGridLines="0" zoomScale="90" zoomScaleNormal="90" workbookViewId="0"/>
  </sheetViews>
  <sheetFormatPr baseColWidth="10" defaultRowHeight="15"/>
  <cols>
    <col min="1" max="1" width="1.7109375" customWidth="1"/>
    <col min="2" max="2" width="33.5703125" customWidth="1"/>
    <col min="3" max="4" width="11" customWidth="1"/>
    <col min="5" max="5" width="11.85546875" customWidth="1"/>
    <col min="6" max="7" width="11" customWidth="1"/>
    <col min="8" max="8" width="11.85546875" customWidth="1"/>
    <col min="9" max="9" width="11" customWidth="1"/>
    <col min="10" max="10" width="15.5703125" customWidth="1"/>
    <col min="11" max="11" width="1.7109375" customWidth="1"/>
  </cols>
  <sheetData>
    <row r="1" spans="1:11" ht="18">
      <c r="A1" s="9"/>
      <c r="B1" s="6"/>
      <c r="C1" s="6"/>
      <c r="D1" s="6"/>
      <c r="E1" s="6"/>
      <c r="F1" s="10"/>
      <c r="G1" s="10"/>
      <c r="H1" s="10"/>
      <c r="I1" s="10"/>
      <c r="J1" s="10"/>
      <c r="K1" s="11"/>
    </row>
    <row r="2" spans="1:11" ht="18">
      <c r="A2" s="12"/>
      <c r="B2" s="4"/>
      <c r="C2" s="4"/>
      <c r="D2" s="4"/>
      <c r="E2" s="4"/>
      <c r="F2" s="13"/>
      <c r="G2" s="13"/>
      <c r="H2" s="13"/>
      <c r="I2" s="13"/>
      <c r="J2" s="13"/>
      <c r="K2" s="14"/>
    </row>
    <row r="3" spans="1:11">
      <c r="A3" s="12"/>
      <c r="B3" s="4"/>
      <c r="C3" s="4"/>
      <c r="D3" s="4"/>
      <c r="E3" s="4"/>
      <c r="F3" s="4"/>
      <c r="G3" s="4"/>
      <c r="H3" s="4"/>
      <c r="I3" s="4"/>
      <c r="J3" s="4"/>
      <c r="K3" s="15"/>
    </row>
    <row r="4" spans="1:11">
      <c r="A4" s="12"/>
      <c r="B4" s="4"/>
      <c r="C4" s="4"/>
      <c r="D4" s="4"/>
      <c r="E4" s="4"/>
      <c r="F4" s="4"/>
      <c r="G4" s="4"/>
      <c r="H4" s="4"/>
      <c r="I4" s="4"/>
      <c r="J4" s="4"/>
      <c r="K4" s="15"/>
    </row>
    <row r="5" spans="1:11">
      <c r="A5" s="12"/>
      <c r="B5" s="4"/>
      <c r="C5" s="4"/>
      <c r="D5" s="4"/>
      <c r="E5" s="4"/>
      <c r="F5" s="4"/>
      <c r="G5" s="4"/>
      <c r="H5" s="4"/>
      <c r="I5" s="4"/>
      <c r="J5" s="4"/>
      <c r="K5" s="15"/>
    </row>
    <row r="6" spans="1:11" ht="15.75">
      <c r="A6" s="12"/>
      <c r="B6" s="3"/>
      <c r="C6" s="4"/>
      <c r="D6" s="4"/>
      <c r="E6" s="4"/>
      <c r="F6" s="4"/>
      <c r="G6" s="4"/>
      <c r="H6" s="4"/>
      <c r="I6" s="4"/>
      <c r="J6" s="4"/>
      <c r="K6" s="15"/>
    </row>
    <row r="7" spans="1:11" ht="15" customHeight="1">
      <c r="A7" s="12"/>
      <c r="C7" s="4"/>
      <c r="D7" s="4"/>
      <c r="E7" s="4"/>
      <c r="F7" s="4"/>
      <c r="G7" s="4"/>
      <c r="H7" s="4"/>
      <c r="I7" s="4"/>
      <c r="J7" s="4"/>
      <c r="K7" s="15"/>
    </row>
    <row r="8" spans="1:11" ht="15" customHeight="1">
      <c r="A8" s="12"/>
      <c r="C8" s="4"/>
      <c r="D8" s="4"/>
      <c r="E8" s="4"/>
      <c r="F8" s="4"/>
      <c r="G8" s="4"/>
      <c r="H8" s="4"/>
      <c r="I8" s="4"/>
      <c r="J8" s="4"/>
      <c r="K8" s="15"/>
    </row>
    <row r="9" spans="1:11">
      <c r="A9" s="12"/>
      <c r="B9" s="8"/>
      <c r="C9" s="4"/>
      <c r="D9" s="4"/>
      <c r="E9" s="4"/>
      <c r="F9" s="4"/>
      <c r="G9" s="4"/>
      <c r="H9" s="4"/>
      <c r="I9" s="4"/>
      <c r="J9" s="4"/>
      <c r="K9" s="15"/>
    </row>
    <row r="10" spans="1:11">
      <c r="A10" s="12"/>
      <c r="B10" s="8"/>
      <c r="C10" s="4"/>
      <c r="D10" s="4"/>
      <c r="E10" s="4"/>
      <c r="F10" s="4"/>
      <c r="G10" s="4"/>
      <c r="H10" s="4"/>
      <c r="I10" s="4"/>
      <c r="J10" s="4"/>
      <c r="K10" s="15"/>
    </row>
    <row r="11" spans="1:11" ht="15.75">
      <c r="A11" s="12"/>
      <c r="B11" s="47"/>
      <c r="C11" s="108" t="s">
        <v>110</v>
      </c>
      <c r="D11" s="108"/>
      <c r="E11" s="108"/>
      <c r="F11" s="108"/>
      <c r="G11" s="108"/>
      <c r="H11" s="108"/>
      <c r="I11" s="108"/>
      <c r="J11" s="108"/>
      <c r="K11" s="15"/>
    </row>
    <row r="12" spans="1:11" ht="15.75">
      <c r="A12" s="12"/>
      <c r="B12" s="3"/>
      <c r="C12" s="48"/>
      <c r="D12" s="48"/>
      <c r="E12" s="48"/>
      <c r="F12" s="48"/>
      <c r="G12" s="48"/>
      <c r="H12" s="48"/>
      <c r="I12" s="48"/>
      <c r="J12" s="48"/>
      <c r="K12" s="15"/>
    </row>
    <row r="13" spans="1:11" ht="15.75">
      <c r="A13" s="12"/>
      <c r="B13" s="49" t="s">
        <v>92</v>
      </c>
      <c r="C13" s="50" t="s">
        <v>139</v>
      </c>
      <c r="D13" s="50"/>
      <c r="E13" s="50"/>
      <c r="F13" s="50"/>
      <c r="G13" s="50"/>
      <c r="H13" s="50"/>
      <c r="I13" s="50"/>
      <c r="J13" s="51"/>
      <c r="K13" s="15"/>
    </row>
    <row r="14" spans="1:11" ht="15.75">
      <c r="A14" s="12"/>
      <c r="B14" s="52"/>
      <c r="C14" s="44" t="s">
        <v>114</v>
      </c>
      <c r="D14" s="44"/>
      <c r="E14" s="44"/>
      <c r="F14" s="44"/>
      <c r="G14" s="44"/>
      <c r="H14" s="44"/>
      <c r="I14" s="44"/>
      <c r="J14" s="53"/>
      <c r="K14" s="15"/>
    </row>
    <row r="15" spans="1:11" ht="15.75">
      <c r="A15" s="12"/>
      <c r="B15" s="54"/>
      <c r="C15" s="55" t="s">
        <v>140</v>
      </c>
      <c r="D15" s="55"/>
      <c r="E15" s="55"/>
      <c r="F15" s="55"/>
      <c r="G15" s="55"/>
      <c r="H15" s="55"/>
      <c r="I15" s="55"/>
      <c r="J15" s="56"/>
      <c r="K15" s="15"/>
    </row>
    <row r="16" spans="1:11" ht="7.5" customHeight="1">
      <c r="A16" s="12"/>
      <c r="B16" s="57"/>
      <c r="C16" s="44"/>
      <c r="D16" s="44"/>
      <c r="E16" s="44"/>
      <c r="F16" s="44"/>
      <c r="G16" s="44"/>
      <c r="H16" s="44"/>
      <c r="I16" s="44"/>
      <c r="J16" s="44"/>
      <c r="K16" s="15"/>
    </row>
    <row r="17" spans="1:11" ht="15.75">
      <c r="A17" s="12"/>
      <c r="B17" s="49" t="s">
        <v>216</v>
      </c>
      <c r="C17" s="50" t="s">
        <v>148</v>
      </c>
      <c r="D17" s="50"/>
      <c r="E17" s="50"/>
      <c r="F17" s="50"/>
      <c r="G17" s="50"/>
      <c r="H17" s="50"/>
      <c r="I17" s="50"/>
      <c r="J17" s="51"/>
      <c r="K17" s="15"/>
    </row>
    <row r="18" spans="1:11" ht="15.75">
      <c r="A18" s="12"/>
      <c r="B18" s="58" t="s">
        <v>215</v>
      </c>
      <c r="C18" s="44" t="s">
        <v>149</v>
      </c>
      <c r="D18" s="44"/>
      <c r="E18" s="44"/>
      <c r="F18" s="44"/>
      <c r="G18" s="44"/>
      <c r="H18" s="44"/>
      <c r="I18" s="44"/>
      <c r="J18" s="53"/>
      <c r="K18" s="15"/>
    </row>
    <row r="19" spans="1:11" ht="15.75">
      <c r="A19" s="12"/>
      <c r="B19" s="52"/>
      <c r="C19" s="44" t="s">
        <v>150</v>
      </c>
      <c r="D19" s="44"/>
      <c r="E19" s="44"/>
      <c r="F19" s="44"/>
      <c r="G19" s="44"/>
      <c r="H19" s="44"/>
      <c r="I19" s="44"/>
      <c r="J19" s="53"/>
      <c r="K19" s="15"/>
    </row>
    <row r="20" spans="1:11" ht="15.75">
      <c r="A20" s="12"/>
      <c r="B20" s="54"/>
      <c r="C20" s="55" t="s">
        <v>151</v>
      </c>
      <c r="D20" s="55"/>
      <c r="E20" s="55"/>
      <c r="F20" s="55"/>
      <c r="G20" s="55"/>
      <c r="H20" s="55"/>
      <c r="I20" s="55"/>
      <c r="J20" s="56"/>
      <c r="K20" s="15"/>
    </row>
    <row r="21" spans="1:11" ht="7.5" customHeight="1">
      <c r="A21" s="12"/>
      <c r="B21" s="57"/>
      <c r="C21" s="44"/>
      <c r="D21" s="44"/>
      <c r="E21" s="44"/>
      <c r="F21" s="44"/>
      <c r="G21" s="44"/>
      <c r="H21" s="44"/>
      <c r="I21" s="44"/>
      <c r="J21" s="44"/>
      <c r="K21" s="15"/>
    </row>
    <row r="22" spans="1:11" ht="15.75">
      <c r="A22" s="12"/>
      <c r="B22" s="49" t="s">
        <v>221</v>
      </c>
      <c r="C22" s="50" t="s">
        <v>176</v>
      </c>
      <c r="D22" s="50"/>
      <c r="E22" s="50"/>
      <c r="F22" s="50"/>
      <c r="G22" s="50"/>
      <c r="H22" s="50"/>
      <c r="I22" s="50"/>
      <c r="J22" s="51"/>
      <c r="K22" s="15"/>
    </row>
    <row r="23" spans="1:11" ht="15.75">
      <c r="A23" s="12"/>
      <c r="B23" s="58" t="s">
        <v>220</v>
      </c>
      <c r="C23" s="44" t="s">
        <v>177</v>
      </c>
      <c r="D23" s="44"/>
      <c r="E23" s="44"/>
      <c r="F23" s="44"/>
      <c r="G23" s="44"/>
      <c r="H23" s="44"/>
      <c r="I23" s="44"/>
      <c r="J23" s="53"/>
      <c r="K23" s="15"/>
    </row>
    <row r="24" spans="1:11" ht="15.75">
      <c r="A24" s="12"/>
      <c r="B24" s="52"/>
      <c r="C24" s="44" t="s">
        <v>178</v>
      </c>
      <c r="D24" s="44"/>
      <c r="E24" s="44"/>
      <c r="F24" s="44"/>
      <c r="G24" s="44"/>
      <c r="H24" s="44"/>
      <c r="I24" s="44"/>
      <c r="J24" s="53"/>
      <c r="K24" s="15"/>
    </row>
    <row r="25" spans="1:11" ht="15.75">
      <c r="A25" s="12"/>
      <c r="B25" s="52"/>
      <c r="C25" s="44" t="s">
        <v>179</v>
      </c>
      <c r="D25" s="44"/>
      <c r="E25" s="44"/>
      <c r="F25" s="44"/>
      <c r="G25" s="44"/>
      <c r="H25" s="44"/>
      <c r="I25" s="44"/>
      <c r="J25" s="53"/>
      <c r="K25" s="15"/>
    </row>
    <row r="26" spans="1:11" ht="15.75">
      <c r="A26" s="12"/>
      <c r="B26" s="52"/>
      <c r="C26" s="44" t="s">
        <v>180</v>
      </c>
      <c r="D26" s="44"/>
      <c r="E26" s="44"/>
      <c r="F26" s="44"/>
      <c r="G26" s="44"/>
      <c r="H26" s="44"/>
      <c r="I26" s="44"/>
      <c r="J26" s="53"/>
      <c r="K26" s="15"/>
    </row>
    <row r="27" spans="1:11" ht="15.75">
      <c r="A27" s="12"/>
      <c r="B27" s="52"/>
      <c r="C27" s="44" t="s">
        <v>181</v>
      </c>
      <c r="D27" s="44"/>
      <c r="E27" s="44"/>
      <c r="F27" s="44"/>
      <c r="G27" s="44"/>
      <c r="H27" s="44"/>
      <c r="I27" s="44"/>
      <c r="J27" s="53"/>
      <c r="K27" s="15"/>
    </row>
    <row r="28" spans="1:11" ht="15.75">
      <c r="A28" s="12"/>
      <c r="B28" s="54"/>
      <c r="C28" s="55" t="s">
        <v>182</v>
      </c>
      <c r="D28" s="55"/>
      <c r="E28" s="55"/>
      <c r="F28" s="55"/>
      <c r="G28" s="55"/>
      <c r="H28" s="55"/>
      <c r="I28" s="55"/>
      <c r="J28" s="56"/>
      <c r="K28" s="15"/>
    </row>
    <row r="29" spans="1:11" ht="7.5" customHeight="1">
      <c r="A29" s="12"/>
      <c r="B29" s="57"/>
      <c r="C29" s="44"/>
      <c r="D29" s="44"/>
      <c r="E29" s="44"/>
      <c r="F29" s="44"/>
      <c r="G29" s="44"/>
      <c r="H29" s="44"/>
      <c r="I29" s="44"/>
      <c r="J29" s="44"/>
      <c r="K29" s="15"/>
    </row>
    <row r="30" spans="1:11" ht="15.75">
      <c r="A30" s="12"/>
      <c r="B30" s="49" t="s">
        <v>94</v>
      </c>
      <c r="C30" s="50" t="s">
        <v>152</v>
      </c>
      <c r="D30" s="50"/>
      <c r="E30" s="50"/>
      <c r="F30" s="50"/>
      <c r="G30" s="50"/>
      <c r="H30" s="50"/>
      <c r="I30" s="50"/>
      <c r="J30" s="51"/>
      <c r="K30" s="15"/>
    </row>
    <row r="31" spans="1:11" ht="15.75">
      <c r="A31" s="12"/>
      <c r="B31" s="52"/>
      <c r="C31" s="44" t="s">
        <v>153</v>
      </c>
      <c r="D31" s="44"/>
      <c r="E31" s="44"/>
      <c r="F31" s="44"/>
      <c r="G31" s="44"/>
      <c r="H31" s="44"/>
      <c r="I31" s="44"/>
      <c r="J31" s="53"/>
      <c r="K31" s="15"/>
    </row>
    <row r="32" spans="1:11" ht="15.75">
      <c r="A32" s="12"/>
      <c r="B32" s="54"/>
      <c r="C32" s="55" t="s">
        <v>154</v>
      </c>
      <c r="D32" s="55"/>
      <c r="E32" s="55"/>
      <c r="F32" s="55"/>
      <c r="G32" s="55"/>
      <c r="H32" s="55"/>
      <c r="I32" s="55"/>
      <c r="J32" s="56"/>
      <c r="K32" s="15"/>
    </row>
    <row r="33" spans="1:11" ht="7.5" customHeight="1">
      <c r="A33" s="12"/>
      <c r="B33" s="57"/>
      <c r="C33" s="44"/>
      <c r="D33" s="44"/>
      <c r="E33" s="44"/>
      <c r="F33" s="44"/>
      <c r="G33" s="44"/>
      <c r="H33" s="44"/>
      <c r="I33" s="44"/>
      <c r="J33" s="44"/>
      <c r="K33" s="15"/>
    </row>
    <row r="34" spans="1:11" ht="15.75">
      <c r="A34" s="12"/>
      <c r="B34" s="49" t="s">
        <v>95</v>
      </c>
      <c r="C34" s="50" t="s">
        <v>155</v>
      </c>
      <c r="D34" s="50"/>
      <c r="E34" s="50"/>
      <c r="F34" s="50"/>
      <c r="G34" s="50"/>
      <c r="H34" s="50"/>
      <c r="I34" s="50"/>
      <c r="J34" s="51"/>
      <c r="K34" s="15"/>
    </row>
    <row r="35" spans="1:11" ht="15.75">
      <c r="A35" s="12"/>
      <c r="B35" s="52"/>
      <c r="C35" s="44" t="s">
        <v>156</v>
      </c>
      <c r="D35" s="44"/>
      <c r="E35" s="44"/>
      <c r="F35" s="44"/>
      <c r="G35" s="44"/>
      <c r="H35" s="44"/>
      <c r="I35" s="44"/>
      <c r="J35" s="53"/>
      <c r="K35" s="15"/>
    </row>
    <row r="36" spans="1:11" ht="15.75">
      <c r="A36" s="12"/>
      <c r="B36" s="54"/>
      <c r="C36" s="55" t="s">
        <v>157</v>
      </c>
      <c r="D36" s="55"/>
      <c r="E36" s="55"/>
      <c r="F36" s="55"/>
      <c r="G36" s="55"/>
      <c r="H36" s="55"/>
      <c r="I36" s="55"/>
      <c r="J36" s="56"/>
      <c r="K36" s="15"/>
    </row>
    <row r="37" spans="1:11" ht="7.5" customHeight="1">
      <c r="A37" s="12"/>
      <c r="B37" s="44"/>
      <c r="C37" s="44"/>
      <c r="D37" s="44"/>
      <c r="E37" s="44"/>
      <c r="F37" s="44"/>
      <c r="G37" s="44"/>
      <c r="H37" s="44"/>
      <c r="I37" s="44"/>
      <c r="J37" s="44"/>
      <c r="K37" s="15"/>
    </row>
    <row r="38" spans="1:11" ht="15.75">
      <c r="A38" s="12"/>
      <c r="B38" s="49" t="s">
        <v>212</v>
      </c>
      <c r="C38" s="50" t="s">
        <v>115</v>
      </c>
      <c r="D38" s="50"/>
      <c r="E38" s="50"/>
      <c r="F38" s="50"/>
      <c r="G38" s="50"/>
      <c r="H38" s="50"/>
      <c r="I38" s="50"/>
      <c r="J38" s="51"/>
      <c r="K38" s="15"/>
    </row>
    <row r="39" spans="1:11" ht="15.75">
      <c r="A39" s="12"/>
      <c r="B39" s="58" t="s">
        <v>213</v>
      </c>
      <c r="C39" s="44" t="s">
        <v>116</v>
      </c>
      <c r="D39" s="44"/>
      <c r="E39" s="44"/>
      <c r="F39" s="44"/>
      <c r="G39" s="44"/>
      <c r="H39" s="44"/>
      <c r="I39" s="44"/>
      <c r="J39" s="53"/>
      <c r="K39" s="15"/>
    </row>
    <row r="40" spans="1:11" ht="15.75">
      <c r="A40" s="12"/>
      <c r="B40" s="52"/>
      <c r="C40" s="44" t="s">
        <v>117</v>
      </c>
      <c r="D40" s="44"/>
      <c r="E40" s="44"/>
      <c r="F40" s="44"/>
      <c r="G40" s="44"/>
      <c r="H40" s="44"/>
      <c r="I40" s="44"/>
      <c r="J40" s="53"/>
      <c r="K40" s="15"/>
    </row>
    <row r="41" spans="1:11" ht="15.75">
      <c r="A41" s="12"/>
      <c r="B41" s="54"/>
      <c r="C41" s="55" t="s">
        <v>118</v>
      </c>
      <c r="D41" s="55"/>
      <c r="E41" s="55"/>
      <c r="F41" s="55"/>
      <c r="G41" s="55"/>
      <c r="H41" s="55"/>
      <c r="I41" s="55"/>
      <c r="J41" s="56"/>
      <c r="K41" s="15"/>
    </row>
    <row r="42" spans="1:11" ht="7.5" customHeight="1">
      <c r="A42" s="12"/>
      <c r="B42" s="44"/>
      <c r="C42" s="44"/>
      <c r="D42" s="44"/>
      <c r="E42" s="44"/>
      <c r="F42" s="44"/>
      <c r="G42" s="44"/>
      <c r="H42" s="44"/>
      <c r="I42" s="44"/>
      <c r="J42" s="44"/>
      <c r="K42" s="15"/>
    </row>
    <row r="43" spans="1:11" ht="15.75">
      <c r="A43" s="12"/>
      <c r="B43" s="49" t="s">
        <v>98</v>
      </c>
      <c r="C43" s="50" t="s">
        <v>187</v>
      </c>
      <c r="D43" s="50"/>
      <c r="E43" s="50"/>
      <c r="F43" s="50"/>
      <c r="G43" s="50"/>
      <c r="H43" s="50"/>
      <c r="I43" s="50"/>
      <c r="J43" s="51"/>
      <c r="K43" s="15"/>
    </row>
    <row r="44" spans="1:11" ht="15.75">
      <c r="A44" s="12"/>
      <c r="B44" s="52"/>
      <c r="C44" s="44" t="s">
        <v>128</v>
      </c>
      <c r="D44" s="44"/>
      <c r="E44" s="44"/>
      <c r="F44" s="44"/>
      <c r="G44" s="44"/>
      <c r="H44" s="44"/>
      <c r="I44" s="44"/>
      <c r="J44" s="53"/>
      <c r="K44" s="15"/>
    </row>
    <row r="45" spans="1:11" ht="15.75">
      <c r="A45" s="12"/>
      <c r="B45" s="52"/>
      <c r="C45" s="44" t="s">
        <v>129</v>
      </c>
      <c r="D45" s="44"/>
      <c r="E45" s="44"/>
      <c r="F45" s="44"/>
      <c r="G45" s="44"/>
      <c r="H45" s="44"/>
      <c r="I45" s="44"/>
      <c r="J45" s="53"/>
      <c r="K45" s="15"/>
    </row>
    <row r="46" spans="1:11" ht="15.75">
      <c r="A46" s="12"/>
      <c r="B46" s="52"/>
      <c r="C46" s="44" t="s">
        <v>188</v>
      </c>
      <c r="D46" s="44"/>
      <c r="E46" s="44"/>
      <c r="F46" s="44"/>
      <c r="G46" s="44"/>
      <c r="H46" s="44"/>
      <c r="I46" s="44"/>
      <c r="J46" s="53"/>
      <c r="K46" s="15"/>
    </row>
    <row r="47" spans="1:11" ht="15.75">
      <c r="A47" s="12"/>
      <c r="B47" s="54"/>
      <c r="C47" s="55" t="s">
        <v>130</v>
      </c>
      <c r="D47" s="55"/>
      <c r="E47" s="55"/>
      <c r="F47" s="55"/>
      <c r="G47" s="55"/>
      <c r="H47" s="55"/>
      <c r="I47" s="55"/>
      <c r="J47" s="56"/>
      <c r="K47" s="15"/>
    </row>
    <row r="48" spans="1:11" ht="7.5" customHeight="1">
      <c r="A48" s="12"/>
      <c r="B48" s="44"/>
      <c r="C48" s="44"/>
      <c r="D48" s="44"/>
      <c r="E48" s="44"/>
      <c r="F48" s="44"/>
      <c r="G48" s="44"/>
      <c r="H48" s="44"/>
      <c r="I48" s="44"/>
      <c r="J48" s="44"/>
      <c r="K48" s="15"/>
    </row>
    <row r="49" spans="1:11" ht="15.75">
      <c r="A49" s="12"/>
      <c r="B49" s="49" t="s">
        <v>219</v>
      </c>
      <c r="C49" s="50" t="s">
        <v>167</v>
      </c>
      <c r="D49" s="50"/>
      <c r="E49" s="50"/>
      <c r="F49" s="50"/>
      <c r="G49" s="50"/>
      <c r="H49" s="50"/>
      <c r="I49" s="50"/>
      <c r="J49" s="51"/>
      <c r="K49" s="15"/>
    </row>
    <row r="50" spans="1:11" ht="15.75">
      <c r="A50" s="12"/>
      <c r="B50" s="58" t="s">
        <v>218</v>
      </c>
      <c r="C50" s="44" t="s">
        <v>168</v>
      </c>
      <c r="D50" s="44"/>
      <c r="E50" s="44"/>
      <c r="F50" s="44"/>
      <c r="G50" s="44"/>
      <c r="H50" s="44"/>
      <c r="I50" s="44"/>
      <c r="J50" s="53"/>
      <c r="K50" s="15"/>
    </row>
    <row r="51" spans="1:11" ht="15.75">
      <c r="A51" s="12"/>
      <c r="B51" s="54"/>
      <c r="C51" s="55" t="s">
        <v>169</v>
      </c>
      <c r="D51" s="55"/>
      <c r="E51" s="55"/>
      <c r="F51" s="55"/>
      <c r="G51" s="55"/>
      <c r="H51" s="55"/>
      <c r="I51" s="55"/>
      <c r="J51" s="56"/>
      <c r="K51" s="15"/>
    </row>
    <row r="52" spans="1:11" ht="7.5" customHeight="1">
      <c r="A52" s="12"/>
      <c r="B52" s="44"/>
      <c r="C52" s="44"/>
      <c r="D52" s="44"/>
      <c r="E52" s="44"/>
      <c r="F52" s="44"/>
      <c r="G52" s="44"/>
      <c r="H52" s="44"/>
      <c r="I52" s="44"/>
      <c r="J52" s="44"/>
      <c r="K52" s="15"/>
    </row>
    <row r="53" spans="1:11" ht="15.75">
      <c r="A53" s="12"/>
      <c r="B53" s="49" t="s">
        <v>96</v>
      </c>
      <c r="C53" s="50" t="s">
        <v>158</v>
      </c>
      <c r="D53" s="50"/>
      <c r="E53" s="50"/>
      <c r="F53" s="50"/>
      <c r="G53" s="50"/>
      <c r="H53" s="50"/>
      <c r="I53" s="50"/>
      <c r="J53" s="51"/>
      <c r="K53" s="15"/>
    </row>
    <row r="54" spans="1:11" ht="15.75">
      <c r="A54" s="12"/>
      <c r="B54" s="52"/>
      <c r="C54" s="44" t="s">
        <v>159</v>
      </c>
      <c r="D54" s="44"/>
      <c r="E54" s="44"/>
      <c r="F54" s="44"/>
      <c r="G54" s="44"/>
      <c r="H54" s="44"/>
      <c r="I54" s="44"/>
      <c r="J54" s="53"/>
      <c r="K54" s="15"/>
    </row>
    <row r="55" spans="1:11" ht="15.75">
      <c r="A55" s="12"/>
      <c r="B55" s="52"/>
      <c r="C55" s="44" t="s">
        <v>160</v>
      </c>
      <c r="D55" s="44"/>
      <c r="E55" s="44"/>
      <c r="F55" s="44"/>
      <c r="G55" s="44"/>
      <c r="H55" s="44"/>
      <c r="I55" s="44"/>
      <c r="J55" s="53"/>
      <c r="K55" s="15"/>
    </row>
    <row r="56" spans="1:11" ht="15.75">
      <c r="A56" s="12"/>
      <c r="B56" s="54"/>
      <c r="C56" s="55" t="s">
        <v>161</v>
      </c>
      <c r="D56" s="55"/>
      <c r="E56" s="55"/>
      <c r="F56" s="55"/>
      <c r="G56" s="55"/>
      <c r="H56" s="55"/>
      <c r="I56" s="55"/>
      <c r="J56" s="56"/>
      <c r="K56" s="15"/>
    </row>
    <row r="57" spans="1:11" ht="7.5" customHeight="1">
      <c r="A57" s="12"/>
      <c r="B57" s="44"/>
      <c r="C57" s="44"/>
      <c r="D57" s="44"/>
      <c r="E57" s="44"/>
      <c r="F57" s="44"/>
      <c r="G57" s="44"/>
      <c r="H57" s="44"/>
      <c r="I57" s="44"/>
      <c r="J57" s="44"/>
      <c r="K57" s="15"/>
    </row>
    <row r="58" spans="1:11" ht="15.75">
      <c r="A58" s="12"/>
      <c r="B58" s="49" t="s">
        <v>75</v>
      </c>
      <c r="C58" s="50" t="s">
        <v>134</v>
      </c>
      <c r="D58" s="50"/>
      <c r="E58" s="50"/>
      <c r="F58" s="50"/>
      <c r="G58" s="50"/>
      <c r="H58" s="50"/>
      <c r="I58" s="50"/>
      <c r="J58" s="51"/>
      <c r="K58" s="15"/>
    </row>
    <row r="59" spans="1:11" ht="15.75">
      <c r="A59" s="12"/>
      <c r="B59" s="52"/>
      <c r="C59" s="44" t="s">
        <v>111</v>
      </c>
      <c r="D59" s="44"/>
      <c r="E59" s="44"/>
      <c r="F59" s="44"/>
      <c r="G59" s="44"/>
      <c r="H59" s="44"/>
      <c r="I59" s="44"/>
      <c r="J59" s="53"/>
      <c r="K59" s="15"/>
    </row>
    <row r="60" spans="1:11" ht="15.75">
      <c r="A60" s="12"/>
      <c r="B60" s="52"/>
      <c r="C60" s="44" t="s">
        <v>112</v>
      </c>
      <c r="D60" s="44"/>
      <c r="E60" s="44"/>
      <c r="F60" s="44"/>
      <c r="G60" s="44"/>
      <c r="H60" s="44"/>
      <c r="I60" s="44"/>
      <c r="J60" s="53"/>
      <c r="K60" s="15"/>
    </row>
    <row r="61" spans="1:11" ht="15.75">
      <c r="A61" s="12"/>
      <c r="B61" s="54"/>
      <c r="C61" s="55" t="s">
        <v>135</v>
      </c>
      <c r="D61" s="55"/>
      <c r="E61" s="55"/>
      <c r="F61" s="55"/>
      <c r="G61" s="55"/>
      <c r="H61" s="55"/>
      <c r="I61" s="55"/>
      <c r="J61" s="56"/>
      <c r="K61" s="15"/>
    </row>
    <row r="62" spans="1:11" ht="7.5" customHeight="1">
      <c r="A62" s="12"/>
      <c r="B62" s="44"/>
      <c r="C62" s="44"/>
      <c r="D62" s="44"/>
      <c r="E62" s="44"/>
      <c r="F62" s="44"/>
      <c r="G62" s="44"/>
      <c r="H62" s="44"/>
      <c r="I62" s="44"/>
      <c r="J62" s="44"/>
      <c r="K62" s="15"/>
    </row>
    <row r="63" spans="1:11" ht="15.75">
      <c r="A63" s="12"/>
      <c r="B63" s="49" t="s">
        <v>224</v>
      </c>
      <c r="C63" s="50" t="s">
        <v>189</v>
      </c>
      <c r="D63" s="50"/>
      <c r="E63" s="50"/>
      <c r="F63" s="50"/>
      <c r="G63" s="50"/>
      <c r="H63" s="50"/>
      <c r="I63" s="50"/>
      <c r="J63" s="51"/>
      <c r="K63" s="15"/>
    </row>
    <row r="64" spans="1:11" ht="15.75">
      <c r="A64" s="12"/>
      <c r="B64" s="58" t="s">
        <v>223</v>
      </c>
      <c r="C64" s="44" t="s">
        <v>190</v>
      </c>
      <c r="D64" s="44"/>
      <c r="E64" s="44"/>
      <c r="F64" s="44"/>
      <c r="G64" s="44"/>
      <c r="H64" s="44"/>
      <c r="I64" s="44"/>
      <c r="J64" s="53"/>
      <c r="K64" s="15"/>
    </row>
    <row r="65" spans="1:11" ht="15" customHeight="1">
      <c r="A65" s="12"/>
      <c r="B65" s="52"/>
      <c r="C65" s="44" t="s">
        <v>131</v>
      </c>
      <c r="D65" s="44"/>
      <c r="E65" s="44"/>
      <c r="F65" s="44"/>
      <c r="G65" s="44"/>
      <c r="H65" s="44"/>
      <c r="I65" s="44"/>
      <c r="J65" s="53"/>
      <c r="K65" s="15"/>
    </row>
    <row r="66" spans="1:11" ht="15.75">
      <c r="A66" s="12"/>
      <c r="B66" s="54"/>
      <c r="C66" s="55" t="s">
        <v>191</v>
      </c>
      <c r="D66" s="55"/>
      <c r="E66" s="55"/>
      <c r="F66" s="55"/>
      <c r="G66" s="55"/>
      <c r="H66" s="55"/>
      <c r="I66" s="55"/>
      <c r="J66" s="56"/>
      <c r="K66" s="15"/>
    </row>
    <row r="67" spans="1:11" ht="7.5" customHeight="1">
      <c r="A67" s="12"/>
      <c r="B67" s="59"/>
      <c r="C67" s="59"/>
      <c r="D67" s="59"/>
      <c r="E67" s="59"/>
      <c r="F67" s="59"/>
      <c r="G67" s="59"/>
      <c r="H67" s="59"/>
      <c r="I67" s="59"/>
      <c r="J67" s="59"/>
      <c r="K67" s="15"/>
    </row>
    <row r="68" spans="1:11" ht="15.75">
      <c r="A68" s="12"/>
      <c r="B68" s="49" t="s">
        <v>76</v>
      </c>
      <c r="C68" s="50" t="s">
        <v>142</v>
      </c>
      <c r="D68" s="50"/>
      <c r="E68" s="50"/>
      <c r="F68" s="50"/>
      <c r="G68" s="50"/>
      <c r="H68" s="50"/>
      <c r="I68" s="50"/>
      <c r="J68" s="51"/>
      <c r="K68" s="15"/>
    </row>
    <row r="69" spans="1:11" ht="15.75">
      <c r="A69" s="12"/>
      <c r="B69" s="54"/>
      <c r="C69" s="55" t="s">
        <v>166</v>
      </c>
      <c r="D69" s="55"/>
      <c r="E69" s="55"/>
      <c r="F69" s="55"/>
      <c r="G69" s="55"/>
      <c r="H69" s="55"/>
      <c r="I69" s="55"/>
      <c r="J69" s="56"/>
      <c r="K69" s="15"/>
    </row>
    <row r="70" spans="1:11" ht="7.5" customHeight="1">
      <c r="A70" s="12"/>
      <c r="B70" s="59"/>
      <c r="C70" s="59"/>
      <c r="D70" s="59"/>
      <c r="E70" s="59"/>
      <c r="F70" s="59"/>
      <c r="G70" s="59"/>
      <c r="H70" s="59"/>
      <c r="I70" s="59"/>
      <c r="J70" s="59"/>
      <c r="K70" s="15"/>
    </row>
    <row r="71" spans="1:11" ht="15.75">
      <c r="A71" s="12"/>
      <c r="B71" s="49" t="s">
        <v>91</v>
      </c>
      <c r="C71" s="50" t="s">
        <v>192</v>
      </c>
      <c r="D71" s="50"/>
      <c r="E71" s="50"/>
      <c r="F71" s="50"/>
      <c r="G71" s="50"/>
      <c r="H71" s="50"/>
      <c r="I71" s="50"/>
      <c r="J71" s="51"/>
      <c r="K71" s="15"/>
    </row>
    <row r="72" spans="1:11" ht="15.75">
      <c r="A72" s="12"/>
      <c r="B72" s="52"/>
      <c r="C72" s="44" t="s">
        <v>137</v>
      </c>
      <c r="D72" s="44"/>
      <c r="E72" s="44"/>
      <c r="F72" s="44"/>
      <c r="G72" s="44"/>
      <c r="H72" s="44"/>
      <c r="I72" s="44"/>
      <c r="J72" s="53"/>
      <c r="K72" s="15"/>
    </row>
    <row r="73" spans="1:11" ht="15.75">
      <c r="A73" s="12"/>
      <c r="B73" s="54"/>
      <c r="C73" s="55" t="s">
        <v>138</v>
      </c>
      <c r="D73" s="55"/>
      <c r="E73" s="55"/>
      <c r="F73" s="55"/>
      <c r="G73" s="55"/>
      <c r="H73" s="55"/>
      <c r="I73" s="55"/>
      <c r="J73" s="56"/>
      <c r="K73" s="15"/>
    </row>
    <row r="74" spans="1:11" ht="7.5" customHeight="1">
      <c r="A74" s="12"/>
      <c r="B74" s="59"/>
      <c r="C74" s="59"/>
      <c r="D74" s="59"/>
      <c r="E74" s="59"/>
      <c r="F74" s="59"/>
      <c r="G74" s="59"/>
      <c r="H74" s="59"/>
      <c r="I74" s="59"/>
      <c r="J74" s="59"/>
      <c r="K74" s="15"/>
    </row>
    <row r="75" spans="1:11" ht="15" customHeight="1">
      <c r="A75" s="12"/>
      <c r="B75" s="49" t="s">
        <v>79</v>
      </c>
      <c r="C75" s="50" t="s">
        <v>207</v>
      </c>
      <c r="D75" s="50"/>
      <c r="E75" s="50"/>
      <c r="F75" s="50"/>
      <c r="G75" s="50"/>
      <c r="H75" s="50"/>
      <c r="I75" s="50"/>
      <c r="J75" s="51"/>
      <c r="K75" s="15"/>
    </row>
    <row r="76" spans="1:11" ht="15" customHeight="1">
      <c r="A76" s="12"/>
      <c r="B76" s="52"/>
      <c r="C76" s="44" t="s">
        <v>208</v>
      </c>
      <c r="D76" s="44"/>
      <c r="E76" s="44"/>
      <c r="F76" s="44"/>
      <c r="G76" s="44"/>
      <c r="H76" s="44"/>
      <c r="I76" s="44"/>
      <c r="J76" s="53"/>
      <c r="K76" s="15"/>
    </row>
    <row r="77" spans="1:11" ht="15" customHeight="1">
      <c r="A77" s="12"/>
      <c r="B77" s="54"/>
      <c r="C77" s="55" t="s">
        <v>209</v>
      </c>
      <c r="D77" s="55"/>
      <c r="E77" s="55"/>
      <c r="F77" s="55"/>
      <c r="G77" s="55"/>
      <c r="H77" s="55"/>
      <c r="I77" s="55"/>
      <c r="J77" s="56"/>
      <c r="K77" s="15"/>
    </row>
    <row r="78" spans="1:11" ht="7.5" customHeight="1">
      <c r="A78" s="12"/>
      <c r="B78" s="44"/>
      <c r="C78" s="44"/>
      <c r="D78" s="44"/>
      <c r="E78" s="44"/>
      <c r="F78" s="44"/>
      <c r="G78" s="44"/>
      <c r="H78" s="44"/>
      <c r="I78" s="44"/>
      <c r="J78" s="44"/>
      <c r="K78" s="15"/>
    </row>
    <row r="79" spans="1:11" ht="15" customHeight="1">
      <c r="A79" s="12"/>
      <c r="B79" s="49" t="s">
        <v>210</v>
      </c>
      <c r="C79" s="50" t="s">
        <v>113</v>
      </c>
      <c r="D79" s="50"/>
      <c r="E79" s="50"/>
      <c r="F79" s="50"/>
      <c r="G79" s="50"/>
      <c r="H79" s="50"/>
      <c r="I79" s="50"/>
      <c r="J79" s="51"/>
      <c r="K79" s="15"/>
    </row>
    <row r="80" spans="1:11" ht="15.75">
      <c r="A80" s="12"/>
      <c r="B80" s="60" t="s">
        <v>211</v>
      </c>
      <c r="C80" s="55" t="s">
        <v>136</v>
      </c>
      <c r="D80" s="55"/>
      <c r="E80" s="55"/>
      <c r="F80" s="55"/>
      <c r="G80" s="55"/>
      <c r="H80" s="55"/>
      <c r="I80" s="55"/>
      <c r="J80" s="56"/>
      <c r="K80" s="15"/>
    </row>
    <row r="81" spans="1:11" ht="7.5" customHeight="1">
      <c r="A81" s="12"/>
      <c r="B81" s="59"/>
      <c r="C81" s="59"/>
      <c r="D81" s="59"/>
      <c r="E81" s="59"/>
      <c r="F81" s="59"/>
      <c r="G81" s="59"/>
      <c r="H81" s="59"/>
      <c r="I81" s="59"/>
      <c r="J81" s="59"/>
      <c r="K81" s="15"/>
    </row>
    <row r="82" spans="1:11" ht="15" customHeight="1">
      <c r="A82" s="12"/>
      <c r="B82" s="49" t="s">
        <v>78</v>
      </c>
      <c r="C82" s="50" t="s">
        <v>193</v>
      </c>
      <c r="D82" s="50"/>
      <c r="E82" s="50"/>
      <c r="F82" s="50"/>
      <c r="G82" s="50"/>
      <c r="H82" s="50"/>
      <c r="I82" s="50"/>
      <c r="J82" s="51"/>
      <c r="K82" s="15"/>
    </row>
    <row r="83" spans="1:11" ht="15" customHeight="1">
      <c r="A83" s="12"/>
      <c r="B83" s="52"/>
      <c r="C83" s="44" t="s">
        <v>194</v>
      </c>
      <c r="D83" s="44"/>
      <c r="E83" s="44"/>
      <c r="F83" s="44"/>
      <c r="G83" s="44"/>
      <c r="H83" s="44"/>
      <c r="I83" s="44"/>
      <c r="J83" s="53"/>
      <c r="K83" s="15"/>
    </row>
    <row r="84" spans="1:11" ht="15" customHeight="1">
      <c r="A84" s="12"/>
      <c r="B84" s="52"/>
      <c r="C84" s="44" t="s">
        <v>195</v>
      </c>
      <c r="D84" s="44"/>
      <c r="E84" s="44"/>
      <c r="F84" s="44"/>
      <c r="G84" s="44"/>
      <c r="H84" s="44"/>
      <c r="I84" s="44"/>
      <c r="J84" s="53"/>
      <c r="K84" s="15"/>
    </row>
    <row r="85" spans="1:11" ht="15" customHeight="1">
      <c r="A85" s="12"/>
      <c r="B85" s="52"/>
      <c r="C85" s="44" t="s">
        <v>132</v>
      </c>
      <c r="D85" s="44"/>
      <c r="E85" s="44"/>
      <c r="F85" s="44"/>
      <c r="G85" s="44"/>
      <c r="H85" s="44"/>
      <c r="I85" s="44"/>
      <c r="J85" s="53"/>
      <c r="K85" s="15"/>
    </row>
    <row r="86" spans="1:11" ht="15" customHeight="1">
      <c r="A86" s="12"/>
      <c r="B86" s="52"/>
      <c r="C86" s="44" t="s">
        <v>133</v>
      </c>
      <c r="D86" s="44"/>
      <c r="E86" s="44"/>
      <c r="F86" s="44"/>
      <c r="G86" s="44"/>
      <c r="H86" s="44"/>
      <c r="I86" s="44"/>
      <c r="J86" s="53"/>
      <c r="K86" s="15"/>
    </row>
    <row r="87" spans="1:11" ht="15" customHeight="1">
      <c r="A87" s="12"/>
      <c r="B87" s="52"/>
      <c r="C87" s="44" t="s">
        <v>196</v>
      </c>
      <c r="D87" s="44"/>
      <c r="E87" s="44"/>
      <c r="F87" s="44"/>
      <c r="G87" s="44"/>
      <c r="H87" s="44"/>
      <c r="I87" s="44"/>
      <c r="J87" s="53"/>
      <c r="K87" s="15"/>
    </row>
    <row r="88" spans="1:11" ht="15" customHeight="1">
      <c r="A88" s="12"/>
      <c r="B88" s="52"/>
      <c r="C88" s="44" t="s">
        <v>197</v>
      </c>
      <c r="D88" s="44"/>
      <c r="E88" s="44"/>
      <c r="F88" s="44"/>
      <c r="G88" s="44"/>
      <c r="H88" s="44"/>
      <c r="I88" s="44"/>
      <c r="J88" s="53"/>
      <c r="K88" s="15"/>
    </row>
    <row r="89" spans="1:11" ht="15" customHeight="1">
      <c r="A89" s="12"/>
      <c r="B89" s="52"/>
      <c r="C89" s="44" t="s">
        <v>198</v>
      </c>
      <c r="D89" s="44"/>
      <c r="E89" s="44"/>
      <c r="F89" s="44"/>
      <c r="G89" s="44"/>
      <c r="H89" s="44"/>
      <c r="I89" s="44"/>
      <c r="J89" s="53"/>
      <c r="K89" s="15"/>
    </row>
    <row r="90" spans="1:11" ht="15" customHeight="1">
      <c r="A90" s="12"/>
      <c r="B90" s="54"/>
      <c r="C90" s="55" t="s">
        <v>199</v>
      </c>
      <c r="D90" s="55"/>
      <c r="E90" s="55"/>
      <c r="F90" s="55"/>
      <c r="G90" s="55"/>
      <c r="H90" s="55"/>
      <c r="I90" s="55"/>
      <c r="J90" s="56"/>
      <c r="K90" s="15"/>
    </row>
    <row r="91" spans="1:11" ht="7.5" customHeight="1">
      <c r="A91" s="12"/>
      <c r="B91" s="59"/>
      <c r="C91" s="59"/>
      <c r="D91" s="59"/>
      <c r="E91" s="59"/>
      <c r="F91" s="59"/>
      <c r="G91" s="59"/>
      <c r="H91" s="59"/>
      <c r="I91" s="59"/>
      <c r="J91" s="59"/>
      <c r="K91" s="15"/>
    </row>
    <row r="92" spans="1:11" ht="15" customHeight="1">
      <c r="A92" s="12"/>
      <c r="B92" s="49" t="s">
        <v>214</v>
      </c>
      <c r="C92" s="50" t="s">
        <v>143</v>
      </c>
      <c r="D92" s="50"/>
      <c r="E92" s="50"/>
      <c r="F92" s="50"/>
      <c r="G92" s="50"/>
      <c r="H92" s="50"/>
      <c r="I92" s="50"/>
      <c r="J92" s="51"/>
      <c r="K92" s="15"/>
    </row>
    <row r="93" spans="1:11" ht="15" customHeight="1">
      <c r="A93" s="12"/>
      <c r="B93" s="58" t="s">
        <v>120</v>
      </c>
      <c r="C93" s="44" t="s">
        <v>144</v>
      </c>
      <c r="D93" s="44"/>
      <c r="E93" s="44"/>
      <c r="F93" s="44"/>
      <c r="G93" s="44"/>
      <c r="H93" s="44"/>
      <c r="I93" s="44"/>
      <c r="J93" s="53"/>
      <c r="K93" s="15"/>
    </row>
    <row r="94" spans="1:11" ht="15" customHeight="1">
      <c r="A94" s="12"/>
      <c r="B94" s="52"/>
      <c r="C94" s="44" t="s">
        <v>145</v>
      </c>
      <c r="D94" s="44"/>
      <c r="E94" s="44"/>
      <c r="F94" s="44"/>
      <c r="G94" s="44"/>
      <c r="H94" s="44"/>
      <c r="I94" s="44"/>
      <c r="J94" s="53"/>
      <c r="K94" s="15"/>
    </row>
    <row r="95" spans="1:11" ht="15" customHeight="1">
      <c r="A95" s="12"/>
      <c r="B95" s="52"/>
      <c r="C95" s="44" t="s">
        <v>146</v>
      </c>
      <c r="D95" s="44"/>
      <c r="E95" s="44"/>
      <c r="F95" s="44"/>
      <c r="G95" s="44"/>
      <c r="H95" s="44"/>
      <c r="I95" s="44"/>
      <c r="J95" s="53"/>
      <c r="K95" s="15"/>
    </row>
    <row r="96" spans="1:11" ht="15" customHeight="1">
      <c r="A96" s="12"/>
      <c r="B96" s="54"/>
      <c r="C96" s="55" t="s">
        <v>147</v>
      </c>
      <c r="D96" s="55"/>
      <c r="E96" s="55"/>
      <c r="F96" s="55"/>
      <c r="G96" s="55"/>
      <c r="H96" s="55"/>
      <c r="I96" s="55"/>
      <c r="J96" s="56"/>
      <c r="K96" s="15"/>
    </row>
    <row r="97" spans="1:11" ht="7.5" customHeight="1">
      <c r="A97" s="12"/>
      <c r="B97" s="44"/>
      <c r="C97" s="44"/>
      <c r="D97" s="44"/>
      <c r="E97" s="44"/>
      <c r="F97" s="44"/>
      <c r="G97" s="44"/>
      <c r="H97" s="44"/>
      <c r="I97" s="44"/>
      <c r="J97" s="44"/>
      <c r="K97" s="15"/>
    </row>
    <row r="98" spans="1:11" ht="15" customHeight="1">
      <c r="A98" s="12"/>
      <c r="B98" s="61" t="s">
        <v>99</v>
      </c>
      <c r="C98" s="62" t="s">
        <v>99</v>
      </c>
      <c r="D98" s="62"/>
      <c r="E98" s="62"/>
      <c r="F98" s="62"/>
      <c r="G98" s="62"/>
      <c r="H98" s="62"/>
      <c r="I98" s="62"/>
      <c r="J98" s="63"/>
      <c r="K98" s="15"/>
    </row>
    <row r="99" spans="1:11" ht="7.5" customHeight="1">
      <c r="A99" s="12"/>
      <c r="B99" s="44"/>
      <c r="C99" s="44"/>
      <c r="D99" s="44"/>
      <c r="E99" s="44"/>
      <c r="F99" s="44"/>
      <c r="G99" s="44"/>
      <c r="H99" s="44"/>
      <c r="I99" s="44"/>
      <c r="J99" s="44"/>
      <c r="K99" s="15"/>
    </row>
    <row r="100" spans="1:11" ht="15.75">
      <c r="A100" s="12"/>
      <c r="B100" s="49" t="s">
        <v>93</v>
      </c>
      <c r="C100" s="50" t="s">
        <v>119</v>
      </c>
      <c r="D100" s="50"/>
      <c r="E100" s="50"/>
      <c r="F100" s="50"/>
      <c r="G100" s="50"/>
      <c r="H100" s="50"/>
      <c r="I100" s="50"/>
      <c r="J100" s="51"/>
      <c r="K100" s="15"/>
    </row>
    <row r="101" spans="1:11" ht="15.75">
      <c r="A101" s="12"/>
      <c r="B101" s="54"/>
      <c r="C101" s="55" t="s">
        <v>141</v>
      </c>
      <c r="D101" s="55"/>
      <c r="E101" s="55"/>
      <c r="F101" s="55"/>
      <c r="G101" s="55"/>
      <c r="H101" s="55"/>
      <c r="I101" s="55"/>
      <c r="J101" s="56"/>
      <c r="K101" s="15"/>
    </row>
    <row r="102" spans="1:11" ht="7.5" customHeight="1">
      <c r="A102" s="12"/>
      <c r="B102" s="44"/>
      <c r="C102" s="44"/>
      <c r="D102" s="44"/>
      <c r="E102" s="44"/>
      <c r="F102" s="44"/>
      <c r="G102" s="44"/>
      <c r="H102" s="44"/>
      <c r="I102" s="44"/>
      <c r="J102" s="44"/>
      <c r="K102" s="15"/>
    </row>
    <row r="103" spans="1:11" ht="15.75">
      <c r="A103" s="12"/>
      <c r="B103" s="49" t="s">
        <v>77</v>
      </c>
      <c r="C103" s="50" t="s">
        <v>170</v>
      </c>
      <c r="D103" s="50"/>
      <c r="E103" s="50"/>
      <c r="F103" s="50"/>
      <c r="G103" s="50"/>
      <c r="H103" s="50"/>
      <c r="I103" s="50"/>
      <c r="J103" s="51"/>
      <c r="K103" s="15"/>
    </row>
    <row r="104" spans="1:11" ht="15.75">
      <c r="A104" s="12"/>
      <c r="B104" s="52"/>
      <c r="C104" s="44" t="s">
        <v>121</v>
      </c>
      <c r="D104" s="44"/>
      <c r="E104" s="44"/>
      <c r="F104" s="44"/>
      <c r="G104" s="44"/>
      <c r="H104" s="44"/>
      <c r="I104" s="44"/>
      <c r="J104" s="53"/>
      <c r="K104" s="15"/>
    </row>
    <row r="105" spans="1:11" ht="15" customHeight="1">
      <c r="A105" s="12"/>
      <c r="B105" s="52"/>
      <c r="C105" s="44" t="s">
        <v>171</v>
      </c>
      <c r="D105" s="44"/>
      <c r="E105" s="44"/>
      <c r="F105" s="44"/>
      <c r="G105" s="44"/>
      <c r="H105" s="44"/>
      <c r="I105" s="44"/>
      <c r="J105" s="53"/>
      <c r="K105" s="15"/>
    </row>
    <row r="106" spans="1:11" ht="15.75">
      <c r="A106" s="12"/>
      <c r="B106" s="52"/>
      <c r="C106" s="44" t="s">
        <v>172</v>
      </c>
      <c r="D106" s="44"/>
      <c r="E106" s="44"/>
      <c r="F106" s="44"/>
      <c r="G106" s="44"/>
      <c r="H106" s="44"/>
      <c r="I106" s="44"/>
      <c r="J106" s="53"/>
      <c r="K106" s="15"/>
    </row>
    <row r="107" spans="1:11" ht="15.75">
      <c r="A107" s="12"/>
      <c r="B107" s="52"/>
      <c r="C107" s="44" t="s">
        <v>173</v>
      </c>
      <c r="D107" s="44"/>
      <c r="E107" s="44"/>
      <c r="F107" s="44"/>
      <c r="G107" s="44"/>
      <c r="H107" s="44"/>
      <c r="I107" s="44"/>
      <c r="J107" s="53"/>
      <c r="K107" s="15"/>
    </row>
    <row r="108" spans="1:11" ht="15.75">
      <c r="A108" s="12"/>
      <c r="B108" s="52"/>
      <c r="C108" s="44" t="s">
        <v>122</v>
      </c>
      <c r="D108" s="44"/>
      <c r="E108" s="44"/>
      <c r="F108" s="44"/>
      <c r="G108" s="44"/>
      <c r="H108" s="44"/>
      <c r="I108" s="44"/>
      <c r="J108" s="53"/>
      <c r="K108" s="15"/>
    </row>
    <row r="109" spans="1:11" ht="15.75">
      <c r="A109" s="12"/>
      <c r="B109" s="52"/>
      <c r="C109" s="44" t="s">
        <v>123</v>
      </c>
      <c r="D109" s="44"/>
      <c r="E109" s="44"/>
      <c r="F109" s="44"/>
      <c r="G109" s="44"/>
      <c r="H109" s="44"/>
      <c r="I109" s="44"/>
      <c r="J109" s="53"/>
      <c r="K109" s="15"/>
    </row>
    <row r="110" spans="1:11" ht="15.75">
      <c r="A110" s="12"/>
      <c r="B110" s="54"/>
      <c r="C110" s="55" t="s">
        <v>174</v>
      </c>
      <c r="D110" s="55"/>
      <c r="E110" s="55"/>
      <c r="F110" s="55"/>
      <c r="G110" s="55"/>
      <c r="H110" s="55"/>
      <c r="I110" s="55"/>
      <c r="J110" s="56"/>
      <c r="K110" s="15"/>
    </row>
    <row r="111" spans="1:11" ht="7.5" customHeight="1">
      <c r="A111" s="12"/>
      <c r="B111" s="44"/>
      <c r="C111" s="44"/>
      <c r="D111" s="44"/>
      <c r="E111" s="44"/>
      <c r="F111" s="44"/>
      <c r="G111" s="44"/>
      <c r="H111" s="44"/>
      <c r="I111" s="44"/>
      <c r="J111" s="44"/>
      <c r="K111" s="15"/>
    </row>
    <row r="112" spans="1:11" ht="15.75">
      <c r="A112" s="12"/>
      <c r="B112" s="49" t="s">
        <v>217</v>
      </c>
      <c r="C112" s="50" t="s">
        <v>162</v>
      </c>
      <c r="D112" s="50"/>
      <c r="E112" s="50"/>
      <c r="F112" s="50"/>
      <c r="G112" s="50"/>
      <c r="H112" s="50"/>
      <c r="I112" s="50"/>
      <c r="J112" s="51"/>
      <c r="K112" s="15"/>
    </row>
    <row r="113" spans="1:11" ht="15.75">
      <c r="A113" s="12"/>
      <c r="B113" s="52"/>
      <c r="C113" s="44" t="s">
        <v>163</v>
      </c>
      <c r="D113" s="44"/>
      <c r="E113" s="44"/>
      <c r="F113" s="44"/>
      <c r="G113" s="44"/>
      <c r="H113" s="44"/>
      <c r="I113" s="44"/>
      <c r="J113" s="53"/>
      <c r="K113" s="15"/>
    </row>
    <row r="114" spans="1:11" ht="15.75">
      <c r="A114" s="12"/>
      <c r="B114" s="52"/>
      <c r="C114" s="44" t="s">
        <v>164</v>
      </c>
      <c r="D114" s="44"/>
      <c r="E114" s="44"/>
      <c r="F114" s="44"/>
      <c r="G114" s="44"/>
      <c r="H114" s="44"/>
      <c r="I114" s="44"/>
      <c r="J114" s="53"/>
      <c r="K114" s="15"/>
    </row>
    <row r="115" spans="1:11" ht="15.75">
      <c r="A115" s="12"/>
      <c r="B115" s="54"/>
      <c r="C115" s="55" t="s">
        <v>165</v>
      </c>
      <c r="D115" s="55"/>
      <c r="E115" s="55"/>
      <c r="F115" s="55"/>
      <c r="G115" s="55"/>
      <c r="H115" s="55"/>
      <c r="I115" s="55"/>
      <c r="J115" s="56"/>
      <c r="K115" s="15"/>
    </row>
    <row r="116" spans="1:11" ht="7.5" customHeight="1">
      <c r="A116" s="12"/>
      <c r="B116" s="44"/>
      <c r="C116" s="44"/>
      <c r="D116" s="44"/>
      <c r="E116" s="44"/>
      <c r="F116" s="44"/>
      <c r="G116" s="44"/>
      <c r="H116" s="44"/>
      <c r="I116" s="44"/>
      <c r="J116" s="44"/>
      <c r="K116" s="15"/>
    </row>
    <row r="117" spans="1:11" ht="15.75">
      <c r="A117" s="12"/>
      <c r="B117" s="49" t="s">
        <v>127</v>
      </c>
      <c r="C117" s="50" t="s">
        <v>183</v>
      </c>
      <c r="D117" s="50"/>
      <c r="E117" s="50"/>
      <c r="F117" s="50"/>
      <c r="G117" s="50"/>
      <c r="H117" s="50"/>
      <c r="I117" s="50"/>
      <c r="J117" s="51"/>
      <c r="K117" s="15"/>
    </row>
    <row r="118" spans="1:11" ht="15.75">
      <c r="A118" s="12"/>
      <c r="B118" s="58" t="s">
        <v>222</v>
      </c>
      <c r="C118" s="44" t="s">
        <v>184</v>
      </c>
      <c r="D118" s="44"/>
      <c r="E118" s="44"/>
      <c r="F118" s="44"/>
      <c r="G118" s="44"/>
      <c r="H118" s="44"/>
      <c r="I118" s="44"/>
      <c r="J118" s="53"/>
      <c r="K118" s="15"/>
    </row>
    <row r="119" spans="1:11" ht="15.75">
      <c r="A119" s="12"/>
      <c r="B119" s="52"/>
      <c r="C119" s="44" t="s">
        <v>185</v>
      </c>
      <c r="D119" s="44"/>
      <c r="E119" s="44"/>
      <c r="F119" s="44"/>
      <c r="G119" s="44"/>
      <c r="H119" s="44"/>
      <c r="I119" s="44"/>
      <c r="J119" s="53"/>
      <c r="K119" s="15"/>
    </row>
    <row r="120" spans="1:11" ht="15" customHeight="1">
      <c r="A120" s="12"/>
      <c r="B120" s="54"/>
      <c r="C120" s="55" t="s">
        <v>186</v>
      </c>
      <c r="D120" s="55"/>
      <c r="E120" s="55"/>
      <c r="F120" s="55"/>
      <c r="G120" s="55"/>
      <c r="H120" s="55"/>
      <c r="I120" s="55"/>
      <c r="J120" s="56"/>
      <c r="K120" s="15"/>
    </row>
    <row r="121" spans="1:11" ht="7.5" customHeight="1">
      <c r="A121" s="12"/>
      <c r="B121" s="59"/>
      <c r="C121" s="59"/>
      <c r="D121" s="59"/>
      <c r="E121" s="59"/>
      <c r="F121" s="59"/>
      <c r="G121" s="59"/>
      <c r="H121" s="59"/>
      <c r="I121" s="59"/>
      <c r="J121" s="59"/>
      <c r="K121" s="15"/>
    </row>
    <row r="122" spans="1:11" ht="15.75">
      <c r="A122" s="12"/>
      <c r="B122" s="49" t="s">
        <v>226</v>
      </c>
      <c r="C122" s="50" t="s">
        <v>200</v>
      </c>
      <c r="D122" s="50"/>
      <c r="E122" s="50"/>
      <c r="F122" s="50"/>
      <c r="G122" s="50"/>
      <c r="H122" s="50"/>
      <c r="I122" s="50"/>
      <c r="J122" s="51"/>
      <c r="K122" s="15"/>
    </row>
    <row r="123" spans="1:11" ht="15.75">
      <c r="A123" s="12"/>
      <c r="B123" s="58" t="s">
        <v>225</v>
      </c>
      <c r="C123" s="44" t="s">
        <v>201</v>
      </c>
      <c r="D123" s="44"/>
      <c r="E123" s="44"/>
      <c r="F123" s="44"/>
      <c r="G123" s="44"/>
      <c r="H123" s="44"/>
      <c r="I123" s="44"/>
      <c r="J123" s="53"/>
      <c r="K123" s="15"/>
    </row>
    <row r="124" spans="1:11" ht="15.75">
      <c r="A124" s="12"/>
      <c r="B124" s="52"/>
      <c r="C124" s="44" t="s">
        <v>202</v>
      </c>
      <c r="D124" s="44"/>
      <c r="E124" s="44"/>
      <c r="F124" s="44"/>
      <c r="G124" s="44"/>
      <c r="H124" s="44"/>
      <c r="I124" s="44"/>
      <c r="J124" s="53"/>
      <c r="K124" s="15"/>
    </row>
    <row r="125" spans="1:11" ht="15.75">
      <c r="A125" s="12"/>
      <c r="B125" s="52"/>
      <c r="C125" s="44" t="s">
        <v>203</v>
      </c>
      <c r="D125" s="44"/>
      <c r="E125" s="44"/>
      <c r="F125" s="44"/>
      <c r="G125" s="44"/>
      <c r="H125" s="44"/>
      <c r="I125" s="44"/>
      <c r="J125" s="53"/>
      <c r="K125" s="15"/>
    </row>
    <row r="126" spans="1:11" ht="15.75">
      <c r="A126" s="12"/>
      <c r="B126" s="52"/>
      <c r="C126" s="44" t="s">
        <v>204</v>
      </c>
      <c r="D126" s="44"/>
      <c r="E126" s="44"/>
      <c r="F126" s="44"/>
      <c r="G126" s="44"/>
      <c r="H126" s="44"/>
      <c r="I126" s="44"/>
      <c r="J126" s="53"/>
      <c r="K126" s="15"/>
    </row>
    <row r="127" spans="1:11" ht="15.75">
      <c r="A127" s="12"/>
      <c r="B127" s="52"/>
      <c r="C127" s="44" t="s">
        <v>205</v>
      </c>
      <c r="D127" s="44"/>
      <c r="E127" s="44"/>
      <c r="F127" s="44"/>
      <c r="G127" s="44"/>
      <c r="H127" s="44"/>
      <c r="I127" s="44"/>
      <c r="J127" s="53"/>
      <c r="K127" s="15"/>
    </row>
    <row r="128" spans="1:11" ht="15.75">
      <c r="A128" s="12"/>
      <c r="B128" s="54"/>
      <c r="C128" s="55" t="s">
        <v>206</v>
      </c>
      <c r="D128" s="55"/>
      <c r="E128" s="55"/>
      <c r="F128" s="55"/>
      <c r="G128" s="55"/>
      <c r="H128" s="55"/>
      <c r="I128" s="55"/>
      <c r="J128" s="56"/>
      <c r="K128" s="15"/>
    </row>
    <row r="129" spans="1:11" ht="7.5" customHeight="1">
      <c r="A129" s="12"/>
      <c r="B129" s="44"/>
      <c r="C129" s="59"/>
      <c r="D129" s="44"/>
      <c r="E129" s="44"/>
      <c r="F129" s="44"/>
      <c r="G129" s="44"/>
      <c r="H129" s="44"/>
      <c r="I129" s="44"/>
      <c r="J129" s="44"/>
      <c r="K129" s="15"/>
    </row>
    <row r="130" spans="1:11" ht="15.75">
      <c r="A130" s="12"/>
      <c r="B130" s="49" t="s">
        <v>97</v>
      </c>
      <c r="C130" s="50" t="s">
        <v>124</v>
      </c>
      <c r="D130" s="50"/>
      <c r="E130" s="50"/>
      <c r="F130" s="50"/>
      <c r="G130" s="50"/>
      <c r="H130" s="50"/>
      <c r="I130" s="50"/>
      <c r="J130" s="51"/>
      <c r="K130" s="15"/>
    </row>
    <row r="131" spans="1:11" ht="15.75">
      <c r="A131" s="12"/>
      <c r="B131" s="52"/>
      <c r="C131" s="44" t="s">
        <v>125</v>
      </c>
      <c r="D131" s="44"/>
      <c r="E131" s="44"/>
      <c r="F131" s="44"/>
      <c r="G131" s="44"/>
      <c r="H131" s="44"/>
      <c r="I131" s="44"/>
      <c r="J131" s="53"/>
      <c r="K131" s="15"/>
    </row>
    <row r="132" spans="1:11" ht="15.75">
      <c r="A132" s="12"/>
      <c r="B132" s="52"/>
      <c r="C132" s="44" t="s">
        <v>126</v>
      </c>
      <c r="D132" s="44"/>
      <c r="E132" s="44"/>
      <c r="F132" s="44"/>
      <c r="G132" s="44"/>
      <c r="H132" s="44"/>
      <c r="I132" s="44"/>
      <c r="J132" s="53"/>
      <c r="K132" s="15"/>
    </row>
    <row r="133" spans="1:11" ht="15.75">
      <c r="A133" s="12"/>
      <c r="B133" s="54"/>
      <c r="C133" s="55" t="s">
        <v>175</v>
      </c>
      <c r="D133" s="55"/>
      <c r="E133" s="55"/>
      <c r="F133" s="55"/>
      <c r="G133" s="55"/>
      <c r="H133" s="55"/>
      <c r="I133" s="55"/>
      <c r="J133" s="56"/>
      <c r="K133" s="15"/>
    </row>
    <row r="134" spans="1:11" ht="7.5" customHeight="1">
      <c r="A134" s="12"/>
      <c r="B134" s="4"/>
      <c r="C134" s="28"/>
      <c r="D134" s="4"/>
      <c r="E134" s="4"/>
      <c r="F134" s="4"/>
      <c r="G134" s="4"/>
      <c r="H134" s="4"/>
      <c r="I134" s="4"/>
      <c r="J134" s="4"/>
      <c r="K134" s="15"/>
    </row>
    <row r="135" spans="1:11" ht="11.25" customHeight="1">
      <c r="A135" s="12"/>
      <c r="B135" s="4"/>
      <c r="C135" s="28"/>
      <c r="D135" s="4"/>
      <c r="E135" s="4"/>
      <c r="F135" s="4"/>
      <c r="G135" s="4"/>
      <c r="H135" s="4"/>
      <c r="I135" s="4"/>
      <c r="J135" s="4"/>
      <c r="K135" s="15"/>
    </row>
    <row r="136" spans="1:11" ht="15.75">
      <c r="A136" s="12"/>
      <c r="B136" s="34" t="s">
        <v>255</v>
      </c>
      <c r="C136" s="4"/>
      <c r="D136" s="4"/>
      <c r="E136" s="4"/>
      <c r="F136" s="4"/>
      <c r="G136" s="4"/>
      <c r="H136" s="4"/>
      <c r="I136" s="4"/>
      <c r="J136" s="4"/>
      <c r="K136" s="15"/>
    </row>
    <row r="137" spans="1:11">
      <c r="A137" s="18"/>
      <c r="B137" s="5"/>
      <c r="C137" s="5"/>
      <c r="D137" s="5"/>
      <c r="E137" s="5"/>
      <c r="F137" s="5"/>
      <c r="G137" s="5"/>
      <c r="H137" s="5"/>
      <c r="I137" s="5"/>
      <c r="J137" s="5"/>
      <c r="K137" s="19"/>
    </row>
  </sheetData>
  <mergeCells count="1">
    <mergeCell ref="C11:J1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rgb="FFFF0000"/>
  </sheetPr>
  <dimension ref="A1:V68"/>
  <sheetViews>
    <sheetView showGridLines="0" zoomScale="90" zoomScaleNormal="90" workbookViewId="0">
      <selection activeCell="P1" sqref="P1"/>
    </sheetView>
  </sheetViews>
  <sheetFormatPr baseColWidth="10" defaultRowHeight="15"/>
  <cols>
    <col min="1" max="1" width="1.7109375" customWidth="1"/>
    <col min="2" max="2" width="19.7109375" customWidth="1"/>
    <col min="3" max="4" width="11.7109375" customWidth="1"/>
    <col min="5" max="5" width="11.85546875" customWidth="1"/>
    <col min="6" max="6" width="12" customWidth="1"/>
    <col min="7" max="7" width="5.5703125" customWidth="1"/>
    <col min="8" max="11" width="11.85546875" customWidth="1"/>
    <col min="12" max="12" width="5.5703125" customWidth="1"/>
    <col min="13" max="13" width="11.7109375" customWidth="1"/>
    <col min="14" max="14" width="11.85546875" customWidth="1"/>
    <col min="15" max="16" width="11.7109375" customWidth="1"/>
    <col min="17" max="17" width="1.7109375" customWidth="1"/>
    <col min="18" max="18" width="14.28515625" bestFit="1" customWidth="1"/>
    <col min="19" max="19" width="14.5703125" bestFit="1" customWidth="1"/>
    <col min="20" max="20" width="14.28515625" bestFit="1" customWidth="1"/>
    <col min="21" max="21" width="14.5703125" bestFit="1" customWidth="1"/>
    <col min="22" max="22" width="14.28515625" bestFit="1" customWidth="1"/>
  </cols>
  <sheetData>
    <row r="1" spans="1:22" ht="18">
      <c r="A1" s="9"/>
      <c r="B1" s="6"/>
      <c r="C1" s="6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1"/>
      <c r="R1" s="7"/>
      <c r="S1" s="7"/>
      <c r="T1" s="7"/>
      <c r="U1" s="7"/>
      <c r="V1" s="7"/>
    </row>
    <row r="2" spans="1:22" ht="18">
      <c r="A2" s="12"/>
      <c r="B2" s="4"/>
      <c r="C2" s="4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4"/>
      <c r="R2" s="7"/>
      <c r="S2" s="7"/>
      <c r="T2" s="7"/>
      <c r="U2" s="7"/>
      <c r="V2" s="7"/>
    </row>
    <row r="3" spans="1:22">
      <c r="A3" s="12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15"/>
    </row>
    <row r="4" spans="1:22">
      <c r="A4" s="12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15"/>
    </row>
    <row r="5" spans="1:22" s="2" customFormat="1" ht="15.75">
      <c r="A5" s="22"/>
      <c r="B5" s="16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3"/>
    </row>
    <row r="6" spans="1:22" s="2" customFormat="1" ht="15.75">
      <c r="A6" s="22"/>
      <c r="B6" s="3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3"/>
    </row>
    <row r="7" spans="1:22" s="2" customFormat="1" ht="15" customHeight="1">
      <c r="A7" s="22"/>
      <c r="B7" s="8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3"/>
    </row>
    <row r="8" spans="1:22" s="2" customFormat="1">
      <c r="A8" s="22"/>
      <c r="B8" s="8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3"/>
    </row>
    <row r="9" spans="1:22" s="2" customFormat="1">
      <c r="A9" s="22"/>
      <c r="B9" s="8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3"/>
    </row>
    <row r="10" spans="1:22" s="2" customFormat="1" ht="15.75">
      <c r="A10" s="22"/>
      <c r="B10" s="8"/>
      <c r="C10" s="99" t="s">
        <v>102</v>
      </c>
      <c r="D10" s="99"/>
      <c r="E10" s="99"/>
      <c r="F10" s="99"/>
      <c r="G10" s="99"/>
      <c r="H10" s="99"/>
      <c r="I10" s="99"/>
      <c r="J10" s="99"/>
      <c r="K10" s="99"/>
      <c r="L10" s="99"/>
      <c r="M10" s="99"/>
      <c r="N10" s="99"/>
      <c r="O10" s="99"/>
      <c r="P10" s="99"/>
      <c r="Q10" s="23"/>
    </row>
    <row r="11" spans="1:22" s="2" customFormat="1" ht="15.75">
      <c r="A11" s="22"/>
      <c r="B11" s="8"/>
      <c r="C11" s="99" t="s">
        <v>311</v>
      </c>
      <c r="D11" s="99"/>
      <c r="E11" s="99"/>
      <c r="F11" s="99"/>
      <c r="G11" s="99"/>
      <c r="H11" s="99"/>
      <c r="I11" s="99"/>
      <c r="J11" s="99"/>
      <c r="K11" s="99"/>
      <c r="L11" s="99"/>
      <c r="M11" s="99"/>
      <c r="N11" s="99"/>
      <c r="O11" s="99"/>
      <c r="P11" s="99"/>
      <c r="Q11" s="72"/>
      <c r="R11" s="70"/>
      <c r="S11" s="70"/>
      <c r="T11" s="70"/>
    </row>
    <row r="12" spans="1:22" s="2" customFormat="1">
      <c r="A12" s="22"/>
      <c r="B12" s="8"/>
      <c r="C12" s="66"/>
      <c r="D12" s="66"/>
      <c r="E12" s="66"/>
      <c r="F12" s="66"/>
      <c r="G12" s="66"/>
      <c r="H12" s="66"/>
      <c r="I12" s="66"/>
      <c r="J12" s="66"/>
      <c r="K12" s="66"/>
      <c r="L12" s="66"/>
      <c r="M12" s="66"/>
      <c r="N12" s="66"/>
      <c r="O12" s="66"/>
      <c r="P12" s="66"/>
      <c r="Q12" s="73"/>
      <c r="R12" s="66"/>
      <c r="S12" s="66"/>
      <c r="T12" s="66"/>
    </row>
    <row r="13" spans="1:22" s="2" customFormat="1" ht="15.75">
      <c r="A13" s="22"/>
      <c r="B13" s="8"/>
      <c r="C13" s="99" t="s">
        <v>269</v>
      </c>
      <c r="D13" s="99"/>
      <c r="E13" s="99"/>
      <c r="F13" s="99"/>
      <c r="G13" s="70"/>
      <c r="H13" s="99" t="s">
        <v>68</v>
      </c>
      <c r="I13" s="99"/>
      <c r="J13" s="99"/>
      <c r="K13" s="99"/>
      <c r="L13" s="70"/>
      <c r="M13" s="99" t="s">
        <v>69</v>
      </c>
      <c r="N13" s="99"/>
      <c r="O13" s="99"/>
      <c r="P13" s="99"/>
      <c r="Q13" s="72"/>
      <c r="R13" s="70"/>
      <c r="S13" s="70"/>
      <c r="T13" s="70"/>
    </row>
    <row r="14" spans="1:22" s="2" customFormat="1" ht="15.75" customHeight="1">
      <c r="A14" s="22"/>
      <c r="B14" s="8"/>
      <c r="C14" s="102"/>
      <c r="D14" s="102"/>
      <c r="E14" s="100" t="s">
        <v>316</v>
      </c>
      <c r="F14" s="101" t="s">
        <v>317</v>
      </c>
      <c r="G14" s="67"/>
      <c r="H14" s="102" t="s">
        <v>268</v>
      </c>
      <c r="I14" s="102"/>
      <c r="J14" s="100" t="s">
        <v>316</v>
      </c>
      <c r="K14" s="101" t="s">
        <v>317</v>
      </c>
      <c r="L14" s="32"/>
      <c r="M14" s="102" t="s">
        <v>268</v>
      </c>
      <c r="N14" s="102"/>
      <c r="O14" s="100" t="s">
        <v>316</v>
      </c>
      <c r="P14" s="101" t="s">
        <v>317</v>
      </c>
      <c r="Q14" s="74"/>
      <c r="R14" s="67"/>
      <c r="S14" s="71"/>
      <c r="T14" s="71"/>
    </row>
    <row r="15" spans="1:22" s="2" customFormat="1" ht="15.75">
      <c r="A15" s="22"/>
      <c r="B15" s="8"/>
      <c r="C15" s="31">
        <v>2017</v>
      </c>
      <c r="D15" s="31">
        <v>2018</v>
      </c>
      <c r="E15" s="100"/>
      <c r="F15" s="101"/>
      <c r="G15" s="67"/>
      <c r="H15" s="31">
        <v>2017</v>
      </c>
      <c r="I15" s="31">
        <v>2018</v>
      </c>
      <c r="J15" s="100"/>
      <c r="K15" s="101"/>
      <c r="L15" s="32"/>
      <c r="M15" s="31">
        <v>2017</v>
      </c>
      <c r="N15" s="31">
        <v>2018</v>
      </c>
      <c r="O15" s="100"/>
      <c r="P15" s="101"/>
      <c r="Q15" s="74"/>
      <c r="R15" s="67"/>
      <c r="S15" s="71"/>
      <c r="T15" s="71"/>
    </row>
    <row r="16" spans="1:22" s="2" customFormat="1" ht="15.75">
      <c r="A16" s="22"/>
      <c r="B16" s="8"/>
      <c r="C16" s="31"/>
      <c r="D16" s="31"/>
      <c r="E16" s="69"/>
      <c r="F16" s="32"/>
      <c r="G16" s="67"/>
      <c r="H16" s="31"/>
      <c r="I16" s="31"/>
      <c r="J16" s="69"/>
      <c r="K16" s="32"/>
      <c r="L16" s="32"/>
      <c r="M16" s="31"/>
      <c r="N16" s="31"/>
      <c r="O16" s="69"/>
      <c r="P16" s="32"/>
      <c r="Q16" s="74"/>
      <c r="R16" s="67"/>
      <c r="S16" s="71"/>
      <c r="T16" s="71"/>
    </row>
    <row r="17" spans="1:20" s="2" customFormat="1" ht="15.75">
      <c r="A17" s="22"/>
      <c r="B17" s="34" t="s">
        <v>270</v>
      </c>
      <c r="C17" s="35">
        <v>105100</v>
      </c>
      <c r="D17" s="35">
        <v>105798</v>
      </c>
      <c r="E17" s="36">
        <f t="shared" ref="E17:E19" si="0">IF(ISBLANK(D17),"",(IFERROR(((D17/C17-1)*100),"")))</f>
        <v>0.66412940057087866</v>
      </c>
      <c r="F17" s="35">
        <v>3835524</v>
      </c>
      <c r="G17" s="67"/>
      <c r="H17" s="35">
        <v>46619</v>
      </c>
      <c r="I17" s="35">
        <v>48589</v>
      </c>
      <c r="J17" s="36">
        <f t="shared" ref="J17:J19" si="1">IF(ISBLANK(I17),"",(IFERROR(((I17/H17-1)*100),"")))</f>
        <v>4.225744867972292</v>
      </c>
      <c r="K17" s="35">
        <v>1718790</v>
      </c>
      <c r="L17" s="32"/>
      <c r="M17" s="35">
        <v>58481</v>
      </c>
      <c r="N17" s="35">
        <v>57209</v>
      </c>
      <c r="O17" s="36">
        <f t="shared" ref="O17:O19" si="2">IF(ISBLANK(N17),"",(IFERROR(((N17/M17-1)*100),"")))</f>
        <v>-2.1750654058583119</v>
      </c>
      <c r="P17" s="35">
        <v>2116734</v>
      </c>
      <c r="Q17" s="74"/>
      <c r="R17" s="67"/>
      <c r="S17" s="71"/>
      <c r="T17" s="71"/>
    </row>
    <row r="18" spans="1:20" s="2" customFormat="1" ht="15.75">
      <c r="A18" s="22"/>
      <c r="B18" s="34" t="s">
        <v>271</v>
      </c>
      <c r="C18" s="35">
        <v>105343</v>
      </c>
      <c r="D18" s="35">
        <v>101419</v>
      </c>
      <c r="E18" s="36">
        <f t="shared" si="0"/>
        <v>-3.724974606760767</v>
      </c>
      <c r="F18" s="35">
        <v>3936973</v>
      </c>
      <c r="G18" s="67"/>
      <c r="H18" s="35">
        <v>47461</v>
      </c>
      <c r="I18" s="35">
        <v>47490</v>
      </c>
      <c r="J18" s="36">
        <f t="shared" si="1"/>
        <v>6.1102800193846285E-2</v>
      </c>
      <c r="K18" s="35">
        <v>1766276</v>
      </c>
      <c r="L18" s="32"/>
      <c r="M18" s="35">
        <v>57882</v>
      </c>
      <c r="N18" s="35">
        <v>53929</v>
      </c>
      <c r="O18" s="36">
        <f t="shared" si="2"/>
        <v>-6.8294115614526145</v>
      </c>
      <c r="P18" s="35">
        <v>2170697</v>
      </c>
      <c r="Q18" s="74"/>
      <c r="R18" s="67"/>
      <c r="S18" s="71"/>
      <c r="T18" s="71"/>
    </row>
    <row r="19" spans="1:20" s="2" customFormat="1" ht="15.75">
      <c r="A19" s="22"/>
      <c r="B19" s="34" t="s">
        <v>272</v>
      </c>
      <c r="C19" s="35">
        <v>103183</v>
      </c>
      <c r="D19" s="35">
        <v>88165</v>
      </c>
      <c r="E19" s="36">
        <f t="shared" si="0"/>
        <v>-14.554723161761141</v>
      </c>
      <c r="F19" s="35">
        <v>4025138</v>
      </c>
      <c r="G19" s="67"/>
      <c r="H19" s="35">
        <v>46216</v>
      </c>
      <c r="I19" s="35">
        <v>41615</v>
      </c>
      <c r="J19" s="36">
        <f t="shared" si="1"/>
        <v>-9.9554266920547025</v>
      </c>
      <c r="K19" s="35">
        <v>1807891</v>
      </c>
      <c r="L19" s="83"/>
      <c r="M19" s="35">
        <v>56967</v>
      </c>
      <c r="N19" s="35">
        <v>46550</v>
      </c>
      <c r="O19" s="36">
        <f t="shared" si="2"/>
        <v>-18.286025242684357</v>
      </c>
      <c r="P19" s="35">
        <v>2217247</v>
      </c>
      <c r="Q19" s="74"/>
      <c r="R19" s="67"/>
      <c r="S19" s="71"/>
      <c r="T19" s="71"/>
    </row>
    <row r="20" spans="1:20" s="2" customFormat="1" ht="15.75">
      <c r="A20" s="22"/>
      <c r="B20" s="34" t="s">
        <v>273</v>
      </c>
      <c r="C20" s="35">
        <v>76941</v>
      </c>
      <c r="D20" s="109">
        <v>101514</v>
      </c>
      <c r="E20" s="110">
        <f>IF(ISBLANK(D20),"",(IFERROR(((D20/C20-1)*100),"")))</f>
        <v>31.937458572152689</v>
      </c>
      <c r="F20" s="109">
        <v>4126652</v>
      </c>
      <c r="G20" s="67"/>
      <c r="H20" s="35">
        <v>36118</v>
      </c>
      <c r="I20" s="109">
        <v>48632</v>
      </c>
      <c r="J20" s="110">
        <f>IF(ISBLANK(I20),"",(IFERROR(((I20/H20-1)*100),"")))</f>
        <v>34.647544160806241</v>
      </c>
      <c r="K20" s="109">
        <v>1856523</v>
      </c>
      <c r="L20" s="83"/>
      <c r="M20" s="35">
        <v>40823</v>
      </c>
      <c r="N20" s="109">
        <v>52882</v>
      </c>
      <c r="O20" s="110">
        <f>IF(ISBLANK(N20),"",(IFERROR(((N20/M20-1)*100),"")))</f>
        <v>29.539720255738189</v>
      </c>
      <c r="P20" s="109">
        <v>2270129</v>
      </c>
      <c r="Q20" s="74"/>
      <c r="R20" s="67"/>
      <c r="S20" s="71"/>
      <c r="T20" s="71"/>
    </row>
    <row r="21" spans="1:20" s="2" customFormat="1" ht="15.75">
      <c r="A21" s="22"/>
      <c r="B21" s="34" t="s">
        <v>274</v>
      </c>
      <c r="C21" s="35">
        <v>97970</v>
      </c>
      <c r="D21" s="35"/>
      <c r="E21" s="36" t="str">
        <f t="shared" ref="E21:E28" si="3">IF(ISBLANK(D21),"",(IFERROR(((D21/C21-1)*100),"")))</f>
        <v/>
      </c>
      <c r="F21" s="35"/>
      <c r="G21" s="67"/>
      <c r="H21" s="35">
        <v>46544</v>
      </c>
      <c r="I21" s="35"/>
      <c r="J21" s="36" t="str">
        <f t="shared" ref="J21:J28" si="4">IF(ISBLANK(I21),"",(IFERROR(((I21/H21-1)*100),"")))</f>
        <v/>
      </c>
      <c r="K21" s="35"/>
      <c r="L21" s="32"/>
      <c r="M21" s="35">
        <v>51426</v>
      </c>
      <c r="N21" s="35"/>
      <c r="O21" s="36" t="str">
        <f t="shared" ref="O21:O28" si="5">IF(ISBLANK(N21),"",(IFERROR(((N21/M21-1)*100),"")))</f>
        <v/>
      </c>
      <c r="P21" s="35"/>
      <c r="Q21" s="74"/>
      <c r="R21" s="67"/>
      <c r="S21" s="71"/>
      <c r="T21" s="71"/>
    </row>
    <row r="22" spans="1:20" s="2" customFormat="1" ht="15.75">
      <c r="A22" s="22"/>
      <c r="B22" s="34" t="s">
        <v>275</v>
      </c>
      <c r="C22" s="35">
        <v>99090</v>
      </c>
      <c r="D22" s="35"/>
      <c r="E22" s="36" t="str">
        <f t="shared" si="3"/>
        <v/>
      </c>
      <c r="F22" s="35"/>
      <c r="G22" s="67"/>
      <c r="H22" s="35">
        <v>46968</v>
      </c>
      <c r="I22" s="35"/>
      <c r="J22" s="36" t="str">
        <f t="shared" si="4"/>
        <v/>
      </c>
      <c r="K22" s="35"/>
      <c r="L22" s="32"/>
      <c r="M22" s="35">
        <v>52122</v>
      </c>
      <c r="N22" s="35"/>
      <c r="O22" s="36" t="str">
        <f t="shared" si="5"/>
        <v/>
      </c>
      <c r="P22" s="35"/>
      <c r="Q22" s="74"/>
      <c r="R22" s="67"/>
      <c r="S22" s="71"/>
      <c r="T22" s="71"/>
    </row>
    <row r="23" spans="1:20" s="2" customFormat="1" ht="15.75">
      <c r="A23" s="22"/>
      <c r="B23" s="34" t="s">
        <v>276</v>
      </c>
      <c r="C23" s="35">
        <v>86366</v>
      </c>
      <c r="D23" s="35"/>
      <c r="E23" s="36" t="str">
        <f t="shared" si="3"/>
        <v/>
      </c>
      <c r="F23" s="35"/>
      <c r="G23" s="67"/>
      <c r="H23" s="35">
        <v>40458</v>
      </c>
      <c r="I23" s="35"/>
      <c r="J23" s="36" t="str">
        <f t="shared" si="4"/>
        <v/>
      </c>
      <c r="K23" s="35"/>
      <c r="L23" s="32"/>
      <c r="M23" s="35">
        <v>45908</v>
      </c>
      <c r="N23" s="35"/>
      <c r="O23" s="36" t="str">
        <f t="shared" si="5"/>
        <v/>
      </c>
      <c r="P23" s="35"/>
      <c r="Q23" s="74"/>
      <c r="R23" s="67"/>
      <c r="S23" s="71"/>
      <c r="T23" s="71"/>
    </row>
    <row r="24" spans="1:20" s="2" customFormat="1" ht="15.75">
      <c r="A24" s="22"/>
      <c r="B24" s="34" t="s">
        <v>277</v>
      </c>
      <c r="C24" s="35">
        <v>91758</v>
      </c>
      <c r="D24" s="35"/>
      <c r="E24" s="36" t="str">
        <f t="shared" si="3"/>
        <v/>
      </c>
      <c r="F24" s="35"/>
      <c r="G24" s="67"/>
      <c r="H24" s="35">
        <v>44092</v>
      </c>
      <c r="I24" s="35"/>
      <c r="J24" s="36" t="str">
        <f t="shared" si="4"/>
        <v/>
      </c>
      <c r="K24" s="35"/>
      <c r="L24" s="32"/>
      <c r="M24" s="35">
        <v>47666</v>
      </c>
      <c r="N24" s="35"/>
      <c r="O24" s="36" t="str">
        <f t="shared" si="5"/>
        <v/>
      </c>
      <c r="P24" s="35"/>
      <c r="Q24" s="74"/>
      <c r="R24" s="67"/>
      <c r="S24" s="71"/>
      <c r="T24" s="71"/>
    </row>
    <row r="25" spans="1:20" s="2" customFormat="1" ht="15.75">
      <c r="A25" s="22"/>
      <c r="B25" s="34" t="s">
        <v>278</v>
      </c>
      <c r="C25" s="35">
        <v>91558</v>
      </c>
      <c r="D25" s="35"/>
      <c r="E25" s="36" t="str">
        <f t="shared" si="3"/>
        <v/>
      </c>
      <c r="F25" s="35"/>
      <c r="G25" s="67"/>
      <c r="H25" s="35">
        <v>43513</v>
      </c>
      <c r="I25" s="35"/>
      <c r="J25" s="36" t="str">
        <f t="shared" si="4"/>
        <v/>
      </c>
      <c r="K25" s="35"/>
      <c r="L25" s="32"/>
      <c r="M25" s="35">
        <v>48045</v>
      </c>
      <c r="N25" s="35"/>
      <c r="O25" s="36" t="str">
        <f t="shared" si="5"/>
        <v/>
      </c>
      <c r="P25" s="35"/>
      <c r="Q25" s="74"/>
      <c r="R25" s="67"/>
      <c r="S25" s="71"/>
      <c r="T25" s="71"/>
    </row>
    <row r="26" spans="1:20" s="2" customFormat="1" ht="15.75">
      <c r="A26" s="22"/>
      <c r="B26" s="34" t="s">
        <v>279</v>
      </c>
      <c r="C26" s="35">
        <v>95360</v>
      </c>
      <c r="D26" s="35"/>
      <c r="E26" s="36" t="str">
        <f t="shared" si="3"/>
        <v/>
      </c>
      <c r="F26" s="35"/>
      <c r="G26" s="67"/>
      <c r="H26" s="35">
        <v>45119</v>
      </c>
      <c r="I26" s="35"/>
      <c r="J26" s="36" t="str">
        <f t="shared" si="4"/>
        <v/>
      </c>
      <c r="K26" s="35"/>
      <c r="L26" s="32"/>
      <c r="M26" s="35">
        <v>50241</v>
      </c>
      <c r="N26" s="35"/>
      <c r="O26" s="36" t="str">
        <f t="shared" si="5"/>
        <v/>
      </c>
      <c r="P26" s="35"/>
      <c r="Q26" s="74"/>
      <c r="R26" s="67"/>
      <c r="S26" s="71"/>
      <c r="T26" s="71"/>
    </row>
    <row r="27" spans="1:20" s="2" customFormat="1" ht="15.75">
      <c r="A27" s="22"/>
      <c r="B27" s="34" t="s">
        <v>280</v>
      </c>
      <c r="C27" s="35">
        <v>88233</v>
      </c>
      <c r="D27" s="35"/>
      <c r="E27" s="36" t="str">
        <f t="shared" si="3"/>
        <v/>
      </c>
      <c r="F27" s="35"/>
      <c r="G27" s="67"/>
      <c r="H27" s="35">
        <v>42502</v>
      </c>
      <c r="I27" s="35"/>
      <c r="J27" s="36" t="str">
        <f t="shared" si="4"/>
        <v/>
      </c>
      <c r="K27" s="35"/>
      <c r="L27" s="32"/>
      <c r="M27" s="35">
        <v>45731</v>
      </c>
      <c r="N27" s="35"/>
      <c r="O27" s="36" t="str">
        <f t="shared" si="5"/>
        <v/>
      </c>
      <c r="P27" s="35"/>
      <c r="Q27" s="74"/>
      <c r="R27" s="67"/>
      <c r="S27" s="71"/>
      <c r="T27" s="71"/>
    </row>
    <row r="28" spans="1:20" s="2" customFormat="1" ht="15.75">
      <c r="A28" s="22"/>
      <c r="B28" s="34" t="s">
        <v>281</v>
      </c>
      <c r="C28" s="35">
        <v>55466</v>
      </c>
      <c r="D28" s="35"/>
      <c r="E28" s="36" t="str">
        <f t="shared" si="3"/>
        <v/>
      </c>
      <c r="F28" s="35"/>
      <c r="G28" s="67"/>
      <c r="H28" s="35">
        <v>27860</v>
      </c>
      <c r="I28" s="35"/>
      <c r="J28" s="36" t="str">
        <f t="shared" si="4"/>
        <v/>
      </c>
      <c r="K28" s="35"/>
      <c r="L28" s="32"/>
      <c r="M28" s="35">
        <v>27606</v>
      </c>
      <c r="N28" s="35"/>
      <c r="O28" s="36" t="str">
        <f t="shared" si="5"/>
        <v/>
      </c>
      <c r="P28" s="35"/>
      <c r="Q28" s="74"/>
      <c r="R28" s="67"/>
      <c r="S28" s="71"/>
      <c r="T28" s="71"/>
    </row>
    <row r="29" spans="1:20" s="89" customFormat="1" ht="15.75">
      <c r="A29" s="87"/>
      <c r="B29" s="40" t="s">
        <v>282</v>
      </c>
      <c r="C29" s="76">
        <f>SUM(C17:C28)</f>
        <v>1096368</v>
      </c>
      <c r="D29" s="76">
        <f>SUM(D17:D28)</f>
        <v>396896</v>
      </c>
      <c r="E29" s="75"/>
      <c r="F29" s="76"/>
      <c r="G29" s="80"/>
      <c r="H29" s="76">
        <f>SUM(H17:H28)</f>
        <v>513470</v>
      </c>
      <c r="I29" s="76">
        <f>SUM(I17:I28)</f>
        <v>186326</v>
      </c>
      <c r="J29" s="75"/>
      <c r="K29" s="76"/>
      <c r="L29" s="80"/>
      <c r="M29" s="76">
        <f>SUM(M17:M28)</f>
        <v>582898</v>
      </c>
      <c r="N29" s="76">
        <f>SUM(N17:N28)</f>
        <v>210570</v>
      </c>
      <c r="O29" s="75"/>
      <c r="P29" s="76"/>
      <c r="Q29" s="88"/>
    </row>
    <row r="30" spans="1:20" s="2" customFormat="1">
      <c r="A30" s="22"/>
      <c r="B30" s="8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3"/>
    </row>
    <row r="31" spans="1:20" s="2" customFormat="1">
      <c r="A31" s="22"/>
      <c r="B31" s="8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3"/>
    </row>
    <row r="32" spans="1:20" s="2" customFormat="1" ht="15.75">
      <c r="A32" s="22"/>
      <c r="B32" s="40" t="s">
        <v>284</v>
      </c>
      <c r="C32" s="76">
        <f>SUM(C17:C20)</f>
        <v>390567</v>
      </c>
      <c r="D32" s="76">
        <f>SUM(D17:D20)</f>
        <v>396896</v>
      </c>
      <c r="E32" s="75">
        <f>(D32/C32-1)*100</f>
        <v>1.6204646065847816</v>
      </c>
      <c r="G32" s="21"/>
      <c r="H32" s="76">
        <f>SUM(H17:H20)</f>
        <v>176414</v>
      </c>
      <c r="I32" s="76">
        <f>SUM(I17:I20)</f>
        <v>186326</v>
      </c>
      <c r="J32" s="75">
        <f>(I32/H32-1)*100</f>
        <v>5.6186016982779252</v>
      </c>
      <c r="K32" s="21"/>
      <c r="L32" s="21"/>
      <c r="M32" s="76">
        <f>SUM(M17:M20)</f>
        <v>214153</v>
      </c>
      <c r="N32" s="76">
        <f>SUM(N17:N20)</f>
        <v>210570</v>
      </c>
      <c r="O32" s="75">
        <f>(N32/M32-1)*100</f>
        <v>-1.6731028750472832</v>
      </c>
      <c r="P32" s="21"/>
      <c r="Q32" s="23"/>
    </row>
    <row r="33" spans="1:17" s="2" customFormat="1" ht="15.75">
      <c r="A33" s="22"/>
      <c r="B33" s="40" t="s">
        <v>283</v>
      </c>
      <c r="C33" s="77"/>
      <c r="D33" s="75">
        <f>(D32/C32-1)*100</f>
        <v>1.6204646065847816</v>
      </c>
      <c r="E33" s="21"/>
      <c r="F33" s="77"/>
      <c r="G33" s="21"/>
      <c r="H33" s="77"/>
      <c r="I33" s="75">
        <f>(I32/H32-1)*100</f>
        <v>5.6186016982779252</v>
      </c>
      <c r="J33" s="21"/>
      <c r="K33" s="21"/>
      <c r="L33" s="21"/>
      <c r="M33" s="77"/>
      <c r="N33" s="75">
        <f>(N32/M32-1)*100</f>
        <v>-1.6731028750472832</v>
      </c>
      <c r="O33" s="21"/>
      <c r="P33" s="21"/>
      <c r="Q33" s="23"/>
    </row>
    <row r="34" spans="1:17" s="2" customFormat="1">
      <c r="A34" s="22"/>
      <c r="B34" s="8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3"/>
    </row>
    <row r="35" spans="1:17" s="2" customFormat="1" ht="15.75">
      <c r="A35" s="22"/>
      <c r="B35" s="34" t="s">
        <v>255</v>
      </c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3"/>
    </row>
    <row r="36" spans="1:17" s="2" customFormat="1">
      <c r="A36" s="22"/>
      <c r="B36" s="8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3"/>
    </row>
    <row r="37" spans="1:17" s="2" customFormat="1">
      <c r="A37" s="22"/>
      <c r="B37" s="8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3"/>
    </row>
    <row r="38" spans="1:17" s="2" customFormat="1">
      <c r="A38" s="22"/>
      <c r="B38" s="8"/>
      <c r="C38" s="21" t="s">
        <v>300</v>
      </c>
      <c r="D38" s="21" t="s">
        <v>301</v>
      </c>
      <c r="E38" s="21"/>
      <c r="F38" s="21"/>
      <c r="G38" s="21"/>
      <c r="H38" s="21" t="s">
        <v>300</v>
      </c>
      <c r="I38" s="21" t="s">
        <v>301</v>
      </c>
      <c r="J38" s="21"/>
      <c r="K38" s="21"/>
      <c r="L38" s="21"/>
      <c r="M38" s="21" t="s">
        <v>300</v>
      </c>
      <c r="N38" s="21" t="s">
        <v>301</v>
      </c>
      <c r="O38" s="21"/>
      <c r="P38" s="21"/>
      <c r="Q38" s="23"/>
    </row>
    <row r="39" spans="1:17" s="2" customFormat="1">
      <c r="A39" s="22"/>
      <c r="B39" s="8"/>
      <c r="C39" s="21" t="str">
        <f>C13</f>
        <v xml:space="preserve">Total oferentes </v>
      </c>
      <c r="D39" s="21">
        <f>C15</f>
        <v>2017</v>
      </c>
      <c r="E39" s="21">
        <f>D15</f>
        <v>2018</v>
      </c>
      <c r="F39" s="21"/>
      <c r="G39" s="21"/>
      <c r="H39" s="21"/>
      <c r="I39" s="21">
        <f>H15</f>
        <v>2017</v>
      </c>
      <c r="J39" s="21">
        <f>I15</f>
        <v>2018</v>
      </c>
      <c r="K39" s="21"/>
      <c r="L39" s="21"/>
      <c r="M39" s="21"/>
      <c r="N39" s="21">
        <f>M15</f>
        <v>2017</v>
      </c>
      <c r="O39" s="21">
        <f>N15</f>
        <v>2018</v>
      </c>
      <c r="P39" s="21"/>
      <c r="Q39" s="23"/>
    </row>
    <row r="40" spans="1:17" s="2" customFormat="1">
      <c r="A40" s="22"/>
      <c r="B40" s="8"/>
      <c r="C40" s="21" t="s">
        <v>302</v>
      </c>
      <c r="D40" s="82">
        <f>C20</f>
        <v>76941</v>
      </c>
      <c r="E40" s="82">
        <f>D20</f>
        <v>101514</v>
      </c>
      <c r="F40" s="21"/>
      <c r="G40" s="21"/>
      <c r="H40" s="21" t="s">
        <v>302</v>
      </c>
      <c r="I40" s="82">
        <f>H20</f>
        <v>36118</v>
      </c>
      <c r="J40" s="82">
        <f>I20</f>
        <v>48632</v>
      </c>
      <c r="K40" s="21"/>
      <c r="L40" s="21"/>
      <c r="M40" s="21" t="s">
        <v>302</v>
      </c>
      <c r="N40" s="82">
        <f>M20</f>
        <v>40823</v>
      </c>
      <c r="O40" s="82">
        <f>N20</f>
        <v>52882</v>
      </c>
      <c r="P40" s="21"/>
      <c r="Q40" s="23"/>
    </row>
    <row r="41" spans="1:17" s="2" customFormat="1">
      <c r="A41" s="22"/>
      <c r="B41" s="8"/>
      <c r="C41" s="21" t="s">
        <v>303</v>
      </c>
      <c r="D41" s="21" t="str">
        <f>B20</f>
        <v xml:space="preserve">  Abril</v>
      </c>
      <c r="E41" s="21"/>
      <c r="F41" s="21"/>
      <c r="G41" s="21"/>
      <c r="H41" s="21" t="s">
        <v>303</v>
      </c>
      <c r="I41" s="21" t="str">
        <f>B20</f>
        <v xml:space="preserve">  Abril</v>
      </c>
      <c r="J41" s="21"/>
      <c r="K41" s="21"/>
      <c r="L41" s="21"/>
      <c r="M41" s="21" t="str">
        <f>B21</f>
        <v xml:space="preserve">  Mayo</v>
      </c>
      <c r="N41" s="21" t="str">
        <f>B20</f>
        <v xml:space="preserve">  Abril</v>
      </c>
      <c r="O41" s="21"/>
      <c r="P41" s="21"/>
      <c r="Q41" s="23"/>
    </row>
    <row r="42" spans="1:17" s="2" customFormat="1">
      <c r="A42" s="22"/>
      <c r="B42" s="8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3"/>
    </row>
    <row r="43" spans="1:17" s="2" customFormat="1">
      <c r="A43" s="22"/>
      <c r="B43" s="8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3"/>
    </row>
    <row r="44" spans="1:17" s="2" customFormat="1">
      <c r="A44" s="22"/>
      <c r="B44" s="8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3"/>
    </row>
    <row r="45" spans="1:17" s="2" customFormat="1">
      <c r="A45" s="22"/>
      <c r="B45" s="8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3"/>
    </row>
    <row r="46" spans="1:17" s="2" customFormat="1">
      <c r="A46" s="22"/>
      <c r="B46" s="8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3"/>
    </row>
    <row r="47" spans="1:17" s="2" customFormat="1">
      <c r="A47" s="22"/>
      <c r="B47" s="8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3"/>
    </row>
    <row r="48" spans="1:17" s="2" customFormat="1">
      <c r="A48" s="22"/>
      <c r="B48" s="8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3"/>
    </row>
    <row r="49" spans="1:17" s="2" customFormat="1">
      <c r="A49" s="22"/>
      <c r="B49" s="8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3"/>
    </row>
    <row r="50" spans="1:17" s="2" customFormat="1">
      <c r="A50" s="22"/>
      <c r="B50" s="8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3"/>
    </row>
    <row r="51" spans="1:17" s="2" customFormat="1">
      <c r="A51" s="22"/>
      <c r="B51" s="8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3"/>
    </row>
    <row r="52" spans="1:17">
      <c r="A52" s="12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15"/>
    </row>
    <row r="53" spans="1:17">
      <c r="A53" s="18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19"/>
    </row>
    <row r="55" spans="1:17">
      <c r="A55" s="12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</row>
    <row r="56" spans="1:17">
      <c r="A56" s="12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</row>
    <row r="57" spans="1:17">
      <c r="A57" s="12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</row>
    <row r="58" spans="1:17">
      <c r="A58" s="12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</row>
    <row r="59" spans="1:17">
      <c r="A59" s="12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</row>
    <row r="60" spans="1:17">
      <c r="A60" s="12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</row>
    <row r="61" spans="1:17">
      <c r="A61" s="12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</row>
    <row r="62" spans="1:17">
      <c r="A62" s="12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</row>
    <row r="63" spans="1:17">
      <c r="A63" s="12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</row>
    <row r="64" spans="1:17">
      <c r="A64" s="12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</row>
    <row r="65" spans="1:16">
      <c r="A65" s="12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</row>
    <row r="66" spans="1:16">
      <c r="A66" s="12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</row>
    <row r="67" spans="1:16">
      <c r="A67" s="12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</row>
    <row r="68" spans="1:16">
      <c r="A68" s="12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</row>
  </sheetData>
  <mergeCells count="14">
    <mergeCell ref="C10:P10"/>
    <mergeCell ref="E14:E15"/>
    <mergeCell ref="J14:J15"/>
    <mergeCell ref="O14:O15"/>
    <mergeCell ref="C13:F13"/>
    <mergeCell ref="H13:K13"/>
    <mergeCell ref="M13:P13"/>
    <mergeCell ref="F14:F15"/>
    <mergeCell ref="H14:I14"/>
    <mergeCell ref="K14:K15"/>
    <mergeCell ref="M14:N14"/>
    <mergeCell ref="P14:P15"/>
    <mergeCell ref="C14:D14"/>
    <mergeCell ref="C11:P11"/>
  </mergeCells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tabColor rgb="FFFF0000"/>
  </sheetPr>
  <dimension ref="A1:T91"/>
  <sheetViews>
    <sheetView showGridLines="0" zoomScale="90" zoomScaleNormal="90" workbookViewId="0"/>
  </sheetViews>
  <sheetFormatPr baseColWidth="10" defaultRowHeight="15"/>
  <cols>
    <col min="1" max="1" width="1.7109375" customWidth="1"/>
    <col min="2" max="2" width="19.7109375" customWidth="1"/>
    <col min="3" max="4" width="11.7109375" customWidth="1"/>
    <col min="5" max="5" width="11.85546875" customWidth="1"/>
    <col min="6" max="6" width="14" customWidth="1"/>
    <col min="7" max="7" width="2.42578125" customWidth="1"/>
    <col min="8" max="8" width="11.85546875" customWidth="1"/>
    <col min="9" max="10" width="11.7109375" customWidth="1"/>
    <col min="11" max="11" width="14.5703125" customWidth="1"/>
    <col min="12" max="12" width="4.140625" customWidth="1"/>
    <col min="13" max="15" width="11.7109375" customWidth="1"/>
    <col min="16" max="16" width="14.140625" customWidth="1"/>
    <col min="17" max="17" width="1.7109375" customWidth="1"/>
    <col min="18" max="18" width="14.28515625" bestFit="1" customWidth="1"/>
    <col min="19" max="19" width="14.5703125" bestFit="1" customWidth="1"/>
    <col min="20" max="20" width="14.28515625" bestFit="1" customWidth="1"/>
  </cols>
  <sheetData>
    <row r="1" spans="1:20" ht="18">
      <c r="A1" s="9"/>
      <c r="B1" s="6"/>
      <c r="C1" s="6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1"/>
      <c r="R1" s="7"/>
      <c r="S1" s="7"/>
      <c r="T1" s="7"/>
    </row>
    <row r="2" spans="1:20" ht="18">
      <c r="A2" s="12"/>
      <c r="B2" s="4"/>
      <c r="C2" s="4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4"/>
      <c r="R2" s="7"/>
      <c r="S2" s="7"/>
      <c r="T2" s="7"/>
    </row>
    <row r="3" spans="1:20">
      <c r="A3" s="12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15"/>
    </row>
    <row r="4" spans="1:20">
      <c r="A4" s="12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15"/>
    </row>
    <row r="5" spans="1:20" s="2" customFormat="1" ht="15.75">
      <c r="A5" s="22"/>
      <c r="B5" s="16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3"/>
    </row>
    <row r="6" spans="1:20" s="2" customFormat="1" ht="15.75">
      <c r="A6" s="22"/>
      <c r="B6" s="3"/>
      <c r="C6" s="21"/>
      <c r="D6" s="21"/>
      <c r="E6" s="21"/>
      <c r="F6" s="21"/>
      <c r="G6" s="21"/>
      <c r="H6" s="20"/>
      <c r="I6" s="21"/>
      <c r="J6" s="21"/>
      <c r="K6" s="21"/>
      <c r="L6" s="21"/>
      <c r="M6" s="21"/>
      <c r="N6" s="21"/>
      <c r="O6" s="21"/>
      <c r="P6" s="21"/>
      <c r="Q6" s="23"/>
    </row>
    <row r="7" spans="1:20">
      <c r="A7" s="12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3"/>
      <c r="R7" s="2"/>
      <c r="S7" s="2"/>
      <c r="T7" s="2"/>
    </row>
    <row r="8" spans="1:20">
      <c r="A8" s="12"/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3"/>
      <c r="R8" s="2"/>
      <c r="S8" s="2"/>
      <c r="T8" s="2"/>
    </row>
    <row r="9" spans="1:20">
      <c r="A9" s="12"/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3"/>
      <c r="R9" s="2"/>
      <c r="S9" s="2"/>
      <c r="T9" s="2"/>
    </row>
    <row r="10" spans="1:20" ht="15.75">
      <c r="A10" s="12"/>
      <c r="B10" s="20"/>
      <c r="C10" s="99" t="s">
        <v>103</v>
      </c>
      <c r="D10" s="99"/>
      <c r="E10" s="99"/>
      <c r="F10" s="99"/>
      <c r="G10" s="99"/>
      <c r="H10" s="99"/>
      <c r="I10" s="99"/>
      <c r="J10" s="99"/>
      <c r="K10" s="99"/>
      <c r="L10" s="99"/>
      <c r="M10" s="99"/>
      <c r="N10" s="99"/>
      <c r="O10" s="99"/>
      <c r="P10" s="99"/>
      <c r="Q10" s="23"/>
      <c r="R10" s="2"/>
      <c r="S10" s="2"/>
      <c r="T10" s="2"/>
    </row>
    <row r="11" spans="1:20" s="67" customFormat="1" ht="15.75">
      <c r="A11" s="65"/>
      <c r="B11" s="66"/>
      <c r="C11" s="99" t="s">
        <v>311</v>
      </c>
      <c r="D11" s="99"/>
      <c r="E11" s="99"/>
      <c r="F11" s="99"/>
      <c r="G11" s="99"/>
      <c r="H11" s="99"/>
      <c r="I11" s="99"/>
      <c r="J11" s="99"/>
      <c r="K11" s="99"/>
      <c r="L11" s="99"/>
      <c r="M11" s="99"/>
      <c r="N11" s="99"/>
      <c r="O11" s="99"/>
      <c r="P11" s="99"/>
      <c r="Q11" s="72"/>
      <c r="R11" s="70"/>
      <c r="S11" s="70"/>
      <c r="T11" s="66"/>
    </row>
    <row r="12" spans="1:20" s="67" customFormat="1" ht="18.75">
      <c r="A12" s="65"/>
      <c r="B12" s="92" t="s">
        <v>307</v>
      </c>
      <c r="C12" s="66"/>
      <c r="D12" s="66"/>
      <c r="E12" s="66"/>
      <c r="F12" s="66"/>
      <c r="G12" s="66"/>
      <c r="H12" s="66"/>
      <c r="I12" s="66"/>
      <c r="J12" s="66"/>
      <c r="K12" s="66"/>
      <c r="L12" s="66"/>
      <c r="M12" s="66"/>
      <c r="N12" s="66"/>
      <c r="O12" s="66"/>
      <c r="P12" s="66"/>
      <c r="Q12" s="73"/>
      <c r="R12" s="66"/>
      <c r="S12" s="66"/>
      <c r="T12" s="66"/>
    </row>
    <row r="13" spans="1:20" s="67" customFormat="1" ht="15.75">
      <c r="A13" s="65"/>
      <c r="B13" s="66"/>
      <c r="C13" s="99" t="s">
        <v>84</v>
      </c>
      <c r="D13" s="99"/>
      <c r="E13" s="99"/>
      <c r="F13" s="99"/>
      <c r="G13" s="70"/>
      <c r="H13" s="99" t="s">
        <v>72</v>
      </c>
      <c r="I13" s="99"/>
      <c r="J13" s="99"/>
      <c r="K13" s="99"/>
      <c r="L13" s="70"/>
      <c r="M13" s="99" t="s">
        <v>73</v>
      </c>
      <c r="N13" s="99"/>
      <c r="O13" s="99"/>
      <c r="P13" s="99"/>
      <c r="Q13" s="72"/>
      <c r="R13" s="70"/>
      <c r="S13" s="70"/>
      <c r="T13" s="66"/>
    </row>
    <row r="14" spans="1:20" s="67" customFormat="1" ht="15.75" customHeight="1">
      <c r="A14" s="65"/>
      <c r="B14" s="68"/>
      <c r="C14" s="102" t="s">
        <v>268</v>
      </c>
      <c r="D14" s="102"/>
      <c r="E14" s="100" t="s">
        <v>316</v>
      </c>
      <c r="F14" s="101" t="s">
        <v>317</v>
      </c>
      <c r="H14" s="102" t="s">
        <v>268</v>
      </c>
      <c r="I14" s="102"/>
      <c r="J14" s="100" t="s">
        <v>316</v>
      </c>
      <c r="K14" s="101" t="s">
        <v>317</v>
      </c>
      <c r="L14" s="32"/>
      <c r="M14" s="102" t="s">
        <v>268</v>
      </c>
      <c r="N14" s="102"/>
      <c r="O14" s="100" t="s">
        <v>316</v>
      </c>
      <c r="P14" s="101" t="s">
        <v>317</v>
      </c>
      <c r="Q14" s="73"/>
      <c r="R14" s="71"/>
      <c r="S14" s="71"/>
      <c r="T14" s="66"/>
    </row>
    <row r="15" spans="1:20" s="67" customFormat="1" ht="15.75">
      <c r="A15" s="65"/>
      <c r="B15" s="68"/>
      <c r="C15" s="31">
        <v>2017</v>
      </c>
      <c r="D15" s="31">
        <v>2018</v>
      </c>
      <c r="E15" s="100"/>
      <c r="F15" s="101"/>
      <c r="H15" s="31">
        <v>2017</v>
      </c>
      <c r="I15" s="31">
        <v>2018</v>
      </c>
      <c r="J15" s="100"/>
      <c r="K15" s="101"/>
      <c r="L15" s="32"/>
      <c r="M15" s="31">
        <v>2017</v>
      </c>
      <c r="N15" s="31">
        <v>2018</v>
      </c>
      <c r="O15" s="100"/>
      <c r="P15" s="101"/>
      <c r="Q15" s="73"/>
      <c r="R15" s="71"/>
      <c r="S15" s="71"/>
      <c r="T15" s="66"/>
    </row>
    <row r="16" spans="1:20">
      <c r="A16" s="12"/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78"/>
      <c r="R16" s="2"/>
      <c r="S16" s="2"/>
      <c r="T16" s="2"/>
    </row>
    <row r="17" spans="1:19" s="2" customFormat="1" ht="15.75">
      <c r="A17" s="22"/>
      <c r="B17" s="34" t="s">
        <v>270</v>
      </c>
      <c r="C17" s="35">
        <v>56386</v>
      </c>
      <c r="D17" s="35">
        <v>53698</v>
      </c>
      <c r="E17" s="36">
        <f t="shared" ref="E17:E19" si="0">IF(ISBLANK(D17),"",(IFERROR(((D17/C17-1)*100),"")))</f>
        <v>-4.7671407796261445</v>
      </c>
      <c r="F17" s="35">
        <v>1889539</v>
      </c>
      <c r="G17" s="67"/>
      <c r="H17" s="35">
        <v>36307</v>
      </c>
      <c r="I17" s="35">
        <v>37780</v>
      </c>
      <c r="J17" s="36">
        <f t="shared" ref="J17:J19" si="1">IF(ISBLANK(I17),"",(IFERROR(((I17/H17-1)*100),"")))</f>
        <v>4.0570688847880509</v>
      </c>
      <c r="K17" s="35">
        <v>1433317</v>
      </c>
      <c r="L17" s="32"/>
      <c r="M17" s="35">
        <v>11508</v>
      </c>
      <c r="N17" s="35">
        <v>13232</v>
      </c>
      <c r="O17" s="36">
        <f t="shared" ref="O17:O19" si="2">IF(ISBLANK(N17),"",(IFERROR(((N17/M17-1)*100),"")))</f>
        <v>14.980882864094536</v>
      </c>
      <c r="P17" s="35">
        <v>479412</v>
      </c>
      <c r="Q17" s="74"/>
      <c r="R17" s="71"/>
      <c r="S17" s="71"/>
    </row>
    <row r="18" spans="1:19" s="2" customFormat="1" ht="15.75">
      <c r="A18" s="22"/>
      <c r="B18" s="34" t="s">
        <v>271</v>
      </c>
      <c r="C18" s="35">
        <v>55816</v>
      </c>
      <c r="D18" s="35">
        <v>50373</v>
      </c>
      <c r="E18" s="36">
        <f t="shared" si="0"/>
        <v>-9.7516841049161584</v>
      </c>
      <c r="F18" s="35">
        <v>1940118</v>
      </c>
      <c r="G18" s="67"/>
      <c r="H18" s="35">
        <v>36065</v>
      </c>
      <c r="I18" s="35">
        <v>36422</v>
      </c>
      <c r="J18" s="36">
        <f t="shared" si="1"/>
        <v>0.98987938444474732</v>
      </c>
      <c r="K18" s="35">
        <v>1469603</v>
      </c>
      <c r="L18" s="32"/>
      <c r="M18" s="35">
        <v>12374</v>
      </c>
      <c r="N18" s="35">
        <v>13558</v>
      </c>
      <c r="O18" s="36">
        <f t="shared" si="2"/>
        <v>9.5684499757556107</v>
      </c>
      <c r="P18" s="35">
        <v>492876</v>
      </c>
      <c r="Q18" s="74"/>
      <c r="R18" s="71"/>
      <c r="S18" s="71"/>
    </row>
    <row r="19" spans="1:19" s="2" customFormat="1" ht="15.75">
      <c r="A19" s="22"/>
      <c r="B19" s="34" t="s">
        <v>272</v>
      </c>
      <c r="C19" s="35">
        <v>53690</v>
      </c>
      <c r="D19" s="35">
        <v>42720</v>
      </c>
      <c r="E19" s="36">
        <f t="shared" si="0"/>
        <v>-20.432110262618743</v>
      </c>
      <c r="F19" s="35">
        <v>1982838</v>
      </c>
      <c r="G19" s="67"/>
      <c r="H19" s="35">
        <v>35408</v>
      </c>
      <c r="I19" s="35">
        <v>32205</v>
      </c>
      <c r="J19" s="36">
        <f t="shared" si="1"/>
        <v>-9.045978309986447</v>
      </c>
      <c r="K19" s="35">
        <v>1501808</v>
      </c>
      <c r="L19" s="83"/>
      <c r="M19" s="35">
        <v>12690</v>
      </c>
      <c r="N19" s="35">
        <v>12072</v>
      </c>
      <c r="O19" s="36">
        <f t="shared" si="2"/>
        <v>-4.8699763593380574</v>
      </c>
      <c r="P19" s="35">
        <v>504948</v>
      </c>
      <c r="Q19" s="74"/>
      <c r="R19" s="71"/>
      <c r="S19" s="71"/>
    </row>
    <row r="20" spans="1:19" s="2" customFormat="1" ht="15.75">
      <c r="A20" s="22"/>
      <c r="B20" s="34" t="s">
        <v>273</v>
      </c>
      <c r="C20" s="35">
        <v>40790</v>
      </c>
      <c r="D20" s="109">
        <v>50511</v>
      </c>
      <c r="E20" s="110">
        <f>IF(ISBLANK(D20),"",(IFERROR(((D20/C20-1)*100),"")))</f>
        <v>23.831821524883544</v>
      </c>
      <c r="F20" s="109">
        <v>2033349</v>
      </c>
      <c r="G20" s="67"/>
      <c r="H20" s="35">
        <v>25580</v>
      </c>
      <c r="I20" s="109">
        <v>36126</v>
      </c>
      <c r="J20" s="110">
        <f>IF(ISBLANK(I20),"",(IFERROR(((I20/H20-1)*100),"")))</f>
        <v>41.227521501172795</v>
      </c>
      <c r="K20" s="109">
        <v>1537934</v>
      </c>
      <c r="L20" s="83"/>
      <c r="M20" s="35">
        <v>9218</v>
      </c>
      <c r="N20" s="109">
        <v>13111</v>
      </c>
      <c r="O20" s="110">
        <f>IF(ISBLANK(N20),"",(IFERROR(((N20/M20-1)*100),"")))</f>
        <v>42.232588413972664</v>
      </c>
      <c r="P20" s="109">
        <v>518059</v>
      </c>
      <c r="Q20" s="74"/>
      <c r="R20" s="71"/>
      <c r="S20" s="71"/>
    </row>
    <row r="21" spans="1:19" s="2" customFormat="1" ht="15.75">
      <c r="A21" s="22"/>
      <c r="B21" s="34" t="s">
        <v>274</v>
      </c>
      <c r="C21" s="35">
        <v>52498</v>
      </c>
      <c r="D21" s="35"/>
      <c r="E21" s="36" t="str">
        <f t="shared" ref="E21:E28" si="3">IF(ISBLANK(D21),"",(IFERROR(((D21/C21-1)*100),"")))</f>
        <v/>
      </c>
      <c r="F21" s="35"/>
      <c r="G21" s="67"/>
      <c r="H21" s="35">
        <v>32655</v>
      </c>
      <c r="I21" s="35"/>
      <c r="J21" s="36" t="str">
        <f t="shared" ref="J21:J28" si="4">IF(ISBLANK(I21),"",(IFERROR(((I21/H21-1)*100),"")))</f>
        <v/>
      </c>
      <c r="K21" s="35"/>
      <c r="L21" s="32"/>
      <c r="M21" s="35">
        <v>11453</v>
      </c>
      <c r="N21" s="35"/>
      <c r="O21" s="36" t="str">
        <f t="shared" ref="O21:O28" si="5">IF(ISBLANK(N21),"",(IFERROR(((N21/M21-1)*100),"")))</f>
        <v/>
      </c>
      <c r="P21" s="35"/>
      <c r="Q21" s="74"/>
      <c r="R21" s="71"/>
      <c r="S21" s="71"/>
    </row>
    <row r="22" spans="1:19" s="2" customFormat="1" ht="15.75">
      <c r="A22" s="22"/>
      <c r="B22" s="34" t="s">
        <v>275</v>
      </c>
      <c r="C22" s="35">
        <v>56877</v>
      </c>
      <c r="D22" s="35"/>
      <c r="E22" s="36" t="str">
        <f t="shared" si="3"/>
        <v/>
      </c>
      <c r="F22" s="35"/>
      <c r="G22" s="67"/>
      <c r="H22" s="35">
        <v>29938</v>
      </c>
      <c r="I22" s="35"/>
      <c r="J22" s="36" t="str">
        <f t="shared" si="4"/>
        <v/>
      </c>
      <c r="K22" s="35"/>
      <c r="L22" s="32"/>
      <c r="M22" s="35">
        <v>10941</v>
      </c>
      <c r="N22" s="35"/>
      <c r="O22" s="36" t="str">
        <f t="shared" si="5"/>
        <v/>
      </c>
      <c r="P22" s="35"/>
      <c r="Q22" s="74"/>
      <c r="R22" s="71"/>
      <c r="S22" s="71"/>
    </row>
    <row r="23" spans="1:19" s="2" customFormat="1" ht="15.75">
      <c r="A23" s="22"/>
      <c r="B23" s="34" t="s">
        <v>276</v>
      </c>
      <c r="C23" s="35">
        <v>46151</v>
      </c>
      <c r="D23" s="35"/>
      <c r="E23" s="36" t="str">
        <f t="shared" si="3"/>
        <v/>
      </c>
      <c r="F23" s="35"/>
      <c r="G23" s="67"/>
      <c r="H23" s="35">
        <v>29143</v>
      </c>
      <c r="I23" s="35"/>
      <c r="J23" s="36" t="str">
        <f t="shared" si="4"/>
        <v/>
      </c>
      <c r="K23" s="35"/>
      <c r="L23" s="32"/>
      <c r="M23" s="35">
        <v>10158</v>
      </c>
      <c r="N23" s="35"/>
      <c r="O23" s="36" t="str">
        <f t="shared" si="5"/>
        <v/>
      </c>
      <c r="P23" s="35"/>
      <c r="Q23" s="74"/>
      <c r="R23" s="71"/>
      <c r="S23" s="71"/>
    </row>
    <row r="24" spans="1:19" s="2" customFormat="1" ht="15.75">
      <c r="A24" s="22"/>
      <c r="B24" s="34" t="s">
        <v>277</v>
      </c>
      <c r="C24" s="35">
        <v>47222</v>
      </c>
      <c r="D24" s="35"/>
      <c r="E24" s="36" t="str">
        <f t="shared" si="3"/>
        <v/>
      </c>
      <c r="F24" s="35"/>
      <c r="G24" s="67"/>
      <c r="H24" s="35">
        <v>31598</v>
      </c>
      <c r="I24" s="35"/>
      <c r="J24" s="36" t="str">
        <f t="shared" si="4"/>
        <v/>
      </c>
      <c r="K24" s="35"/>
      <c r="L24" s="32"/>
      <c r="M24" s="35">
        <v>11379</v>
      </c>
      <c r="N24" s="35"/>
      <c r="O24" s="36" t="str">
        <f t="shared" si="5"/>
        <v/>
      </c>
      <c r="P24" s="35"/>
      <c r="Q24" s="74"/>
      <c r="R24" s="71"/>
      <c r="S24" s="71"/>
    </row>
    <row r="25" spans="1:19" s="2" customFormat="1" ht="15.75">
      <c r="A25" s="22"/>
      <c r="B25" s="34" t="s">
        <v>278</v>
      </c>
      <c r="C25" s="35">
        <v>46584</v>
      </c>
      <c r="D25" s="35"/>
      <c r="E25" s="36" t="str">
        <f t="shared" si="3"/>
        <v/>
      </c>
      <c r="F25" s="35"/>
      <c r="G25" s="67"/>
      <c r="H25" s="35">
        <v>31765</v>
      </c>
      <c r="I25" s="35"/>
      <c r="J25" s="36" t="str">
        <f t="shared" si="4"/>
        <v/>
      </c>
      <c r="K25" s="35"/>
      <c r="L25" s="32"/>
      <c r="M25" s="35">
        <v>11575</v>
      </c>
      <c r="N25" s="35"/>
      <c r="O25" s="36" t="str">
        <f t="shared" si="5"/>
        <v/>
      </c>
      <c r="P25" s="35"/>
      <c r="Q25" s="74"/>
      <c r="R25" s="71"/>
      <c r="S25" s="71"/>
    </row>
    <row r="26" spans="1:19" s="2" customFormat="1" ht="15.75">
      <c r="A26" s="22"/>
      <c r="B26" s="34" t="s">
        <v>279</v>
      </c>
      <c r="C26" s="35">
        <v>48632</v>
      </c>
      <c r="D26" s="35"/>
      <c r="E26" s="36" t="str">
        <f t="shared" si="3"/>
        <v/>
      </c>
      <c r="F26" s="35"/>
      <c r="G26" s="67"/>
      <c r="H26" s="35">
        <v>31948</v>
      </c>
      <c r="I26" s="35"/>
      <c r="J26" s="36" t="str">
        <f t="shared" si="4"/>
        <v/>
      </c>
      <c r="K26" s="35"/>
      <c r="L26" s="32"/>
      <c r="M26" s="35">
        <v>11856</v>
      </c>
      <c r="N26" s="35"/>
      <c r="O26" s="36" t="str">
        <f t="shared" si="5"/>
        <v/>
      </c>
      <c r="P26" s="35"/>
      <c r="Q26" s="74"/>
      <c r="R26" s="71"/>
      <c r="S26" s="71"/>
    </row>
    <row r="27" spans="1:19" s="2" customFormat="1" ht="15.75">
      <c r="A27" s="22"/>
      <c r="B27" s="34" t="s">
        <v>280</v>
      </c>
      <c r="C27" s="35">
        <v>45860</v>
      </c>
      <c r="D27" s="35"/>
      <c r="E27" s="36" t="str">
        <f t="shared" si="3"/>
        <v/>
      </c>
      <c r="F27" s="35"/>
      <c r="G27" s="67"/>
      <c r="H27" s="35">
        <v>29036</v>
      </c>
      <c r="I27" s="35"/>
      <c r="J27" s="36" t="str">
        <f t="shared" si="4"/>
        <v/>
      </c>
      <c r="K27" s="35"/>
      <c r="L27" s="32"/>
      <c r="M27" s="35">
        <v>10794</v>
      </c>
      <c r="N27" s="35"/>
      <c r="O27" s="36" t="str">
        <f t="shared" si="5"/>
        <v/>
      </c>
      <c r="P27" s="35"/>
      <c r="Q27" s="74"/>
      <c r="R27" s="71"/>
      <c r="S27" s="71"/>
    </row>
    <row r="28" spans="1:19" s="2" customFormat="1" ht="15.75">
      <c r="A28" s="22"/>
      <c r="B28" s="34" t="s">
        <v>281</v>
      </c>
      <c r="C28" s="35">
        <v>27622</v>
      </c>
      <c r="D28" s="35"/>
      <c r="E28" s="36" t="str">
        <f t="shared" si="3"/>
        <v/>
      </c>
      <c r="F28" s="35"/>
      <c r="G28" s="67"/>
      <c r="H28" s="35">
        <v>18895</v>
      </c>
      <c r="I28" s="35"/>
      <c r="J28" s="36" t="str">
        <f t="shared" si="4"/>
        <v/>
      </c>
      <c r="K28" s="35"/>
      <c r="L28" s="32"/>
      <c r="M28" s="35">
        <v>7445</v>
      </c>
      <c r="N28" s="35"/>
      <c r="O28" s="36" t="str">
        <f t="shared" si="5"/>
        <v/>
      </c>
      <c r="P28" s="35"/>
      <c r="Q28" s="74"/>
      <c r="R28" s="71"/>
      <c r="S28" s="71"/>
    </row>
    <row r="29" spans="1:19" s="89" customFormat="1" ht="15.75">
      <c r="A29" s="87"/>
      <c r="B29" s="40" t="s">
        <v>282</v>
      </c>
      <c r="C29" s="76">
        <f>SUM(C17:C28)</f>
        <v>578128</v>
      </c>
      <c r="D29" s="76">
        <f>SUM(D17:D28)</f>
        <v>197302</v>
      </c>
      <c r="E29" s="75"/>
      <c r="F29" s="76"/>
      <c r="G29" s="80"/>
      <c r="H29" s="76">
        <f>SUM(H17:H28)</f>
        <v>368338</v>
      </c>
      <c r="I29" s="76">
        <f>SUM(I17:I28)</f>
        <v>142533</v>
      </c>
      <c r="J29" s="75"/>
      <c r="K29" s="76"/>
      <c r="L29" s="80"/>
      <c r="M29" s="76">
        <f>SUM(M17:M28)</f>
        <v>131391</v>
      </c>
      <c r="N29" s="76">
        <f>SUM(N17:N28)</f>
        <v>51973</v>
      </c>
      <c r="O29" s="75"/>
      <c r="P29" s="76"/>
      <c r="Q29" s="88"/>
    </row>
    <row r="30" spans="1:19" s="2" customFormat="1">
      <c r="A30" s="22"/>
      <c r="B30" s="8"/>
      <c r="C30" s="21"/>
      <c r="D30" s="21"/>
      <c r="E30" s="21"/>
      <c r="F30" s="21" t="s">
        <v>304</v>
      </c>
      <c r="G30" s="21"/>
      <c r="H30" s="21"/>
      <c r="I30" s="21"/>
      <c r="J30" s="21"/>
      <c r="K30" s="21" t="s">
        <v>304</v>
      </c>
      <c r="L30" s="21"/>
      <c r="M30" s="21"/>
      <c r="N30" s="21"/>
      <c r="O30" s="21"/>
      <c r="P30" s="21" t="s">
        <v>304</v>
      </c>
      <c r="Q30" s="23"/>
    </row>
    <row r="31" spans="1:19" s="2" customFormat="1" ht="18.75">
      <c r="A31" s="65"/>
      <c r="B31" s="92" t="s">
        <v>308</v>
      </c>
      <c r="C31" s="66"/>
      <c r="D31" s="66"/>
      <c r="E31" s="66"/>
      <c r="F31" s="66"/>
      <c r="G31" s="66"/>
      <c r="H31" s="66"/>
      <c r="I31" s="66"/>
      <c r="J31" s="66"/>
      <c r="K31" s="66"/>
      <c r="L31" s="66"/>
      <c r="M31" s="66"/>
      <c r="N31" s="66"/>
      <c r="O31" s="66"/>
      <c r="P31" s="66"/>
      <c r="Q31" s="23"/>
    </row>
    <row r="32" spans="1:19" s="2" customFormat="1" ht="15.75">
      <c r="A32" s="65"/>
      <c r="B32" s="66"/>
      <c r="C32" s="99" t="s">
        <v>84</v>
      </c>
      <c r="D32" s="99"/>
      <c r="E32" s="99"/>
      <c r="F32" s="99"/>
      <c r="G32" s="70"/>
      <c r="H32" s="99" t="s">
        <v>72</v>
      </c>
      <c r="I32" s="99"/>
      <c r="J32" s="99"/>
      <c r="K32" s="99"/>
      <c r="L32" s="70"/>
      <c r="M32" s="99" t="s">
        <v>73</v>
      </c>
      <c r="N32" s="99"/>
      <c r="O32" s="99"/>
      <c r="P32" s="99"/>
      <c r="Q32" s="23"/>
    </row>
    <row r="33" spans="1:17" s="2" customFormat="1" ht="15.75">
      <c r="A33" s="65"/>
      <c r="B33" s="68"/>
      <c r="C33" s="102" t="s">
        <v>268</v>
      </c>
      <c r="D33" s="102"/>
      <c r="E33" s="100" t="s">
        <v>316</v>
      </c>
      <c r="F33" s="101" t="s">
        <v>317</v>
      </c>
      <c r="G33" s="67"/>
      <c r="H33" s="102" t="s">
        <v>268</v>
      </c>
      <c r="I33" s="102"/>
      <c r="J33" s="100" t="s">
        <v>316</v>
      </c>
      <c r="K33" s="101" t="s">
        <v>317</v>
      </c>
      <c r="L33" s="90"/>
      <c r="M33" s="102" t="s">
        <v>268</v>
      </c>
      <c r="N33" s="102"/>
      <c r="O33" s="100" t="s">
        <v>316</v>
      </c>
      <c r="P33" s="101" t="s">
        <v>317</v>
      </c>
      <c r="Q33" s="23"/>
    </row>
    <row r="34" spans="1:17" s="2" customFormat="1" ht="15.75">
      <c r="A34" s="65"/>
      <c r="B34" s="68"/>
      <c r="C34" s="31">
        <v>2017</v>
      </c>
      <c r="D34" s="31">
        <v>2018</v>
      </c>
      <c r="E34" s="100"/>
      <c r="F34" s="101"/>
      <c r="G34" s="67"/>
      <c r="H34" s="31">
        <v>2017</v>
      </c>
      <c r="I34" s="31">
        <v>2018</v>
      </c>
      <c r="J34" s="100"/>
      <c r="K34" s="101"/>
      <c r="L34" s="90"/>
      <c r="M34" s="31">
        <v>2017</v>
      </c>
      <c r="N34" s="31">
        <v>2018</v>
      </c>
      <c r="O34" s="100"/>
      <c r="P34" s="101"/>
      <c r="Q34" s="23"/>
    </row>
    <row r="35" spans="1:17" s="2" customFormat="1">
      <c r="A35" s="12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3"/>
    </row>
    <row r="36" spans="1:17" s="2" customFormat="1" ht="15.75">
      <c r="A36" s="22"/>
      <c r="B36" s="34" t="s">
        <v>270</v>
      </c>
      <c r="C36" s="35">
        <v>32261</v>
      </c>
      <c r="D36" s="35">
        <v>29490</v>
      </c>
      <c r="E36" s="36">
        <f t="shared" ref="E36:E38" si="6">IF(ISBLANK(D36),"",(IFERROR(((D36/C36-1)*100),"")))</f>
        <v>-8.5893183720281421</v>
      </c>
      <c r="F36" s="35">
        <v>1077253</v>
      </c>
      <c r="G36" s="67"/>
      <c r="H36" s="35">
        <v>20383</v>
      </c>
      <c r="I36" s="35">
        <v>20825</v>
      </c>
      <c r="J36" s="36">
        <f t="shared" ref="J36:J38" si="7">IF(ISBLANK(I36),"",(IFERROR(((I36/H36-1)*100),"")))</f>
        <v>2.1684737281067568</v>
      </c>
      <c r="K36" s="35">
        <v>797561</v>
      </c>
      <c r="L36" s="90"/>
      <c r="M36" s="35">
        <v>5310</v>
      </c>
      <c r="N36" s="35">
        <v>6293</v>
      </c>
      <c r="O36" s="36">
        <f t="shared" ref="O36:O38" si="8">IF(ISBLANK(N36),"",(IFERROR(((N36/M36-1)*100),"")))</f>
        <v>18.512241054613931</v>
      </c>
      <c r="P36" s="35">
        <v>223039</v>
      </c>
      <c r="Q36" s="23"/>
    </row>
    <row r="37" spans="1:17" s="2" customFormat="1" ht="15.75">
      <c r="A37" s="22"/>
      <c r="B37" s="34" t="s">
        <v>271</v>
      </c>
      <c r="C37" s="35">
        <v>31459</v>
      </c>
      <c r="D37" s="35">
        <v>26988</v>
      </c>
      <c r="E37" s="36">
        <f t="shared" si="6"/>
        <v>-14.212149146508157</v>
      </c>
      <c r="F37" s="35">
        <v>1104358</v>
      </c>
      <c r="G37" s="67"/>
      <c r="H37" s="35">
        <v>20052</v>
      </c>
      <c r="I37" s="35">
        <v>19946</v>
      </c>
      <c r="J37" s="36">
        <f t="shared" si="7"/>
        <v>-0.52862557350887851</v>
      </c>
      <c r="K37" s="35">
        <v>817442</v>
      </c>
      <c r="L37" s="90"/>
      <c r="M37" s="35">
        <v>5760</v>
      </c>
      <c r="N37" s="35">
        <v>6427</v>
      </c>
      <c r="O37" s="36">
        <f t="shared" si="8"/>
        <v>11.579861111111111</v>
      </c>
      <c r="P37" s="35">
        <v>229420</v>
      </c>
      <c r="Q37" s="23"/>
    </row>
    <row r="38" spans="1:17" s="2" customFormat="1" ht="15.75">
      <c r="A38" s="22"/>
      <c r="B38" s="34" t="s">
        <v>272</v>
      </c>
      <c r="C38" s="35">
        <v>30227</v>
      </c>
      <c r="D38" s="35">
        <v>22803</v>
      </c>
      <c r="E38" s="36">
        <f t="shared" si="6"/>
        <v>-24.560823105170869</v>
      </c>
      <c r="F38" s="35">
        <v>1127161</v>
      </c>
      <c r="G38" s="67"/>
      <c r="H38" s="35">
        <v>19818</v>
      </c>
      <c r="I38" s="35">
        <v>17411</v>
      </c>
      <c r="J38" s="36">
        <f t="shared" si="7"/>
        <v>-12.145524270864872</v>
      </c>
      <c r="K38" s="35">
        <v>834853</v>
      </c>
      <c r="L38" s="90"/>
      <c r="M38" s="35">
        <v>6103</v>
      </c>
      <c r="N38" s="35">
        <v>5706</v>
      </c>
      <c r="O38" s="36">
        <f t="shared" si="8"/>
        <v>-6.5049975421923589</v>
      </c>
      <c r="P38" s="35">
        <v>235126</v>
      </c>
      <c r="Q38" s="23"/>
    </row>
    <row r="39" spans="1:17" s="2" customFormat="1" ht="15.75">
      <c r="A39" s="22"/>
      <c r="B39" s="34" t="s">
        <v>273</v>
      </c>
      <c r="C39" s="35">
        <v>22157</v>
      </c>
      <c r="D39" s="109">
        <v>27059</v>
      </c>
      <c r="E39" s="110">
        <f>IF(ISBLANK(D39),"",(IFERROR(((D39/C39-1)*100),"")))</f>
        <v>22.123933745543177</v>
      </c>
      <c r="F39" s="109">
        <v>1154220</v>
      </c>
      <c r="G39" s="67"/>
      <c r="H39" s="35">
        <v>13728</v>
      </c>
      <c r="I39" s="109">
        <v>18946</v>
      </c>
      <c r="J39" s="110">
        <f>IF(ISBLANK(I39),"",(IFERROR(((I39/H39-1)*100),"")))</f>
        <v>38.009906759906762</v>
      </c>
      <c r="K39" s="109">
        <v>853799</v>
      </c>
      <c r="L39" s="90"/>
      <c r="M39" s="35">
        <v>4141</v>
      </c>
      <c r="N39" s="109">
        <v>5777</v>
      </c>
      <c r="O39" s="110">
        <f>IF(ISBLANK(N39),"",(IFERROR(((N39/M39-1)*100),"")))</f>
        <v>39.507365370683402</v>
      </c>
      <c r="P39" s="109">
        <v>240903</v>
      </c>
      <c r="Q39" s="23"/>
    </row>
    <row r="40" spans="1:17" s="2" customFormat="1" ht="15.75">
      <c r="A40" s="22"/>
      <c r="B40" s="34" t="s">
        <v>274</v>
      </c>
      <c r="C40" s="35">
        <v>28508</v>
      </c>
      <c r="D40" s="35"/>
      <c r="E40" s="36" t="str">
        <f t="shared" ref="E40:E47" si="9">IF(ISBLANK(D40),"",(IFERROR(((D40/C40-1)*100),"")))</f>
        <v/>
      </c>
      <c r="F40" s="35"/>
      <c r="G40" s="67"/>
      <c r="H40" s="35">
        <v>17109</v>
      </c>
      <c r="I40" s="35"/>
      <c r="J40" s="36" t="str">
        <f t="shared" ref="J40:J47" si="10">IF(ISBLANK(I40),"",(IFERROR(((I40/H40-1)*100),"")))</f>
        <v/>
      </c>
      <c r="K40" s="35"/>
      <c r="L40" s="90"/>
      <c r="M40" s="35">
        <v>5017</v>
      </c>
      <c r="N40" s="35"/>
      <c r="O40" s="36" t="str">
        <f t="shared" ref="O40:O47" si="11">IF(ISBLANK(N40),"",(IFERROR(((N40/M40-1)*100),"")))</f>
        <v/>
      </c>
      <c r="P40" s="35"/>
      <c r="Q40" s="23"/>
    </row>
    <row r="41" spans="1:17" s="2" customFormat="1" ht="15.75">
      <c r="A41" s="22"/>
      <c r="B41" s="34" t="s">
        <v>275</v>
      </c>
      <c r="C41" s="35">
        <v>30600</v>
      </c>
      <c r="D41" s="35"/>
      <c r="E41" s="36" t="str">
        <f t="shared" si="9"/>
        <v/>
      </c>
      <c r="F41" s="35"/>
      <c r="G41" s="67"/>
      <c r="H41" s="35">
        <v>15773</v>
      </c>
      <c r="I41" s="35"/>
      <c r="J41" s="36" t="str">
        <f t="shared" si="10"/>
        <v/>
      </c>
      <c r="K41" s="35"/>
      <c r="L41" s="90"/>
      <c r="M41" s="35">
        <v>4949</v>
      </c>
      <c r="N41" s="35"/>
      <c r="O41" s="36" t="str">
        <f t="shared" si="11"/>
        <v/>
      </c>
      <c r="P41" s="35"/>
      <c r="Q41" s="23"/>
    </row>
    <row r="42" spans="1:17" s="2" customFormat="1" ht="15.75">
      <c r="A42" s="22"/>
      <c r="B42" s="34" t="s">
        <v>276</v>
      </c>
      <c r="C42" s="35">
        <v>24926</v>
      </c>
      <c r="D42" s="35"/>
      <c r="E42" s="36" t="str">
        <f t="shared" si="9"/>
        <v/>
      </c>
      <c r="F42" s="35"/>
      <c r="G42" s="67"/>
      <c r="H42" s="35">
        <v>15757</v>
      </c>
      <c r="I42" s="35"/>
      <c r="J42" s="36" t="str">
        <f t="shared" si="10"/>
        <v/>
      </c>
      <c r="K42" s="35"/>
      <c r="L42" s="90"/>
      <c r="M42" s="35">
        <v>4728</v>
      </c>
      <c r="N42" s="35"/>
      <c r="O42" s="36" t="str">
        <f t="shared" si="11"/>
        <v/>
      </c>
      <c r="P42" s="35"/>
      <c r="Q42" s="23"/>
    </row>
    <row r="43" spans="1:17" s="2" customFormat="1" ht="15.75">
      <c r="A43" s="22"/>
      <c r="B43" s="34" t="s">
        <v>277</v>
      </c>
      <c r="C43" s="35">
        <v>24926</v>
      </c>
      <c r="D43" s="35"/>
      <c r="E43" s="36" t="str">
        <f t="shared" si="9"/>
        <v/>
      </c>
      <c r="F43" s="35"/>
      <c r="G43" s="67"/>
      <c r="H43" s="35">
        <v>16619</v>
      </c>
      <c r="I43" s="35"/>
      <c r="J43" s="36" t="str">
        <f t="shared" si="10"/>
        <v/>
      </c>
      <c r="K43" s="35"/>
      <c r="L43" s="90"/>
      <c r="M43" s="35">
        <v>5210</v>
      </c>
      <c r="N43" s="35"/>
      <c r="O43" s="36" t="str">
        <f t="shared" si="11"/>
        <v/>
      </c>
      <c r="P43" s="35"/>
      <c r="Q43" s="23"/>
    </row>
    <row r="44" spans="1:17" s="2" customFormat="1" ht="15.75">
      <c r="A44" s="22"/>
      <c r="B44" s="34" t="s">
        <v>278</v>
      </c>
      <c r="C44" s="35">
        <v>25028</v>
      </c>
      <c r="D44" s="35"/>
      <c r="E44" s="36" t="str">
        <f t="shared" si="9"/>
        <v/>
      </c>
      <c r="F44" s="35"/>
      <c r="G44" s="67"/>
      <c r="H44" s="35">
        <v>16811</v>
      </c>
      <c r="I44" s="35"/>
      <c r="J44" s="36" t="str">
        <f t="shared" si="10"/>
        <v/>
      </c>
      <c r="K44" s="35"/>
      <c r="L44" s="90"/>
      <c r="M44" s="35">
        <v>5240</v>
      </c>
      <c r="N44" s="35"/>
      <c r="O44" s="36" t="str">
        <f t="shared" si="11"/>
        <v/>
      </c>
      <c r="P44" s="35"/>
      <c r="Q44" s="23"/>
    </row>
    <row r="45" spans="1:17" s="2" customFormat="1" ht="15.75">
      <c r="A45" s="22"/>
      <c r="B45" s="34" t="s">
        <v>279</v>
      </c>
      <c r="C45" s="35">
        <v>26382</v>
      </c>
      <c r="D45" s="35"/>
      <c r="E45" s="36" t="str">
        <f t="shared" si="9"/>
        <v/>
      </c>
      <c r="F45" s="35"/>
      <c r="G45" s="67"/>
      <c r="H45" s="35">
        <v>16802</v>
      </c>
      <c r="I45" s="35"/>
      <c r="J45" s="36" t="str">
        <f t="shared" si="10"/>
        <v/>
      </c>
      <c r="K45" s="35"/>
      <c r="L45" s="90"/>
      <c r="M45" s="35">
        <v>5304</v>
      </c>
      <c r="N45" s="35"/>
      <c r="O45" s="36" t="str">
        <f t="shared" si="11"/>
        <v/>
      </c>
      <c r="P45" s="35"/>
      <c r="Q45" s="23"/>
    </row>
    <row r="46" spans="1:17" s="2" customFormat="1" ht="15.75">
      <c r="A46" s="22"/>
      <c r="B46" s="34" t="s">
        <v>280</v>
      </c>
      <c r="C46" s="35">
        <v>24418</v>
      </c>
      <c r="D46" s="35"/>
      <c r="E46" s="36" t="str">
        <f t="shared" si="9"/>
        <v/>
      </c>
      <c r="F46" s="35"/>
      <c r="G46" s="67"/>
      <c r="H46" s="35">
        <v>15020</v>
      </c>
      <c r="I46" s="35"/>
      <c r="J46" s="36" t="str">
        <f t="shared" si="10"/>
        <v/>
      </c>
      <c r="K46" s="35"/>
      <c r="L46" s="90"/>
      <c r="M46" s="35">
        <v>4750</v>
      </c>
      <c r="N46" s="35"/>
      <c r="O46" s="36" t="str">
        <f t="shared" si="11"/>
        <v/>
      </c>
      <c r="P46" s="35"/>
      <c r="Q46" s="23"/>
    </row>
    <row r="47" spans="1:17" s="2" customFormat="1" ht="15.75">
      <c r="A47" s="22"/>
      <c r="B47" s="34" t="s">
        <v>281</v>
      </c>
      <c r="C47" s="35">
        <v>13914</v>
      </c>
      <c r="D47" s="35"/>
      <c r="E47" s="36" t="str">
        <f t="shared" si="9"/>
        <v/>
      </c>
      <c r="F47" s="35"/>
      <c r="G47" s="67"/>
      <c r="H47" s="35">
        <v>9544</v>
      </c>
      <c r="I47" s="35"/>
      <c r="J47" s="36" t="str">
        <f t="shared" si="10"/>
        <v/>
      </c>
      <c r="K47" s="35"/>
      <c r="L47" s="90"/>
      <c r="M47" s="35">
        <v>3347</v>
      </c>
      <c r="N47" s="35"/>
      <c r="O47" s="36" t="str">
        <f t="shared" si="11"/>
        <v/>
      </c>
      <c r="P47" s="35"/>
      <c r="Q47" s="23"/>
    </row>
    <row r="48" spans="1:17" s="2" customFormat="1" ht="15.75">
      <c r="A48" s="87"/>
      <c r="B48" s="40" t="s">
        <v>282</v>
      </c>
      <c r="C48" s="76">
        <f>SUM(C36:C47)</f>
        <v>314806</v>
      </c>
      <c r="D48" s="76">
        <f>SUM(D36:D47)</f>
        <v>106340</v>
      </c>
      <c r="E48" s="75"/>
      <c r="F48" s="76"/>
      <c r="G48" s="80"/>
      <c r="H48" s="76">
        <f>SUM(H36:H47)</f>
        <v>197416</v>
      </c>
      <c r="I48" s="76">
        <f>SUM(I36:I47)</f>
        <v>77128</v>
      </c>
      <c r="J48" s="75"/>
      <c r="K48" s="76"/>
      <c r="L48" s="80"/>
      <c r="M48" s="76">
        <f>SUM(M36:M47)</f>
        <v>59859</v>
      </c>
      <c r="N48" s="76">
        <f>SUM(N36:N47)</f>
        <v>24203</v>
      </c>
      <c r="O48" s="75"/>
      <c r="P48" s="76"/>
      <c r="Q48" s="23"/>
    </row>
    <row r="49" spans="1:17" s="2" customFormat="1">
      <c r="A49" s="22"/>
      <c r="B49" s="8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3"/>
    </row>
    <row r="50" spans="1:17" s="2" customFormat="1" ht="18.75">
      <c r="A50" s="22"/>
      <c r="B50" s="92" t="s">
        <v>309</v>
      </c>
      <c r="C50" s="66"/>
      <c r="D50" s="66"/>
      <c r="E50" s="66"/>
      <c r="F50" s="66"/>
      <c r="G50" s="66"/>
      <c r="H50" s="66"/>
      <c r="I50" s="66"/>
      <c r="J50" s="66"/>
      <c r="K50" s="66"/>
      <c r="L50" s="66"/>
      <c r="M50" s="66"/>
      <c r="N50" s="66"/>
      <c r="O50" s="66"/>
      <c r="P50" s="66"/>
      <c r="Q50" s="23"/>
    </row>
    <row r="51" spans="1:17" s="2" customFormat="1" ht="15.75">
      <c r="A51" s="22"/>
      <c r="B51" s="66"/>
      <c r="C51" s="99" t="s">
        <v>84</v>
      </c>
      <c r="D51" s="99"/>
      <c r="E51" s="99"/>
      <c r="F51" s="99"/>
      <c r="G51" s="70"/>
      <c r="H51" s="99" t="s">
        <v>72</v>
      </c>
      <c r="I51" s="99"/>
      <c r="J51" s="99"/>
      <c r="K51" s="99"/>
      <c r="L51" s="70"/>
      <c r="M51" s="99" t="s">
        <v>73</v>
      </c>
      <c r="N51" s="99"/>
      <c r="O51" s="99"/>
      <c r="P51" s="99"/>
      <c r="Q51" s="23"/>
    </row>
    <row r="52" spans="1:17" s="2" customFormat="1" ht="15.75" customHeight="1">
      <c r="A52" s="22"/>
      <c r="B52" s="68"/>
      <c r="C52" s="102" t="s">
        <v>268</v>
      </c>
      <c r="D52" s="102"/>
      <c r="E52" s="100" t="s">
        <v>316</v>
      </c>
      <c r="F52" s="101" t="s">
        <v>317</v>
      </c>
      <c r="G52" s="67"/>
      <c r="H52" s="102" t="s">
        <v>268</v>
      </c>
      <c r="I52" s="102"/>
      <c r="J52" s="100" t="s">
        <v>316</v>
      </c>
      <c r="K52" s="101" t="s">
        <v>317</v>
      </c>
      <c r="L52" s="96"/>
      <c r="M52" s="102" t="s">
        <v>268</v>
      </c>
      <c r="N52" s="102"/>
      <c r="O52" s="100" t="s">
        <v>316</v>
      </c>
      <c r="P52" s="101" t="s">
        <v>317</v>
      </c>
      <c r="Q52" s="23"/>
    </row>
    <row r="53" spans="1:17" s="2" customFormat="1" ht="15.75">
      <c r="A53" s="22"/>
      <c r="B53" s="68"/>
      <c r="C53" s="31">
        <v>2017</v>
      </c>
      <c r="D53" s="31">
        <v>2018</v>
      </c>
      <c r="E53" s="100"/>
      <c r="F53" s="101"/>
      <c r="G53" s="67"/>
      <c r="H53" s="31">
        <v>2017</v>
      </c>
      <c r="I53" s="31">
        <v>2018</v>
      </c>
      <c r="J53" s="100"/>
      <c r="K53" s="101"/>
      <c r="L53" s="96"/>
      <c r="M53" s="31">
        <v>2017</v>
      </c>
      <c r="N53" s="31">
        <v>2018</v>
      </c>
      <c r="O53" s="100"/>
      <c r="P53" s="101"/>
      <c r="Q53" s="23"/>
    </row>
    <row r="54" spans="1:17" s="2" customFormat="1">
      <c r="A54" s="22"/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3"/>
    </row>
    <row r="55" spans="1:17" s="2" customFormat="1" ht="15.75">
      <c r="A55" s="22"/>
      <c r="B55" s="34" t="s">
        <v>270</v>
      </c>
      <c r="C55" s="35">
        <f>C17-C36</f>
        <v>24125</v>
      </c>
      <c r="D55" s="35">
        <f t="shared" ref="D55:D66" si="12">IF(D17-D36=0,"",D17-D36)</f>
        <v>24208</v>
      </c>
      <c r="E55" s="36">
        <f t="shared" ref="E55:E66" si="13">IF(ISBLANK(D55),"",(IFERROR(((D55/C55-1)*100),"")))</f>
        <v>0.34404145077719939</v>
      </c>
      <c r="F55" s="35">
        <f>IF(F17-F36=0,"",F17-F36)</f>
        <v>812286</v>
      </c>
      <c r="G55" s="67"/>
      <c r="H55" s="35">
        <f>H17-H36</f>
        <v>15924</v>
      </c>
      <c r="I55" s="35">
        <f t="shared" ref="I55:I66" si="14">IF(I17-I36=0,"",I17-I36)</f>
        <v>16955</v>
      </c>
      <c r="J55" s="36">
        <f t="shared" ref="J55:J66" si="15">IF(ISBLANK(I55),"",(IFERROR(((I55/H55-1)*100),"")))</f>
        <v>6.4745038934940879</v>
      </c>
      <c r="K55" s="35">
        <f t="shared" ref="K55:K66" si="16">IF(K17-K36=0,"",K17-K36)</f>
        <v>635756</v>
      </c>
      <c r="L55" s="90"/>
      <c r="M55" s="35">
        <f>M17-M36</f>
        <v>6198</v>
      </c>
      <c r="N55" s="35">
        <f t="shared" ref="N55:N66" si="17">IF(N17-N36=0,"",N17-N36)</f>
        <v>6939</v>
      </c>
      <c r="O55" s="36">
        <f t="shared" ref="O55:O66" si="18">IF(ISBLANK(N55),"",(IFERROR(((N55/M55-1)*100),"")))</f>
        <v>11.95546950629236</v>
      </c>
      <c r="P55" s="35">
        <f t="shared" ref="P55:P66" si="19">IF(P17-P36=0,"",P17-P36)</f>
        <v>256373</v>
      </c>
      <c r="Q55" s="23"/>
    </row>
    <row r="56" spans="1:17" s="2" customFormat="1" ht="15.75">
      <c r="A56" s="22"/>
      <c r="B56" s="34" t="s">
        <v>271</v>
      </c>
      <c r="C56" s="35">
        <f t="shared" ref="C56" si="20">C18-C37</f>
        <v>24357</v>
      </c>
      <c r="D56" s="35">
        <f t="shared" si="12"/>
        <v>23385</v>
      </c>
      <c r="E56" s="36">
        <f t="shared" si="13"/>
        <v>-3.990639241285876</v>
      </c>
      <c r="F56" s="35">
        <f t="shared" ref="F56:F66" si="21">IF(F18-F37=0,"",F18-F37)</f>
        <v>835760</v>
      </c>
      <c r="G56" s="67"/>
      <c r="H56" s="35">
        <f t="shared" ref="H56" si="22">H18-H37</f>
        <v>16013</v>
      </c>
      <c r="I56" s="35">
        <f t="shared" si="14"/>
        <v>16476</v>
      </c>
      <c r="J56" s="36">
        <f t="shared" si="15"/>
        <v>2.8914007369012618</v>
      </c>
      <c r="K56" s="35">
        <f t="shared" si="16"/>
        <v>652161</v>
      </c>
      <c r="L56" s="90"/>
      <c r="M56" s="35">
        <f t="shared" ref="M56" si="23">M18-M37</f>
        <v>6614</v>
      </c>
      <c r="N56" s="35">
        <f t="shared" si="17"/>
        <v>7131</v>
      </c>
      <c r="O56" s="36">
        <f t="shared" si="18"/>
        <v>7.8167523435137554</v>
      </c>
      <c r="P56" s="35">
        <f t="shared" si="19"/>
        <v>263456</v>
      </c>
      <c r="Q56" s="23"/>
    </row>
    <row r="57" spans="1:17" s="2" customFormat="1" ht="15.75">
      <c r="A57" s="22"/>
      <c r="B57" s="34" t="s">
        <v>272</v>
      </c>
      <c r="C57" s="35">
        <f t="shared" ref="C57" si="24">C19-C38</f>
        <v>23463</v>
      </c>
      <c r="D57" s="35">
        <f t="shared" si="12"/>
        <v>19917</v>
      </c>
      <c r="E57" s="36">
        <f t="shared" si="13"/>
        <v>-15.113156885308786</v>
      </c>
      <c r="F57" s="35">
        <f t="shared" si="21"/>
        <v>855677</v>
      </c>
      <c r="G57" s="67"/>
      <c r="H57" s="35">
        <f t="shared" ref="H57" si="25">H19-H38</f>
        <v>15590</v>
      </c>
      <c r="I57" s="35">
        <f t="shared" si="14"/>
        <v>14794</v>
      </c>
      <c r="J57" s="36">
        <f t="shared" si="15"/>
        <v>-5.105837075048103</v>
      </c>
      <c r="K57" s="35">
        <f t="shared" si="16"/>
        <v>666955</v>
      </c>
      <c r="L57" s="90"/>
      <c r="M57" s="35">
        <f t="shared" ref="M57" si="26">M19-M38</f>
        <v>6587</v>
      </c>
      <c r="N57" s="35">
        <f t="shared" si="17"/>
        <v>6366</v>
      </c>
      <c r="O57" s="36">
        <f t="shared" si="18"/>
        <v>-3.355093365720363</v>
      </c>
      <c r="P57" s="35">
        <f t="shared" si="19"/>
        <v>269822</v>
      </c>
      <c r="Q57" s="23"/>
    </row>
    <row r="58" spans="1:17" s="2" customFormat="1" ht="15.75">
      <c r="A58" s="22"/>
      <c r="B58" s="34" t="s">
        <v>273</v>
      </c>
      <c r="C58" s="35">
        <f t="shared" ref="C58" si="27">C20-C39</f>
        <v>18633</v>
      </c>
      <c r="D58" s="109">
        <f t="shared" si="12"/>
        <v>23452</v>
      </c>
      <c r="E58" s="110">
        <f t="shared" si="13"/>
        <v>25.86271668545055</v>
      </c>
      <c r="F58" s="109">
        <f t="shared" si="21"/>
        <v>879129</v>
      </c>
      <c r="G58" s="67"/>
      <c r="H58" s="35">
        <f t="shared" ref="H58" si="28">H20-H39</f>
        <v>11852</v>
      </c>
      <c r="I58" s="109">
        <f t="shared" si="14"/>
        <v>17180</v>
      </c>
      <c r="J58" s="110">
        <f t="shared" si="15"/>
        <v>44.95443806952413</v>
      </c>
      <c r="K58" s="109">
        <f t="shared" si="16"/>
        <v>684135</v>
      </c>
      <c r="L58" s="90"/>
      <c r="M58" s="35">
        <f t="shared" ref="M58" si="29">M20-M39</f>
        <v>5077</v>
      </c>
      <c r="N58" s="109">
        <f t="shared" si="17"/>
        <v>7334</v>
      </c>
      <c r="O58" s="110">
        <f t="shared" si="18"/>
        <v>44.455387039590313</v>
      </c>
      <c r="P58" s="109">
        <f t="shared" si="19"/>
        <v>277156</v>
      </c>
      <c r="Q58" s="23"/>
    </row>
    <row r="59" spans="1:17" s="2" customFormat="1" ht="15.75">
      <c r="A59" s="22"/>
      <c r="B59" s="34" t="s">
        <v>274</v>
      </c>
      <c r="C59" s="35">
        <f t="shared" ref="C59" si="30">C21-C40</f>
        <v>23990</v>
      </c>
      <c r="D59" s="35" t="str">
        <f t="shared" si="12"/>
        <v/>
      </c>
      <c r="E59" s="36" t="str">
        <f t="shared" si="13"/>
        <v/>
      </c>
      <c r="F59" s="35" t="str">
        <f t="shared" si="21"/>
        <v/>
      </c>
      <c r="G59" s="67"/>
      <c r="H59" s="35">
        <f t="shared" ref="H59" si="31">H21-H40</f>
        <v>15546</v>
      </c>
      <c r="I59" s="35" t="str">
        <f t="shared" si="14"/>
        <v/>
      </c>
      <c r="J59" s="36" t="str">
        <f t="shared" si="15"/>
        <v/>
      </c>
      <c r="K59" s="35" t="str">
        <f t="shared" si="16"/>
        <v/>
      </c>
      <c r="L59" s="90"/>
      <c r="M59" s="35">
        <f t="shared" ref="M59" si="32">M21-M40</f>
        <v>6436</v>
      </c>
      <c r="N59" s="35" t="str">
        <f t="shared" si="17"/>
        <v/>
      </c>
      <c r="O59" s="36" t="str">
        <f t="shared" si="18"/>
        <v/>
      </c>
      <c r="P59" s="35" t="str">
        <f t="shared" si="19"/>
        <v/>
      </c>
      <c r="Q59" s="23"/>
    </row>
    <row r="60" spans="1:17" s="2" customFormat="1" ht="15.75">
      <c r="A60" s="22"/>
      <c r="B60" s="34" t="s">
        <v>275</v>
      </c>
      <c r="C60" s="35">
        <f t="shared" ref="C60" si="33">C22-C41</f>
        <v>26277</v>
      </c>
      <c r="D60" s="35" t="str">
        <f t="shared" si="12"/>
        <v/>
      </c>
      <c r="E60" s="36" t="str">
        <f t="shared" si="13"/>
        <v/>
      </c>
      <c r="F60" s="35" t="str">
        <f t="shared" si="21"/>
        <v/>
      </c>
      <c r="G60" s="67"/>
      <c r="H60" s="35">
        <f t="shared" ref="H60" si="34">H22-H41</f>
        <v>14165</v>
      </c>
      <c r="I60" s="35" t="str">
        <f t="shared" si="14"/>
        <v/>
      </c>
      <c r="J60" s="36" t="str">
        <f t="shared" si="15"/>
        <v/>
      </c>
      <c r="K60" s="35" t="str">
        <f t="shared" si="16"/>
        <v/>
      </c>
      <c r="L60" s="90"/>
      <c r="M60" s="35">
        <f t="shared" ref="M60" si="35">M22-M41</f>
        <v>5992</v>
      </c>
      <c r="N60" s="35" t="str">
        <f t="shared" si="17"/>
        <v/>
      </c>
      <c r="O60" s="36" t="str">
        <f t="shared" si="18"/>
        <v/>
      </c>
      <c r="P60" s="35" t="str">
        <f t="shared" si="19"/>
        <v/>
      </c>
      <c r="Q60" s="23"/>
    </row>
    <row r="61" spans="1:17" s="2" customFormat="1" ht="15.75">
      <c r="A61" s="22"/>
      <c r="B61" s="34" t="s">
        <v>276</v>
      </c>
      <c r="C61" s="35">
        <f t="shared" ref="C61" si="36">C23-C42</f>
        <v>21225</v>
      </c>
      <c r="D61" s="35" t="str">
        <f t="shared" si="12"/>
        <v/>
      </c>
      <c r="E61" s="36" t="str">
        <f t="shared" si="13"/>
        <v/>
      </c>
      <c r="F61" s="35" t="str">
        <f t="shared" si="21"/>
        <v/>
      </c>
      <c r="G61" s="67"/>
      <c r="H61" s="35">
        <f t="shared" ref="H61" si="37">H23-H42</f>
        <v>13386</v>
      </c>
      <c r="I61" s="35" t="str">
        <f t="shared" si="14"/>
        <v/>
      </c>
      <c r="J61" s="36" t="str">
        <f t="shared" si="15"/>
        <v/>
      </c>
      <c r="K61" s="35" t="str">
        <f t="shared" si="16"/>
        <v/>
      </c>
      <c r="L61" s="90"/>
      <c r="M61" s="35">
        <f t="shared" ref="M61" si="38">M23-M42</f>
        <v>5430</v>
      </c>
      <c r="N61" s="35" t="str">
        <f t="shared" si="17"/>
        <v/>
      </c>
      <c r="O61" s="36" t="str">
        <f t="shared" si="18"/>
        <v/>
      </c>
      <c r="P61" s="35" t="str">
        <f t="shared" si="19"/>
        <v/>
      </c>
      <c r="Q61" s="23"/>
    </row>
    <row r="62" spans="1:17" s="2" customFormat="1" ht="15.75">
      <c r="A62" s="22"/>
      <c r="B62" s="34" t="s">
        <v>277</v>
      </c>
      <c r="C62" s="35">
        <f t="shared" ref="C62" si="39">C24-C43</f>
        <v>22296</v>
      </c>
      <c r="D62" s="35" t="str">
        <f t="shared" si="12"/>
        <v/>
      </c>
      <c r="E62" s="36" t="str">
        <f t="shared" si="13"/>
        <v/>
      </c>
      <c r="F62" s="35" t="str">
        <f t="shared" si="21"/>
        <v/>
      </c>
      <c r="G62" s="67"/>
      <c r="H62" s="35">
        <f t="shared" ref="H62" si="40">H24-H43</f>
        <v>14979</v>
      </c>
      <c r="I62" s="35" t="str">
        <f t="shared" si="14"/>
        <v/>
      </c>
      <c r="J62" s="36" t="str">
        <f t="shared" si="15"/>
        <v/>
      </c>
      <c r="K62" s="35" t="str">
        <f t="shared" si="16"/>
        <v/>
      </c>
      <c r="L62" s="90"/>
      <c r="M62" s="35">
        <f t="shared" ref="M62" si="41">M24-M43</f>
        <v>6169</v>
      </c>
      <c r="N62" s="35" t="str">
        <f t="shared" si="17"/>
        <v/>
      </c>
      <c r="O62" s="36" t="str">
        <f t="shared" si="18"/>
        <v/>
      </c>
      <c r="P62" s="35" t="str">
        <f t="shared" si="19"/>
        <v/>
      </c>
      <c r="Q62" s="23"/>
    </row>
    <row r="63" spans="1:17" s="2" customFormat="1" ht="15.75">
      <c r="A63" s="22"/>
      <c r="B63" s="34" t="s">
        <v>278</v>
      </c>
      <c r="C63" s="35">
        <f t="shared" ref="C63" si="42">C25-C44</f>
        <v>21556</v>
      </c>
      <c r="D63" s="35" t="str">
        <f t="shared" si="12"/>
        <v/>
      </c>
      <c r="E63" s="36" t="str">
        <f t="shared" si="13"/>
        <v/>
      </c>
      <c r="F63" s="35" t="str">
        <f t="shared" si="21"/>
        <v/>
      </c>
      <c r="G63" s="67"/>
      <c r="H63" s="35">
        <f t="shared" ref="H63" si="43">H25-H44</f>
        <v>14954</v>
      </c>
      <c r="I63" s="35" t="str">
        <f t="shared" si="14"/>
        <v/>
      </c>
      <c r="J63" s="36" t="str">
        <f t="shared" si="15"/>
        <v/>
      </c>
      <c r="K63" s="35" t="str">
        <f t="shared" si="16"/>
        <v/>
      </c>
      <c r="L63" s="90"/>
      <c r="M63" s="35">
        <f t="shared" ref="M63" si="44">M25-M44</f>
        <v>6335</v>
      </c>
      <c r="N63" s="35" t="str">
        <f t="shared" si="17"/>
        <v/>
      </c>
      <c r="O63" s="36" t="str">
        <f t="shared" si="18"/>
        <v/>
      </c>
      <c r="P63" s="35" t="str">
        <f t="shared" si="19"/>
        <v/>
      </c>
      <c r="Q63" s="23"/>
    </row>
    <row r="64" spans="1:17" s="2" customFormat="1" ht="15.75">
      <c r="A64" s="22"/>
      <c r="B64" s="34" t="s">
        <v>279</v>
      </c>
      <c r="C64" s="35">
        <f t="shared" ref="C64" si="45">C26-C45</f>
        <v>22250</v>
      </c>
      <c r="D64" s="35" t="str">
        <f t="shared" si="12"/>
        <v/>
      </c>
      <c r="E64" s="36" t="str">
        <f t="shared" si="13"/>
        <v/>
      </c>
      <c r="F64" s="35" t="str">
        <f t="shared" si="21"/>
        <v/>
      </c>
      <c r="G64" s="67"/>
      <c r="H64" s="35">
        <f t="shared" ref="H64" si="46">H26-H45</f>
        <v>15146</v>
      </c>
      <c r="I64" s="35" t="str">
        <f t="shared" si="14"/>
        <v/>
      </c>
      <c r="J64" s="36" t="str">
        <f t="shared" si="15"/>
        <v/>
      </c>
      <c r="K64" s="35" t="str">
        <f t="shared" si="16"/>
        <v/>
      </c>
      <c r="L64" s="90"/>
      <c r="M64" s="35">
        <f t="shared" ref="M64" si="47">M26-M45</f>
        <v>6552</v>
      </c>
      <c r="N64" s="35" t="str">
        <f t="shared" si="17"/>
        <v/>
      </c>
      <c r="O64" s="36" t="str">
        <f t="shared" si="18"/>
        <v/>
      </c>
      <c r="P64" s="35" t="str">
        <f t="shared" si="19"/>
        <v/>
      </c>
      <c r="Q64" s="23"/>
    </row>
    <row r="65" spans="1:17" s="2" customFormat="1" ht="15.75">
      <c r="A65" s="22"/>
      <c r="B65" s="34" t="s">
        <v>280</v>
      </c>
      <c r="C65" s="35">
        <f t="shared" ref="C65" si="48">C27-C46</f>
        <v>21442</v>
      </c>
      <c r="D65" s="35" t="str">
        <f t="shared" si="12"/>
        <v/>
      </c>
      <c r="E65" s="36" t="str">
        <f t="shared" si="13"/>
        <v/>
      </c>
      <c r="F65" s="35" t="str">
        <f t="shared" si="21"/>
        <v/>
      </c>
      <c r="G65" s="67"/>
      <c r="H65" s="35">
        <f t="shared" ref="H65" si="49">H27-H46</f>
        <v>14016</v>
      </c>
      <c r="I65" s="35" t="str">
        <f t="shared" si="14"/>
        <v/>
      </c>
      <c r="J65" s="36" t="str">
        <f t="shared" si="15"/>
        <v/>
      </c>
      <c r="K65" s="35" t="str">
        <f t="shared" si="16"/>
        <v/>
      </c>
      <c r="L65" s="90"/>
      <c r="M65" s="35">
        <f t="shared" ref="M65" si="50">M27-M46</f>
        <v>6044</v>
      </c>
      <c r="N65" s="35" t="str">
        <f t="shared" si="17"/>
        <v/>
      </c>
      <c r="O65" s="36" t="str">
        <f t="shared" si="18"/>
        <v/>
      </c>
      <c r="P65" s="35" t="str">
        <f t="shared" si="19"/>
        <v/>
      </c>
      <c r="Q65" s="23"/>
    </row>
    <row r="66" spans="1:17" s="2" customFormat="1" ht="15.75">
      <c r="A66" s="22"/>
      <c r="B66" s="34" t="s">
        <v>281</v>
      </c>
      <c r="C66" s="35">
        <f t="shared" ref="C66" si="51">C28-C47</f>
        <v>13708</v>
      </c>
      <c r="D66" s="35" t="str">
        <f t="shared" si="12"/>
        <v/>
      </c>
      <c r="E66" s="36" t="str">
        <f t="shared" si="13"/>
        <v/>
      </c>
      <c r="F66" s="35" t="str">
        <f t="shared" si="21"/>
        <v/>
      </c>
      <c r="G66" s="67"/>
      <c r="H66" s="35">
        <f t="shared" ref="H66" si="52">H28-H47</f>
        <v>9351</v>
      </c>
      <c r="I66" s="35" t="str">
        <f t="shared" si="14"/>
        <v/>
      </c>
      <c r="J66" s="36" t="str">
        <f t="shared" si="15"/>
        <v/>
      </c>
      <c r="K66" s="35" t="str">
        <f t="shared" si="16"/>
        <v/>
      </c>
      <c r="L66" s="90"/>
      <c r="M66" s="35">
        <f t="shared" ref="M66" si="53">M28-M47</f>
        <v>4098</v>
      </c>
      <c r="N66" s="35" t="str">
        <f t="shared" si="17"/>
        <v/>
      </c>
      <c r="O66" s="36" t="str">
        <f t="shared" si="18"/>
        <v/>
      </c>
      <c r="P66" s="35" t="str">
        <f t="shared" si="19"/>
        <v/>
      </c>
      <c r="Q66" s="23"/>
    </row>
    <row r="67" spans="1:17" s="2" customFormat="1" ht="15.75">
      <c r="A67" s="22"/>
      <c r="B67" s="40" t="s">
        <v>282</v>
      </c>
      <c r="C67" s="76">
        <f>SUM(C55:C66)</f>
        <v>263322</v>
      </c>
      <c r="D67" s="76">
        <f>SUM(D55:D66)</f>
        <v>90962</v>
      </c>
      <c r="E67" s="76"/>
      <c r="F67" s="76"/>
      <c r="G67" s="80"/>
      <c r="H67" s="76">
        <f>SUM(H55:H66)</f>
        <v>170922</v>
      </c>
      <c r="I67" s="76">
        <f>SUM(I55:I66)</f>
        <v>65405</v>
      </c>
      <c r="J67" s="76"/>
      <c r="K67" s="76"/>
      <c r="L67" s="80"/>
      <c r="M67" s="76">
        <f>SUM(M55:M66)</f>
        <v>71532</v>
      </c>
      <c r="N67" s="76">
        <f>SUM(N55:N66)</f>
        <v>27770</v>
      </c>
      <c r="O67" s="76"/>
      <c r="P67" s="76"/>
      <c r="Q67" s="23"/>
    </row>
    <row r="68" spans="1:17" s="2" customFormat="1">
      <c r="A68" s="22"/>
      <c r="B68" s="8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3"/>
    </row>
    <row r="69" spans="1:17" s="2" customFormat="1" ht="15.75">
      <c r="A69" s="22"/>
      <c r="B69" s="34" t="s">
        <v>255</v>
      </c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3"/>
    </row>
    <row r="70" spans="1:17" s="2" customFormat="1">
      <c r="A70" s="22"/>
      <c r="B70" s="8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3"/>
    </row>
    <row r="71" spans="1:17" s="2" customFormat="1">
      <c r="A71" s="18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19"/>
    </row>
    <row r="72" spans="1:17" s="2" customFormat="1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</row>
    <row r="73" spans="1:17" s="2" customFormat="1">
      <c r="A73" s="12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/>
    </row>
    <row r="74" spans="1:17" s="2" customFormat="1">
      <c r="A74" s="12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/>
    </row>
    <row r="75" spans="1:17" s="2" customFormat="1">
      <c r="A75" s="12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/>
    </row>
    <row r="76" spans="1:17" s="2" customFormat="1">
      <c r="A76" s="12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/>
    </row>
    <row r="77" spans="1:17" s="2" customFormat="1">
      <c r="A77" s="12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/>
    </row>
    <row r="78" spans="1:17" s="2" customFormat="1">
      <c r="A78" s="12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/>
    </row>
    <row r="79" spans="1:17" s="2" customFormat="1">
      <c r="A79" s="12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/>
    </row>
    <row r="80" spans="1:17" s="2" customFormat="1">
      <c r="A80" s="12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/>
    </row>
    <row r="81" spans="1:20" s="2" customFormat="1">
      <c r="A81" s="12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/>
    </row>
    <row r="82" spans="1:20" s="2" customFormat="1">
      <c r="A82" s="12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/>
    </row>
    <row r="83" spans="1:20" s="2" customFormat="1">
      <c r="A83" s="12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/>
    </row>
    <row r="84" spans="1:20" s="2" customFormat="1">
      <c r="A84" s="12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/>
    </row>
    <row r="85" spans="1:20" s="2" customFormat="1">
      <c r="A85" s="12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/>
    </row>
    <row r="86" spans="1:20" s="2" customFormat="1">
      <c r="A86" s="12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/>
    </row>
    <row r="87" spans="1:20" s="2" customFormat="1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</row>
    <row r="88" spans="1:20">
      <c r="R88" s="2"/>
      <c r="S88" s="2"/>
      <c r="T88" s="2"/>
    </row>
    <row r="89" spans="1:20">
      <c r="R89" s="2"/>
      <c r="S89" s="2"/>
      <c r="T89" s="2"/>
    </row>
    <row r="90" spans="1:20">
      <c r="R90" s="2"/>
      <c r="S90" s="2"/>
      <c r="T90" s="2"/>
    </row>
    <row r="91" spans="1:20">
      <c r="R91" s="2"/>
      <c r="S91" s="2"/>
      <c r="T91" s="2"/>
    </row>
  </sheetData>
  <mergeCells count="38">
    <mergeCell ref="C51:F51"/>
    <mergeCell ref="H51:K51"/>
    <mergeCell ref="M51:P51"/>
    <mergeCell ref="C52:D52"/>
    <mergeCell ref="E52:E53"/>
    <mergeCell ref="F52:F53"/>
    <mergeCell ref="H52:I52"/>
    <mergeCell ref="J52:J53"/>
    <mergeCell ref="K52:K53"/>
    <mergeCell ref="M52:N52"/>
    <mergeCell ref="O52:O53"/>
    <mergeCell ref="P52:P53"/>
    <mergeCell ref="C32:F32"/>
    <mergeCell ref="H32:K32"/>
    <mergeCell ref="M32:P32"/>
    <mergeCell ref="C33:D33"/>
    <mergeCell ref="E33:E34"/>
    <mergeCell ref="F33:F34"/>
    <mergeCell ref="H33:I33"/>
    <mergeCell ref="J33:J34"/>
    <mergeCell ref="K33:K34"/>
    <mergeCell ref="M33:N33"/>
    <mergeCell ref="O33:O34"/>
    <mergeCell ref="P33:P34"/>
    <mergeCell ref="C10:P10"/>
    <mergeCell ref="E14:E15"/>
    <mergeCell ref="J14:J15"/>
    <mergeCell ref="O14:O15"/>
    <mergeCell ref="H13:K13"/>
    <mergeCell ref="H14:I14"/>
    <mergeCell ref="M13:P13"/>
    <mergeCell ref="M14:N14"/>
    <mergeCell ref="P14:P15"/>
    <mergeCell ref="F14:F15"/>
    <mergeCell ref="C13:F13"/>
    <mergeCell ref="K14:K15"/>
    <mergeCell ref="C14:D14"/>
    <mergeCell ref="C11:P11"/>
  </mergeCells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tabColor rgb="FFFF0000"/>
  </sheetPr>
  <dimension ref="A1:P137"/>
  <sheetViews>
    <sheetView showGridLines="0" zoomScale="90" zoomScaleNormal="90" workbookViewId="0"/>
  </sheetViews>
  <sheetFormatPr baseColWidth="10" defaultRowHeight="15"/>
  <cols>
    <col min="1" max="1" width="1.7109375" customWidth="1"/>
    <col min="2" max="2" width="25.28515625" customWidth="1"/>
    <col min="3" max="3" width="10" bestFit="1" customWidth="1"/>
    <col min="4" max="4" width="11.140625" bestFit="1" customWidth="1"/>
    <col min="5" max="5" width="10.5703125" customWidth="1"/>
    <col min="6" max="10" width="11.7109375" customWidth="1"/>
    <col min="11" max="11" width="4.5703125" customWidth="1"/>
    <col min="12" max="12" width="16.85546875" customWidth="1"/>
    <col min="13" max="13" width="11.7109375" customWidth="1"/>
    <col min="14" max="14" width="1.7109375" customWidth="1"/>
  </cols>
  <sheetData>
    <row r="1" spans="1:16" ht="18">
      <c r="A1" s="9"/>
      <c r="B1" s="6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1"/>
      <c r="O1" s="7"/>
      <c r="P1" s="7"/>
    </row>
    <row r="2" spans="1:16" ht="18">
      <c r="A2" s="12"/>
      <c r="B2" s="4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4"/>
      <c r="O2" s="7"/>
      <c r="P2" s="7"/>
    </row>
    <row r="3" spans="1:16">
      <c r="A3" s="12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15"/>
    </row>
    <row r="4" spans="1:16">
      <c r="A4" s="12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15"/>
    </row>
    <row r="5" spans="1:16" ht="15.75">
      <c r="A5" s="12"/>
      <c r="B5" s="16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15"/>
    </row>
    <row r="6" spans="1:16" ht="15.75">
      <c r="A6" s="12"/>
      <c r="B6" s="16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15"/>
    </row>
    <row r="7" spans="1:16" ht="15.75">
      <c r="A7" s="12"/>
      <c r="B7" s="3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15"/>
    </row>
    <row r="8" spans="1:16">
      <c r="A8" s="12"/>
      <c r="B8" s="8"/>
      <c r="C8" s="4"/>
      <c r="D8" s="4"/>
      <c r="E8" s="4"/>
      <c r="F8" s="4"/>
      <c r="G8" s="4"/>
      <c r="H8" s="4"/>
      <c r="I8" s="4"/>
      <c r="J8" s="4"/>
      <c r="K8" s="4"/>
      <c r="L8" s="17"/>
      <c r="M8" s="17"/>
      <c r="N8" s="15"/>
    </row>
    <row r="9" spans="1:16">
      <c r="A9" s="12"/>
      <c r="B9" s="8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5"/>
    </row>
    <row r="10" spans="1:16" ht="15.75">
      <c r="A10" s="12"/>
      <c r="B10" s="8"/>
      <c r="C10" s="103" t="s">
        <v>104</v>
      </c>
      <c r="D10" s="103"/>
      <c r="E10" s="103"/>
      <c r="F10" s="103"/>
      <c r="G10" s="103"/>
      <c r="H10" s="103"/>
      <c r="I10" s="103"/>
      <c r="J10" s="103"/>
      <c r="K10" s="103"/>
      <c r="L10" s="103"/>
      <c r="M10" s="103"/>
      <c r="N10" s="15"/>
    </row>
    <row r="11" spans="1:16" ht="15.75">
      <c r="A11" s="12"/>
      <c r="B11" s="8"/>
      <c r="C11" s="103" t="s">
        <v>311</v>
      </c>
      <c r="D11" s="103"/>
      <c r="E11" s="103"/>
      <c r="F11" s="103"/>
      <c r="G11" s="103"/>
      <c r="H11" s="103"/>
      <c r="I11" s="103"/>
      <c r="J11" s="103"/>
      <c r="K11" s="103"/>
      <c r="L11" s="103"/>
      <c r="M11" s="103"/>
      <c r="N11" s="15"/>
    </row>
    <row r="12" spans="1:16" ht="18.75">
      <c r="A12" s="12"/>
      <c r="B12" s="92" t="s">
        <v>307</v>
      </c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5"/>
    </row>
    <row r="13" spans="1:16" ht="29.25" customHeight="1">
      <c r="A13" s="12"/>
      <c r="B13" s="30" t="s">
        <v>254</v>
      </c>
      <c r="C13" s="104" t="s">
        <v>319</v>
      </c>
      <c r="D13" s="104"/>
      <c r="E13" s="101" t="s">
        <v>316</v>
      </c>
      <c r="F13" s="101" t="s">
        <v>305</v>
      </c>
      <c r="G13" s="105" t="s">
        <v>321</v>
      </c>
      <c r="H13" s="106"/>
      <c r="I13" s="101" t="s">
        <v>316</v>
      </c>
      <c r="J13" s="101" t="s">
        <v>306</v>
      </c>
      <c r="K13" s="32"/>
      <c r="L13" s="86" t="s">
        <v>323</v>
      </c>
      <c r="M13" s="101" t="s">
        <v>101</v>
      </c>
      <c r="N13" s="15"/>
    </row>
    <row r="14" spans="1:16" ht="15.75">
      <c r="A14" s="12"/>
      <c r="B14" s="30"/>
      <c r="C14" s="31">
        <v>2017</v>
      </c>
      <c r="D14" s="31">
        <v>2018</v>
      </c>
      <c r="E14" s="101"/>
      <c r="F14" s="101"/>
      <c r="G14" s="31">
        <v>2017</v>
      </c>
      <c r="H14" s="31">
        <v>2018</v>
      </c>
      <c r="I14" s="101"/>
      <c r="J14" s="101"/>
      <c r="K14" s="32"/>
      <c r="L14" s="39" t="s">
        <v>318</v>
      </c>
      <c r="M14" s="101"/>
      <c r="N14" s="15"/>
    </row>
    <row r="15" spans="1:16" ht="15.75">
      <c r="A15" s="12"/>
      <c r="B15" s="30"/>
      <c r="C15" s="31"/>
      <c r="D15" s="31"/>
      <c r="E15" s="32"/>
      <c r="F15" s="33"/>
      <c r="G15" s="33"/>
      <c r="H15" s="33"/>
      <c r="I15" s="33"/>
      <c r="J15" s="33"/>
      <c r="K15" s="33"/>
      <c r="L15" s="33"/>
      <c r="N15" s="15"/>
    </row>
    <row r="16" spans="1:16" ht="15.75">
      <c r="A16" s="12"/>
      <c r="B16" s="34" t="s">
        <v>25</v>
      </c>
      <c r="C16" s="35">
        <v>104</v>
      </c>
      <c r="D16" s="35">
        <v>89</v>
      </c>
      <c r="E16" s="36">
        <f t="shared" ref="E16:E50" si="0">IF(ISBLANK(D16),"",(IFERROR(((D16/C16-1)*100),"")))</f>
        <v>-14.423076923076927</v>
      </c>
      <c r="F16" s="36">
        <f>+(D16*100)/$D$50</f>
        <v>8.7672636286620559E-2</v>
      </c>
      <c r="G16" s="35">
        <v>312</v>
      </c>
      <c r="H16" s="35">
        <v>263</v>
      </c>
      <c r="I16" s="36">
        <f t="shared" ref="I16:I50" si="1">IF(ISBLANK(H16),"",(IFERROR(((H16/G16-1)*100),"")))</f>
        <v>-15.705128205128204</v>
      </c>
      <c r="J16" s="36">
        <f>+(H16*100)/$H$50</f>
        <v>6.6259201967117293E-2</v>
      </c>
      <c r="K16" s="79"/>
      <c r="L16" s="35">
        <v>2753</v>
      </c>
      <c r="M16" s="36">
        <f>+(L16*100)/$L$50</f>
        <v>6.6712676523244516E-2</v>
      </c>
      <c r="N16" s="15"/>
    </row>
    <row r="17" spans="1:14" ht="15.75">
      <c r="A17" s="12"/>
      <c r="B17" s="34" t="s">
        <v>0</v>
      </c>
      <c r="C17" s="35">
        <v>14527</v>
      </c>
      <c r="D17" s="35">
        <v>22571</v>
      </c>
      <c r="E17" s="36">
        <f t="shared" si="0"/>
        <v>55.372754181868245</v>
      </c>
      <c r="F17" s="36">
        <f t="shared" ref="F17:F48" si="2">+(D17*100)/$D$50</f>
        <v>22.234371613767561</v>
      </c>
      <c r="G17" s="35">
        <v>63856</v>
      </c>
      <c r="H17" s="35">
        <v>80924</v>
      </c>
      <c r="I17" s="36">
        <f t="shared" si="1"/>
        <v>26.728890002505644</v>
      </c>
      <c r="J17" s="36">
        <f t="shared" ref="J17:J48" si="3">+(H17*100)/$H$50</f>
        <v>20.387679315539923</v>
      </c>
      <c r="K17" s="79"/>
      <c r="L17" s="35">
        <v>608300</v>
      </c>
      <c r="M17" s="36">
        <f t="shared" ref="M17:M47" si="4">+(L17*100)/$L$50</f>
        <v>14.740763214344218</v>
      </c>
      <c r="N17" s="15"/>
    </row>
    <row r="18" spans="1:14" ht="15.75">
      <c r="A18" s="12"/>
      <c r="B18" s="34" t="s">
        <v>23</v>
      </c>
      <c r="C18" s="35">
        <v>333</v>
      </c>
      <c r="D18" s="35">
        <v>366</v>
      </c>
      <c r="E18" s="36">
        <f t="shared" si="0"/>
        <v>9.9099099099099206</v>
      </c>
      <c r="F18" s="36">
        <f t="shared" si="2"/>
        <v>0.36054140315621491</v>
      </c>
      <c r="G18" s="35">
        <v>2224</v>
      </c>
      <c r="H18" s="35">
        <v>1695</v>
      </c>
      <c r="I18" s="36">
        <f t="shared" si="1"/>
        <v>-23.785971223021583</v>
      </c>
      <c r="J18" s="36">
        <f t="shared" si="3"/>
        <v>0.42703173891355062</v>
      </c>
      <c r="K18" s="79"/>
      <c r="L18" s="35">
        <v>18899</v>
      </c>
      <c r="M18" s="36">
        <f t="shared" si="4"/>
        <v>0.4579741640438787</v>
      </c>
      <c r="N18" s="15"/>
    </row>
    <row r="19" spans="1:14" ht="15.75">
      <c r="A19" s="12"/>
      <c r="B19" s="34" t="s">
        <v>2</v>
      </c>
      <c r="C19" s="35">
        <v>4768</v>
      </c>
      <c r="D19" s="35">
        <v>6900</v>
      </c>
      <c r="E19" s="36">
        <f t="shared" si="0"/>
        <v>44.714765100671137</v>
      </c>
      <c r="F19" s="36">
        <f t="shared" si="2"/>
        <v>6.7970920267155268</v>
      </c>
      <c r="G19" s="35">
        <v>20770</v>
      </c>
      <c r="H19" s="35">
        <v>25004</v>
      </c>
      <c r="I19" s="36">
        <f t="shared" si="1"/>
        <v>20.385170919595573</v>
      </c>
      <c r="J19" s="36">
        <f t="shared" si="3"/>
        <v>6.2994109733300414</v>
      </c>
      <c r="K19" s="79"/>
      <c r="L19" s="35">
        <v>240770</v>
      </c>
      <c r="M19" s="36">
        <f t="shared" si="4"/>
        <v>5.8345118512537528</v>
      </c>
      <c r="N19" s="15"/>
    </row>
    <row r="20" spans="1:14" ht="15.75">
      <c r="A20" s="12"/>
      <c r="B20" s="34" t="s">
        <v>231</v>
      </c>
      <c r="C20" s="35">
        <v>16257</v>
      </c>
      <c r="D20" s="35">
        <v>21292</v>
      </c>
      <c r="E20" s="36">
        <f t="shared" si="0"/>
        <v>30.971273912776031</v>
      </c>
      <c r="F20" s="36">
        <f t="shared" si="2"/>
        <v>20.974446874322755</v>
      </c>
      <c r="G20" s="35">
        <v>85351</v>
      </c>
      <c r="H20" s="35">
        <v>88865</v>
      </c>
      <c r="I20" s="36">
        <f t="shared" si="1"/>
        <v>4.1171163782498077</v>
      </c>
      <c r="J20" s="36">
        <f t="shared" si="3"/>
        <v>22.388304117140223</v>
      </c>
      <c r="K20" s="79"/>
      <c r="L20" s="35">
        <v>924967</v>
      </c>
      <c r="M20" s="36">
        <f t="shared" si="4"/>
        <v>22.414465770314532</v>
      </c>
      <c r="N20" s="15"/>
    </row>
    <row r="21" spans="1:14" ht="15.75">
      <c r="A21" s="12"/>
      <c r="B21" s="34" t="s">
        <v>5</v>
      </c>
      <c r="C21" s="35">
        <v>528</v>
      </c>
      <c r="D21" s="35">
        <v>1113</v>
      </c>
      <c r="E21" s="36">
        <f t="shared" si="0"/>
        <v>110.79545454545455</v>
      </c>
      <c r="F21" s="36">
        <f t="shared" si="2"/>
        <v>1.0964004964832437</v>
      </c>
      <c r="G21" s="35">
        <v>4746</v>
      </c>
      <c r="H21" s="35">
        <v>3991</v>
      </c>
      <c r="I21" s="36">
        <f t="shared" si="1"/>
        <v>-15.908133164770334</v>
      </c>
      <c r="J21" s="36">
        <f t="shared" si="3"/>
        <v>1.0054770914477762</v>
      </c>
      <c r="K21" s="79"/>
      <c r="L21" s="35">
        <v>48513</v>
      </c>
      <c r="M21" s="36">
        <f t="shared" si="4"/>
        <v>1.1756019165173124</v>
      </c>
      <c r="N21" s="15"/>
    </row>
    <row r="22" spans="1:14" ht="15.75">
      <c r="A22" s="12"/>
      <c r="B22" s="34" t="s">
        <v>9</v>
      </c>
      <c r="C22" s="35">
        <v>1308</v>
      </c>
      <c r="D22" s="35">
        <v>2578</v>
      </c>
      <c r="E22" s="36">
        <f t="shared" si="0"/>
        <v>97.094801223241589</v>
      </c>
      <c r="F22" s="36">
        <f t="shared" si="2"/>
        <v>2.5395511949090768</v>
      </c>
      <c r="G22" s="35">
        <v>8503</v>
      </c>
      <c r="H22" s="35">
        <v>10625</v>
      </c>
      <c r="I22" s="36">
        <f t="shared" si="1"/>
        <v>24.955897918381751</v>
      </c>
      <c r="J22" s="36">
        <f t="shared" si="3"/>
        <v>2.6768213722457084</v>
      </c>
      <c r="K22" s="79"/>
      <c r="L22" s="35">
        <v>84413</v>
      </c>
      <c r="M22" s="36">
        <f t="shared" si="4"/>
        <v>2.0455565431734977</v>
      </c>
      <c r="N22" s="15"/>
    </row>
    <row r="23" spans="1:14" ht="15.75">
      <c r="A23" s="12"/>
      <c r="B23" s="34" t="s">
        <v>10</v>
      </c>
      <c r="C23" s="35">
        <v>1291</v>
      </c>
      <c r="D23" s="35">
        <v>2100</v>
      </c>
      <c r="E23" s="36">
        <f t="shared" si="0"/>
        <v>62.664601084430686</v>
      </c>
      <c r="F23" s="36">
        <f t="shared" si="2"/>
        <v>2.0686801820438561</v>
      </c>
      <c r="G23" s="35">
        <v>6186</v>
      </c>
      <c r="H23" s="35">
        <v>6308</v>
      </c>
      <c r="I23" s="36">
        <f t="shared" si="1"/>
        <v>1.9721952796637465</v>
      </c>
      <c r="J23" s="36">
        <f t="shared" si="3"/>
        <v>1.5892131026942049</v>
      </c>
      <c r="K23" s="79"/>
      <c r="L23" s="35">
        <v>71359</v>
      </c>
      <c r="M23" s="36">
        <f t="shared" si="4"/>
        <v>1.7292226240545605</v>
      </c>
      <c r="N23" s="15"/>
    </row>
    <row r="24" spans="1:14" ht="15.75">
      <c r="A24" s="12"/>
      <c r="B24" s="34" t="s">
        <v>21</v>
      </c>
      <c r="C24" s="35">
        <v>344</v>
      </c>
      <c r="D24" s="35">
        <v>435</v>
      </c>
      <c r="E24" s="36">
        <f t="shared" si="0"/>
        <v>26.453488372093027</v>
      </c>
      <c r="F24" s="36">
        <f t="shared" si="2"/>
        <v>0.4285123234233702</v>
      </c>
      <c r="G24" s="35">
        <v>1886</v>
      </c>
      <c r="H24" s="35">
        <v>1519</v>
      </c>
      <c r="I24" s="36">
        <f t="shared" si="1"/>
        <v>-19.459172852598094</v>
      </c>
      <c r="J24" s="36">
        <f t="shared" si="3"/>
        <v>0.38269098018270409</v>
      </c>
      <c r="K24" s="79"/>
      <c r="L24" s="35">
        <v>17960</v>
      </c>
      <c r="M24" s="36">
        <f t="shared" si="4"/>
        <v>0.43521964052214723</v>
      </c>
      <c r="N24" s="15"/>
    </row>
    <row r="25" spans="1:14" ht="15.75">
      <c r="A25" s="12"/>
      <c r="B25" s="34" t="s">
        <v>12</v>
      </c>
      <c r="C25" s="35">
        <v>1267</v>
      </c>
      <c r="D25" s="35">
        <v>1313</v>
      </c>
      <c r="E25" s="36">
        <f t="shared" si="0"/>
        <v>3.630623520126286</v>
      </c>
      <c r="F25" s="36">
        <f t="shared" si="2"/>
        <v>1.2934176566778965</v>
      </c>
      <c r="G25" s="35">
        <v>8005</v>
      </c>
      <c r="H25" s="35">
        <v>5928</v>
      </c>
      <c r="I25" s="36">
        <f t="shared" si="1"/>
        <v>-25.946283572767026</v>
      </c>
      <c r="J25" s="36">
        <f t="shared" si="3"/>
        <v>1.4934773736162408</v>
      </c>
      <c r="K25" s="79"/>
      <c r="L25" s="35">
        <v>70931</v>
      </c>
      <c r="M25" s="36">
        <f t="shared" si="4"/>
        <v>1.7188510201490215</v>
      </c>
      <c r="N25" s="15"/>
    </row>
    <row r="26" spans="1:14" ht="15.75">
      <c r="A26" s="12"/>
      <c r="B26" s="34" t="s">
        <v>16</v>
      </c>
      <c r="C26" s="35">
        <v>1380</v>
      </c>
      <c r="D26" s="35">
        <v>1399</v>
      </c>
      <c r="E26" s="36">
        <f t="shared" si="0"/>
        <v>1.3768115942029091</v>
      </c>
      <c r="F26" s="36">
        <f t="shared" si="2"/>
        <v>1.3781350355615973</v>
      </c>
      <c r="G26" s="35">
        <v>6336</v>
      </c>
      <c r="H26" s="35">
        <v>6083</v>
      </c>
      <c r="I26" s="36">
        <f t="shared" si="1"/>
        <v>-3.993055555555558</v>
      </c>
      <c r="J26" s="36">
        <f t="shared" si="3"/>
        <v>1.5325274736348842</v>
      </c>
      <c r="K26" s="79"/>
      <c r="L26" s="35">
        <v>70170</v>
      </c>
      <c r="M26" s="36">
        <f t="shared" si="4"/>
        <v>1.7004099206814629</v>
      </c>
      <c r="N26" s="15"/>
    </row>
    <row r="27" spans="1:14" ht="15.75">
      <c r="A27" s="12"/>
      <c r="B27" s="34" t="s">
        <v>14</v>
      </c>
      <c r="C27" s="35">
        <v>1261</v>
      </c>
      <c r="D27" s="35">
        <v>1991</v>
      </c>
      <c r="E27" s="36">
        <f t="shared" si="0"/>
        <v>57.890563045202214</v>
      </c>
      <c r="F27" s="36">
        <f t="shared" si="2"/>
        <v>1.9613058297377701</v>
      </c>
      <c r="G27" s="35">
        <v>7113</v>
      </c>
      <c r="H27" s="35">
        <v>8808</v>
      </c>
      <c r="I27" s="36">
        <f t="shared" si="1"/>
        <v>23.82960776043863</v>
      </c>
      <c r="J27" s="36">
        <f t="shared" si="3"/>
        <v>2.2190534255755483</v>
      </c>
      <c r="K27" s="79"/>
      <c r="L27" s="35">
        <v>72561</v>
      </c>
      <c r="M27" s="36">
        <f t="shared" si="4"/>
        <v>1.7583503527799291</v>
      </c>
      <c r="N27" s="15"/>
    </row>
    <row r="28" spans="1:14" ht="15.75">
      <c r="A28" s="12"/>
      <c r="B28" s="34" t="s">
        <v>24</v>
      </c>
      <c r="C28" s="35">
        <v>309</v>
      </c>
      <c r="D28" s="35">
        <v>271</v>
      </c>
      <c r="E28" s="36">
        <f t="shared" si="0"/>
        <v>-12.297734627831714</v>
      </c>
      <c r="F28" s="36">
        <f t="shared" si="2"/>
        <v>0.26695825206375473</v>
      </c>
      <c r="G28" s="35">
        <v>1792</v>
      </c>
      <c r="H28" s="35">
        <v>902</v>
      </c>
      <c r="I28" s="36">
        <f t="shared" si="1"/>
        <v>-49.665178571428569</v>
      </c>
      <c r="J28" s="36">
        <f t="shared" si="3"/>
        <v>0.22724638849558859</v>
      </c>
      <c r="K28" s="79"/>
      <c r="L28" s="35">
        <v>13907</v>
      </c>
      <c r="M28" s="36">
        <f t="shared" si="4"/>
        <v>0.33700442877179854</v>
      </c>
      <c r="N28" s="15"/>
    </row>
    <row r="29" spans="1:14" ht="15.75">
      <c r="A29" s="12"/>
      <c r="B29" s="34" t="s">
        <v>18</v>
      </c>
      <c r="C29" s="35">
        <v>1412</v>
      </c>
      <c r="D29" s="35">
        <v>1477</v>
      </c>
      <c r="E29" s="36">
        <f t="shared" si="0"/>
        <v>4.6033994334277573</v>
      </c>
      <c r="F29" s="36">
        <f t="shared" si="2"/>
        <v>1.4549717280375121</v>
      </c>
      <c r="G29" s="35">
        <v>6270</v>
      </c>
      <c r="H29" s="35">
        <v>6296</v>
      </c>
      <c r="I29" s="36">
        <f t="shared" si="1"/>
        <v>0.41467304625200097</v>
      </c>
      <c r="J29" s="36">
        <f t="shared" si="3"/>
        <v>1.5861898691443745</v>
      </c>
      <c r="K29" s="79"/>
      <c r="L29" s="35">
        <v>61488</v>
      </c>
      <c r="M29" s="36">
        <f t="shared" si="4"/>
        <v>1.4900214508032177</v>
      </c>
      <c r="N29" s="15"/>
    </row>
    <row r="30" spans="1:14" ht="15.75">
      <c r="A30" s="12"/>
      <c r="B30" s="34" t="s">
        <v>1</v>
      </c>
      <c r="C30" s="35">
        <v>7054</v>
      </c>
      <c r="D30" s="35">
        <v>8964</v>
      </c>
      <c r="E30" s="36">
        <f t="shared" si="0"/>
        <v>27.076835837822522</v>
      </c>
      <c r="F30" s="36">
        <f t="shared" si="2"/>
        <v>8.8303091199243458</v>
      </c>
      <c r="G30" s="35">
        <v>36694</v>
      </c>
      <c r="H30" s="35">
        <v>35948</v>
      </c>
      <c r="I30" s="36">
        <f t="shared" si="1"/>
        <v>-2.0330299231481996</v>
      </c>
      <c r="J30" s="36">
        <f t="shared" si="3"/>
        <v>9.0565999707754088</v>
      </c>
      <c r="K30" s="79"/>
      <c r="L30" s="35">
        <v>333870</v>
      </c>
      <c r="M30" s="36">
        <f t="shared" si="4"/>
        <v>8.0905780279025219</v>
      </c>
      <c r="N30" s="15"/>
    </row>
    <row r="31" spans="1:14" ht="15.75">
      <c r="A31" s="12"/>
      <c r="B31" s="34" t="s">
        <v>27</v>
      </c>
      <c r="C31" s="35">
        <v>0</v>
      </c>
      <c r="D31" s="35">
        <v>0</v>
      </c>
      <c r="E31" s="36" t="str">
        <f t="shared" si="0"/>
        <v/>
      </c>
      <c r="F31" s="36">
        <f t="shared" si="2"/>
        <v>0</v>
      </c>
      <c r="G31" s="35">
        <v>2</v>
      </c>
      <c r="H31" s="35">
        <v>0</v>
      </c>
      <c r="I31" s="36">
        <f t="shared" si="1"/>
        <v>-100</v>
      </c>
      <c r="J31" s="36">
        <f t="shared" si="3"/>
        <v>0</v>
      </c>
      <c r="K31" s="79"/>
      <c r="L31" s="35">
        <v>61</v>
      </c>
      <c r="M31" s="36">
        <f t="shared" si="4"/>
        <v>1.4781958837333509E-3</v>
      </c>
      <c r="N31" s="15"/>
    </row>
    <row r="32" spans="1:14" ht="15.75">
      <c r="A32" s="12"/>
      <c r="B32" s="34" t="s">
        <v>26</v>
      </c>
      <c r="C32" s="35">
        <v>3</v>
      </c>
      <c r="D32" s="35">
        <v>3</v>
      </c>
      <c r="E32" s="36">
        <f t="shared" si="0"/>
        <v>0</v>
      </c>
      <c r="F32" s="36">
        <f t="shared" si="2"/>
        <v>2.9552574029197945E-3</v>
      </c>
      <c r="G32" s="35">
        <v>23</v>
      </c>
      <c r="H32" s="35">
        <v>11</v>
      </c>
      <c r="I32" s="36">
        <f t="shared" si="1"/>
        <v>-52.173913043478258</v>
      </c>
      <c r="J32" s="36">
        <f t="shared" si="3"/>
        <v>2.7712974206779099E-3</v>
      </c>
      <c r="K32" s="79"/>
      <c r="L32" s="35">
        <v>248</v>
      </c>
      <c r="M32" s="36">
        <f t="shared" si="4"/>
        <v>6.0097144125552627E-3</v>
      </c>
      <c r="N32" s="15"/>
    </row>
    <row r="33" spans="1:14" ht="15.75">
      <c r="A33" s="12"/>
      <c r="B33" s="34" t="s">
        <v>8</v>
      </c>
      <c r="C33" s="35">
        <v>1186</v>
      </c>
      <c r="D33" s="35">
        <v>1250</v>
      </c>
      <c r="E33" s="36">
        <f t="shared" si="0"/>
        <v>5.3962900505902134</v>
      </c>
      <c r="F33" s="36">
        <f t="shared" si="2"/>
        <v>1.2313572512165809</v>
      </c>
      <c r="G33" s="35">
        <v>6462</v>
      </c>
      <c r="H33" s="35">
        <v>5745</v>
      </c>
      <c r="I33" s="36">
        <f t="shared" si="1"/>
        <v>-11.095636025998147</v>
      </c>
      <c r="J33" s="36">
        <f t="shared" si="3"/>
        <v>1.4473730619813265</v>
      </c>
      <c r="K33" s="79"/>
      <c r="L33" s="35">
        <v>74009</v>
      </c>
      <c r="M33" s="36">
        <f t="shared" si="4"/>
        <v>1.7934393304790421</v>
      </c>
      <c r="N33" s="15"/>
    </row>
    <row r="34" spans="1:14" ht="15.75">
      <c r="A34" s="12"/>
      <c r="B34" s="34" t="s">
        <v>19</v>
      </c>
      <c r="C34" s="35">
        <v>708</v>
      </c>
      <c r="D34" s="35">
        <v>910</v>
      </c>
      <c r="E34" s="36">
        <f t="shared" si="0"/>
        <v>28.531073446327682</v>
      </c>
      <c r="F34" s="36">
        <f t="shared" si="2"/>
        <v>0.89642807888567089</v>
      </c>
      <c r="G34" s="35">
        <v>4430</v>
      </c>
      <c r="H34" s="35">
        <v>4618</v>
      </c>
      <c r="I34" s="36">
        <f t="shared" si="1"/>
        <v>4.243792325056428</v>
      </c>
      <c r="J34" s="36">
        <f t="shared" si="3"/>
        <v>1.1634410444264169</v>
      </c>
      <c r="K34" s="79"/>
      <c r="L34" s="35">
        <v>39313</v>
      </c>
      <c r="M34" s="36">
        <f t="shared" si="4"/>
        <v>0.95266089798703646</v>
      </c>
      <c r="N34" s="15"/>
    </row>
    <row r="35" spans="1:14" ht="15.75">
      <c r="A35" s="12"/>
      <c r="B35" s="34" t="s">
        <v>17</v>
      </c>
      <c r="C35" s="35">
        <v>1209</v>
      </c>
      <c r="D35" s="35">
        <v>1377</v>
      </c>
      <c r="E35" s="36">
        <f t="shared" si="0"/>
        <v>13.895781637717119</v>
      </c>
      <c r="F35" s="36">
        <f t="shared" si="2"/>
        <v>1.3564631479401856</v>
      </c>
      <c r="G35" s="35">
        <v>5883</v>
      </c>
      <c r="H35" s="35">
        <v>5634</v>
      </c>
      <c r="I35" s="36">
        <f t="shared" si="1"/>
        <v>-4.2325344212136624</v>
      </c>
      <c r="J35" s="36">
        <f t="shared" si="3"/>
        <v>1.4194081516453949</v>
      </c>
      <c r="K35" s="79"/>
      <c r="L35" s="35">
        <v>49978</v>
      </c>
      <c r="M35" s="36">
        <f t="shared" si="4"/>
        <v>1.2111028504463182</v>
      </c>
      <c r="N35" s="15"/>
    </row>
    <row r="36" spans="1:14" ht="15.75">
      <c r="A36" s="12"/>
      <c r="B36" s="34" t="s">
        <v>4</v>
      </c>
      <c r="C36" s="35">
        <v>1938</v>
      </c>
      <c r="D36" s="35">
        <v>2293</v>
      </c>
      <c r="E36" s="36">
        <f t="shared" si="0"/>
        <v>18.31785345717234</v>
      </c>
      <c r="F36" s="36">
        <f t="shared" si="2"/>
        <v>2.2588017416316961</v>
      </c>
      <c r="G36" s="35">
        <v>12509</v>
      </c>
      <c r="H36" s="35">
        <v>9087</v>
      </c>
      <c r="I36" s="36">
        <f t="shared" si="1"/>
        <v>-27.356303461507714</v>
      </c>
      <c r="J36" s="36">
        <f t="shared" si="3"/>
        <v>2.2893436056091061</v>
      </c>
      <c r="K36" s="79"/>
      <c r="L36" s="35">
        <v>161202</v>
      </c>
      <c r="M36" s="36">
        <f t="shared" si="4"/>
        <v>3.9063628335997316</v>
      </c>
      <c r="N36" s="15"/>
    </row>
    <row r="37" spans="1:14" ht="15.75">
      <c r="A37" s="12"/>
      <c r="B37" s="34" t="s">
        <v>13</v>
      </c>
      <c r="C37" s="35">
        <v>1112</v>
      </c>
      <c r="D37" s="35">
        <v>1156</v>
      </c>
      <c r="E37" s="36">
        <f t="shared" si="0"/>
        <v>3.9568345323740983</v>
      </c>
      <c r="F37" s="36">
        <f t="shared" si="2"/>
        <v>1.1387591859250941</v>
      </c>
      <c r="G37" s="35">
        <v>6764</v>
      </c>
      <c r="H37" s="35">
        <v>4886</v>
      </c>
      <c r="I37" s="36">
        <f t="shared" si="1"/>
        <v>-27.764636309875812</v>
      </c>
      <c r="J37" s="36">
        <f t="shared" si="3"/>
        <v>1.230959927039297</v>
      </c>
      <c r="K37" s="79"/>
      <c r="L37" s="35">
        <v>69382</v>
      </c>
      <c r="M37" s="36">
        <f t="shared" si="4"/>
        <v>1.6813145377899565</v>
      </c>
      <c r="N37" s="15"/>
    </row>
    <row r="38" spans="1:14" ht="15.75">
      <c r="A38" s="12"/>
      <c r="B38" s="34" t="s">
        <v>11</v>
      </c>
      <c r="C38" s="35">
        <v>2194</v>
      </c>
      <c r="D38" s="35">
        <v>2722</v>
      </c>
      <c r="E38" s="36">
        <f t="shared" si="0"/>
        <v>24.065633546034636</v>
      </c>
      <c r="F38" s="36">
        <f t="shared" si="2"/>
        <v>2.6814035502492266</v>
      </c>
      <c r="G38" s="35">
        <v>10807</v>
      </c>
      <c r="H38" s="35">
        <v>9951</v>
      </c>
      <c r="I38" s="36">
        <f t="shared" si="1"/>
        <v>-7.9207920792079172</v>
      </c>
      <c r="J38" s="36">
        <f t="shared" si="3"/>
        <v>2.5070164211968984</v>
      </c>
      <c r="K38" s="79"/>
      <c r="L38" s="35">
        <v>104834</v>
      </c>
      <c r="M38" s="36">
        <f t="shared" si="4"/>
        <v>2.5404129061524934</v>
      </c>
      <c r="N38" s="15"/>
    </row>
    <row r="39" spans="1:14" ht="15.75">
      <c r="A39" s="12"/>
      <c r="B39" s="34" t="s">
        <v>22</v>
      </c>
      <c r="C39" s="35">
        <v>525</v>
      </c>
      <c r="D39" s="35">
        <v>688</v>
      </c>
      <c r="E39" s="36">
        <f t="shared" si="0"/>
        <v>31.047619047619058</v>
      </c>
      <c r="F39" s="36">
        <f t="shared" si="2"/>
        <v>0.6777390310696062</v>
      </c>
      <c r="G39" s="35">
        <v>2554</v>
      </c>
      <c r="H39" s="35">
        <v>2291</v>
      </c>
      <c r="I39" s="36">
        <f t="shared" si="1"/>
        <v>-10.297572435395463</v>
      </c>
      <c r="J39" s="36">
        <f t="shared" si="3"/>
        <v>0.57718567188846281</v>
      </c>
      <c r="K39" s="79"/>
      <c r="L39" s="35">
        <v>23131</v>
      </c>
      <c r="M39" s="36">
        <f t="shared" si="4"/>
        <v>0.56052703256780556</v>
      </c>
      <c r="N39" s="15"/>
    </row>
    <row r="40" spans="1:14" ht="15.75">
      <c r="A40" s="12"/>
      <c r="B40" s="34" t="s">
        <v>15</v>
      </c>
      <c r="C40" s="35">
        <v>760</v>
      </c>
      <c r="D40" s="35">
        <v>979</v>
      </c>
      <c r="E40" s="36">
        <f t="shared" si="0"/>
        <v>28.815789473684216</v>
      </c>
      <c r="F40" s="36">
        <f t="shared" si="2"/>
        <v>0.96439899915282623</v>
      </c>
      <c r="G40" s="35">
        <v>3681</v>
      </c>
      <c r="H40" s="35">
        <v>4105</v>
      </c>
      <c r="I40" s="36">
        <f t="shared" si="1"/>
        <v>11.518609073621299</v>
      </c>
      <c r="J40" s="36">
        <f t="shared" si="3"/>
        <v>1.0341978101711653</v>
      </c>
      <c r="K40" s="79"/>
      <c r="L40" s="35">
        <v>42500</v>
      </c>
      <c r="M40" s="36">
        <f t="shared" si="4"/>
        <v>1.0298905747322527</v>
      </c>
      <c r="N40" s="15"/>
    </row>
    <row r="41" spans="1:14" ht="15.75">
      <c r="A41" s="12"/>
      <c r="B41" s="34" t="s">
        <v>6</v>
      </c>
      <c r="C41" s="35">
        <v>1364</v>
      </c>
      <c r="D41" s="35">
        <v>2184</v>
      </c>
      <c r="E41" s="36">
        <f t="shared" si="0"/>
        <v>60.117302052785917</v>
      </c>
      <c r="F41" s="36">
        <f t="shared" si="2"/>
        <v>2.1514273893256104</v>
      </c>
      <c r="G41" s="35">
        <v>6444</v>
      </c>
      <c r="H41" s="35">
        <v>7640</v>
      </c>
      <c r="I41" s="36">
        <f t="shared" si="1"/>
        <v>18.559900682805708</v>
      </c>
      <c r="J41" s="36">
        <f t="shared" si="3"/>
        <v>1.9247920267253846</v>
      </c>
      <c r="K41" s="79"/>
      <c r="L41" s="35">
        <v>76425</v>
      </c>
      <c r="M41" s="36">
        <f t="shared" si="4"/>
        <v>1.8519855805626451</v>
      </c>
      <c r="N41" s="15"/>
    </row>
    <row r="42" spans="1:14" ht="15.75">
      <c r="A42" s="12"/>
      <c r="B42" s="34" t="s">
        <v>74</v>
      </c>
      <c r="C42" s="35">
        <v>150</v>
      </c>
      <c r="D42" s="35">
        <v>154</v>
      </c>
      <c r="E42" s="36">
        <f t="shared" si="0"/>
        <v>2.6666666666666616</v>
      </c>
      <c r="F42" s="36">
        <f t="shared" si="2"/>
        <v>0.15170321334988277</v>
      </c>
      <c r="G42" s="35">
        <v>606</v>
      </c>
      <c r="H42" s="35">
        <v>629</v>
      </c>
      <c r="I42" s="36">
        <f t="shared" si="1"/>
        <v>3.7953795379537913</v>
      </c>
      <c r="J42" s="36">
        <f t="shared" si="3"/>
        <v>0.15846782523694594</v>
      </c>
      <c r="K42" s="79"/>
      <c r="L42" s="35">
        <v>4718</v>
      </c>
      <c r="M42" s="36">
        <f t="shared" si="4"/>
        <v>0.11432997015498278</v>
      </c>
      <c r="N42" s="15"/>
    </row>
    <row r="43" spans="1:14" ht="15.75">
      <c r="A43" s="12"/>
      <c r="B43" s="34" t="s">
        <v>3</v>
      </c>
      <c r="C43" s="35">
        <v>4289</v>
      </c>
      <c r="D43" s="35">
        <v>6494</v>
      </c>
      <c r="E43" s="36">
        <f t="shared" si="0"/>
        <v>51.410585217999525</v>
      </c>
      <c r="F43" s="36">
        <f t="shared" si="2"/>
        <v>6.3971471915203812</v>
      </c>
      <c r="G43" s="35">
        <v>24501</v>
      </c>
      <c r="H43" s="35">
        <v>23424</v>
      </c>
      <c r="I43" s="36">
        <f t="shared" si="1"/>
        <v>-4.3957389494306387</v>
      </c>
      <c r="J43" s="36">
        <f t="shared" si="3"/>
        <v>5.9013518892690326</v>
      </c>
      <c r="K43" s="79"/>
      <c r="L43" s="35">
        <v>230196</v>
      </c>
      <c r="M43" s="36">
        <f t="shared" si="4"/>
        <v>5.5782750762603683</v>
      </c>
      <c r="N43" s="15"/>
    </row>
    <row r="44" spans="1:14" ht="15.75">
      <c r="A44" s="12"/>
      <c r="B44" s="34" t="s">
        <v>20</v>
      </c>
      <c r="C44" s="35">
        <v>506</v>
      </c>
      <c r="D44" s="35">
        <v>170</v>
      </c>
      <c r="E44" s="36">
        <f t="shared" si="0"/>
        <v>-66.403162055335969</v>
      </c>
      <c r="F44" s="36">
        <f t="shared" si="2"/>
        <v>0.16746458616545501</v>
      </c>
      <c r="G44" s="35">
        <v>2575</v>
      </c>
      <c r="H44" s="35">
        <v>1280</v>
      </c>
      <c r="I44" s="36">
        <f t="shared" si="1"/>
        <v>-50.291262135922331</v>
      </c>
      <c r="J44" s="36">
        <f t="shared" si="3"/>
        <v>0.32247824531524766</v>
      </c>
      <c r="K44" s="79"/>
      <c r="L44" s="35">
        <v>42181</v>
      </c>
      <c r="M44" s="36">
        <f t="shared" si="4"/>
        <v>1.0221603372419095</v>
      </c>
      <c r="N44" s="15"/>
    </row>
    <row r="45" spans="1:14" ht="15.75">
      <c r="A45" s="12"/>
      <c r="B45" s="34" t="s">
        <v>7</v>
      </c>
      <c r="C45" s="35">
        <v>1675</v>
      </c>
      <c r="D45" s="35">
        <v>1888</v>
      </c>
      <c r="E45" s="36">
        <f t="shared" si="0"/>
        <v>12.716417910447753</v>
      </c>
      <c r="F45" s="36">
        <f t="shared" si="2"/>
        <v>1.8598419922375238</v>
      </c>
      <c r="G45" s="35">
        <v>9585</v>
      </c>
      <c r="H45" s="35">
        <v>8857</v>
      </c>
      <c r="I45" s="36">
        <f t="shared" si="1"/>
        <v>-7.59520083463745</v>
      </c>
      <c r="J45" s="36">
        <f t="shared" si="3"/>
        <v>2.2313982959040226</v>
      </c>
      <c r="K45" s="79"/>
      <c r="L45" s="35">
        <v>90671</v>
      </c>
      <c r="M45" s="36">
        <f t="shared" si="4"/>
        <v>2.197204901212896</v>
      </c>
      <c r="N45" s="15"/>
    </row>
    <row r="46" spans="1:14" ht="15.75">
      <c r="A46" s="12"/>
      <c r="B46" s="34" t="s">
        <v>232</v>
      </c>
      <c r="C46" s="35">
        <v>7178</v>
      </c>
      <c r="D46" s="35">
        <v>6384</v>
      </c>
      <c r="E46" s="36">
        <f t="shared" si="0"/>
        <v>-11.061577040958481</v>
      </c>
      <c r="F46" s="36">
        <f t="shared" si="2"/>
        <v>6.2887877534133221</v>
      </c>
      <c r="G46" s="35">
        <v>33684</v>
      </c>
      <c r="H46" s="35">
        <v>25600</v>
      </c>
      <c r="I46" s="36">
        <f t="shared" si="1"/>
        <v>-23.99952499703123</v>
      </c>
      <c r="J46" s="36">
        <f t="shared" si="3"/>
        <v>6.4495649063049534</v>
      </c>
      <c r="K46" s="79"/>
      <c r="L46" s="35">
        <v>476693</v>
      </c>
      <c r="M46" s="36">
        <f t="shared" si="4"/>
        <v>11.551567711549216</v>
      </c>
      <c r="N46" s="15"/>
    </row>
    <row r="47" spans="1:14" ht="15.75">
      <c r="A47" s="12"/>
      <c r="B47" s="34" t="s">
        <v>29</v>
      </c>
      <c r="C47" s="35">
        <v>0</v>
      </c>
      <c r="D47" s="35">
        <v>0</v>
      </c>
      <c r="E47" s="36" t="str">
        <f t="shared" si="0"/>
        <v/>
      </c>
      <c r="F47" s="36">
        <f t="shared" si="2"/>
        <v>0</v>
      </c>
      <c r="G47" s="35">
        <v>1</v>
      </c>
      <c r="H47" s="35">
        <v>2</v>
      </c>
      <c r="I47" s="36">
        <f t="shared" si="1"/>
        <v>100</v>
      </c>
      <c r="J47" s="36">
        <f t="shared" si="3"/>
        <v>5.0387225830507453E-4</v>
      </c>
      <c r="K47" s="79"/>
      <c r="L47" s="35">
        <v>42</v>
      </c>
      <c r="M47" s="36">
        <f t="shared" si="4"/>
        <v>1.0177742150295204E-3</v>
      </c>
      <c r="N47" s="15"/>
    </row>
    <row r="48" spans="1:14" ht="15.75">
      <c r="A48" s="12"/>
      <c r="B48" s="34" t="s">
        <v>28</v>
      </c>
      <c r="C48" s="35">
        <v>1</v>
      </c>
      <c r="D48" s="35">
        <v>3</v>
      </c>
      <c r="E48" s="36">
        <f t="shared" si="0"/>
        <v>200</v>
      </c>
      <c r="F48" s="36">
        <f t="shared" si="2"/>
        <v>2.9552574029197945E-3</v>
      </c>
      <c r="G48" s="35">
        <v>12</v>
      </c>
      <c r="H48" s="35">
        <v>7</v>
      </c>
      <c r="I48" s="36">
        <f t="shared" si="1"/>
        <v>-41.666666666666664</v>
      </c>
      <c r="J48" s="36">
        <f t="shared" si="3"/>
        <v>1.7635529040677608E-3</v>
      </c>
      <c r="K48" s="79"/>
      <c r="L48" s="35">
        <v>93</v>
      </c>
      <c r="M48" s="36">
        <f>+(L48*100)/$L$50</f>
        <v>2.2536429047082234E-3</v>
      </c>
      <c r="N48" s="15"/>
    </row>
    <row r="49" spans="1:14" ht="15.75">
      <c r="A49" s="12"/>
      <c r="B49" s="34" t="s">
        <v>71</v>
      </c>
      <c r="C49" s="35">
        <v>0</v>
      </c>
      <c r="D49" s="35">
        <v>0</v>
      </c>
      <c r="E49" s="36" t="str">
        <f t="shared" si="0"/>
        <v/>
      </c>
      <c r="F49" s="36">
        <f>+(D49*100)/$D$50</f>
        <v>0</v>
      </c>
      <c r="G49" s="35">
        <v>0</v>
      </c>
      <c r="H49" s="35">
        <v>0</v>
      </c>
      <c r="I49" s="36" t="str">
        <f t="shared" si="1"/>
        <v/>
      </c>
      <c r="J49" s="36">
        <f>+(H49*100)/$H$50</f>
        <v>0</v>
      </c>
      <c r="K49" s="79"/>
      <c r="L49" s="35">
        <v>114</v>
      </c>
      <c r="M49" s="36">
        <f>+(L49*100)/$L$50</f>
        <v>2.7625300122229835E-3</v>
      </c>
      <c r="N49" s="15"/>
    </row>
    <row r="50" spans="1:14" ht="15.75">
      <c r="A50" s="12"/>
      <c r="B50" s="40" t="s">
        <v>70</v>
      </c>
      <c r="C50" s="37">
        <f>SUM(C16:C49)</f>
        <v>76941</v>
      </c>
      <c r="D50" s="37">
        <f>SUM(D16:D49)</f>
        <v>101514</v>
      </c>
      <c r="E50" s="38">
        <f t="shared" si="0"/>
        <v>31.937458572152689</v>
      </c>
      <c r="F50" s="38">
        <f>SUM(F16:F49)</f>
        <v>99.999999999999972</v>
      </c>
      <c r="G50" s="37">
        <f>SUM(G16:G49)</f>
        <v>390567</v>
      </c>
      <c r="H50" s="37">
        <f>SUM(H16:H49)</f>
        <v>396926</v>
      </c>
      <c r="I50" s="38">
        <f t="shared" si="1"/>
        <v>1.6281457470805227</v>
      </c>
      <c r="J50" s="38">
        <f>SUM(J16:J49)</f>
        <v>100</v>
      </c>
      <c r="K50" s="79"/>
      <c r="L50" s="37">
        <f>SUM(L16:L49)</f>
        <v>4126652</v>
      </c>
      <c r="M50" s="38">
        <f>SUM(M16:M49)</f>
        <v>100</v>
      </c>
      <c r="N50" s="15"/>
    </row>
    <row r="51" spans="1:14">
      <c r="A51" s="12"/>
      <c r="B51" s="4"/>
      <c r="C51" s="84"/>
      <c r="D51" s="84"/>
      <c r="E51" s="84"/>
      <c r="F51" s="84"/>
      <c r="G51" s="111"/>
      <c r="H51" s="84"/>
      <c r="I51" s="84"/>
      <c r="J51" s="84"/>
      <c r="K51" s="84"/>
      <c r="L51" s="111"/>
      <c r="M51" s="84"/>
      <c r="N51" s="85"/>
    </row>
    <row r="52" spans="1:14" ht="18.75">
      <c r="A52" s="12"/>
      <c r="B52" s="92" t="s">
        <v>308</v>
      </c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85"/>
    </row>
    <row r="53" spans="1:14" ht="31.5" customHeight="1">
      <c r="A53" s="12"/>
      <c r="B53" s="30" t="s">
        <v>254</v>
      </c>
      <c r="C53" s="104" t="s">
        <v>319</v>
      </c>
      <c r="D53" s="104"/>
      <c r="E53" s="101" t="s">
        <v>316</v>
      </c>
      <c r="F53" s="101" t="s">
        <v>305</v>
      </c>
      <c r="G53" s="105" t="s">
        <v>320</v>
      </c>
      <c r="H53" s="106"/>
      <c r="I53" s="101" t="s">
        <v>316</v>
      </c>
      <c r="J53" s="101" t="s">
        <v>306</v>
      </c>
      <c r="K53" s="94"/>
      <c r="L53" s="86" t="s">
        <v>322</v>
      </c>
      <c r="M53" s="101" t="s">
        <v>101</v>
      </c>
      <c r="N53" s="85"/>
    </row>
    <row r="54" spans="1:14" ht="15.75">
      <c r="A54" s="12"/>
      <c r="B54" s="30"/>
      <c r="C54" s="31">
        <v>2017</v>
      </c>
      <c r="D54" s="31">
        <v>2018</v>
      </c>
      <c r="E54" s="101"/>
      <c r="F54" s="101"/>
      <c r="G54" s="31">
        <v>2017</v>
      </c>
      <c r="H54" s="31">
        <v>2018</v>
      </c>
      <c r="I54" s="101"/>
      <c r="J54" s="101"/>
      <c r="K54" s="94"/>
      <c r="L54" s="39" t="s">
        <v>318</v>
      </c>
      <c r="M54" s="101"/>
      <c r="N54" s="85"/>
    </row>
    <row r="55" spans="1:14" ht="15.75">
      <c r="A55" s="12"/>
      <c r="B55" s="30"/>
      <c r="C55" s="31"/>
      <c r="D55" s="31"/>
      <c r="E55" s="94"/>
      <c r="F55" s="33"/>
      <c r="G55" s="33"/>
      <c r="H55" s="33"/>
      <c r="I55" s="33"/>
      <c r="J55" s="33"/>
      <c r="K55" s="33"/>
      <c r="L55" s="33"/>
      <c r="N55" s="85"/>
    </row>
    <row r="56" spans="1:14" ht="15.75">
      <c r="A56" s="12"/>
      <c r="B56" s="34" t="s">
        <v>25</v>
      </c>
      <c r="C56" s="35">
        <v>49</v>
      </c>
      <c r="D56" s="35">
        <v>40</v>
      </c>
      <c r="E56" s="36">
        <f t="shared" ref="E56:E90" si="5">IF(ISBLANK(D56),"",(IFERROR(((D56/C56-1)*100),"")))</f>
        <v>-18.367346938775508</v>
      </c>
      <c r="F56" s="36">
        <f>+(D56*100)/$D$90</f>
        <v>7.5640104383344051E-2</v>
      </c>
      <c r="G56" s="35">
        <v>173</v>
      </c>
      <c r="H56" s="35">
        <v>160</v>
      </c>
      <c r="I56" s="36">
        <f t="shared" ref="I56:I90" si="6">IF(ISBLANK(H56),"",(IFERROR(((H56/G56-1)*100),"")))</f>
        <v>-7.5144508670520249</v>
      </c>
      <c r="J56" s="36">
        <f>+(H56*100)/$H$90</f>
        <v>7.5971966344418912E-2</v>
      </c>
      <c r="K56" s="79"/>
      <c r="L56" s="35">
        <v>1650</v>
      </c>
      <c r="M56" s="36">
        <f>+(L56*100)/$L$90</f>
        <v>7.2683094220636804E-2</v>
      </c>
      <c r="N56" s="85"/>
    </row>
    <row r="57" spans="1:14" ht="15.75">
      <c r="A57" s="12"/>
      <c r="B57" s="34" t="s">
        <v>0</v>
      </c>
      <c r="C57" s="35">
        <v>8035</v>
      </c>
      <c r="D57" s="35">
        <v>12336</v>
      </c>
      <c r="E57" s="36">
        <f t="shared" si="5"/>
        <v>53.528313627878042</v>
      </c>
      <c r="F57" s="36">
        <f t="shared" ref="F57:F89" si="7">+(D57*100)/$D$90</f>
        <v>23.327408191823306</v>
      </c>
      <c r="G57" s="35">
        <v>36189</v>
      </c>
      <c r="H57" s="35">
        <v>43131</v>
      </c>
      <c r="I57" s="36">
        <f t="shared" si="6"/>
        <v>19.18262455442261</v>
      </c>
      <c r="J57" s="36">
        <f t="shared" ref="J57:J89" si="8">+(H57*100)/$H$90</f>
        <v>20.479668002507076</v>
      </c>
      <c r="K57" s="79"/>
      <c r="L57" s="35">
        <v>349999</v>
      </c>
      <c r="M57" s="36">
        <f t="shared" ref="M57:M89" si="9">+(L57*100)/$L$90</f>
        <v>15.417581996441612</v>
      </c>
      <c r="N57" s="85"/>
    </row>
    <row r="58" spans="1:14" ht="15.75">
      <c r="A58" s="12"/>
      <c r="B58" s="34" t="s">
        <v>23</v>
      </c>
      <c r="C58" s="35">
        <v>115</v>
      </c>
      <c r="D58" s="35">
        <v>163</v>
      </c>
      <c r="E58" s="36">
        <f t="shared" si="5"/>
        <v>41.739130434782609</v>
      </c>
      <c r="F58" s="36">
        <f t="shared" si="7"/>
        <v>0.308233425362127</v>
      </c>
      <c r="G58" s="35">
        <v>915</v>
      </c>
      <c r="H58" s="35">
        <v>781</v>
      </c>
      <c r="I58" s="36">
        <f t="shared" si="6"/>
        <v>-14.644808743169403</v>
      </c>
      <c r="J58" s="36">
        <f t="shared" si="8"/>
        <v>0.3708381607186948</v>
      </c>
      <c r="K58" s="79"/>
      <c r="L58" s="35">
        <v>8577</v>
      </c>
      <c r="M58" s="36">
        <f t="shared" si="9"/>
        <v>0.37781993886691023</v>
      </c>
      <c r="N58" s="85"/>
    </row>
    <row r="59" spans="1:14" ht="15.75">
      <c r="A59" s="12"/>
      <c r="B59" s="34" t="s">
        <v>2</v>
      </c>
      <c r="C59" s="35">
        <v>2531</v>
      </c>
      <c r="D59" s="35">
        <v>3655</v>
      </c>
      <c r="E59" s="36">
        <f t="shared" si="5"/>
        <v>44.409324377716317</v>
      </c>
      <c r="F59" s="36">
        <f t="shared" si="7"/>
        <v>6.9116145380280622</v>
      </c>
      <c r="G59" s="35">
        <v>11313</v>
      </c>
      <c r="H59" s="35">
        <v>13042</v>
      </c>
      <c r="I59" s="36">
        <f t="shared" si="6"/>
        <v>15.283302395474241</v>
      </c>
      <c r="J59" s="36">
        <f t="shared" si="8"/>
        <v>6.1926649066494459</v>
      </c>
      <c r="K59" s="79"/>
      <c r="L59" s="35">
        <v>128618</v>
      </c>
      <c r="M59" s="36">
        <f t="shared" si="9"/>
        <v>5.6656692196787057</v>
      </c>
      <c r="N59" s="85"/>
    </row>
    <row r="60" spans="1:14" ht="15.75">
      <c r="A60" s="12"/>
      <c r="B60" s="34" t="s">
        <v>231</v>
      </c>
      <c r="C60" s="35">
        <v>9308</v>
      </c>
      <c r="D60" s="35">
        <v>11886</v>
      </c>
      <c r="E60" s="36">
        <f t="shared" si="5"/>
        <v>27.696605070906742</v>
      </c>
      <c r="F60" s="36">
        <f t="shared" si="7"/>
        <v>22.476457017510683</v>
      </c>
      <c r="G60" s="35">
        <v>50967</v>
      </c>
      <c r="H60" s="35">
        <v>50419</v>
      </c>
      <c r="I60" s="36">
        <f t="shared" si="6"/>
        <v>-1.0752055251437187</v>
      </c>
      <c r="J60" s="36">
        <f t="shared" si="8"/>
        <v>23.940191069495356</v>
      </c>
      <c r="K60" s="79"/>
      <c r="L60" s="35">
        <v>546841</v>
      </c>
      <c r="M60" s="36">
        <f t="shared" si="9"/>
        <v>24.08854298588318</v>
      </c>
      <c r="N60" s="85"/>
    </row>
    <row r="61" spans="1:14" ht="15.75">
      <c r="A61" s="12"/>
      <c r="B61" s="34" t="s">
        <v>5</v>
      </c>
      <c r="C61" s="35">
        <v>251</v>
      </c>
      <c r="D61" s="35">
        <v>461</v>
      </c>
      <c r="E61" s="36">
        <f t="shared" si="5"/>
        <v>83.665338645418316</v>
      </c>
      <c r="F61" s="36">
        <f t="shared" si="7"/>
        <v>0.87175220301804013</v>
      </c>
      <c r="G61" s="35">
        <v>1752</v>
      </c>
      <c r="H61" s="35">
        <v>1962</v>
      </c>
      <c r="I61" s="36">
        <f t="shared" si="6"/>
        <v>11.986301369863007</v>
      </c>
      <c r="J61" s="36">
        <f t="shared" si="8"/>
        <v>0.93160623729843683</v>
      </c>
      <c r="K61" s="79"/>
      <c r="L61" s="35">
        <v>22347</v>
      </c>
      <c r="M61" s="36">
        <f t="shared" si="9"/>
        <v>0.98439339790822455</v>
      </c>
      <c r="N61" s="85"/>
    </row>
    <row r="62" spans="1:14" ht="15.75">
      <c r="A62" s="12"/>
      <c r="B62" s="34" t="s">
        <v>9</v>
      </c>
      <c r="C62" s="35">
        <v>662</v>
      </c>
      <c r="D62" s="35">
        <v>1348</v>
      </c>
      <c r="E62" s="36">
        <f t="shared" si="5"/>
        <v>103.62537764350455</v>
      </c>
      <c r="F62" s="36">
        <f t="shared" si="7"/>
        <v>2.5490715177186947</v>
      </c>
      <c r="G62" s="35">
        <v>4587</v>
      </c>
      <c r="H62" s="35">
        <v>5419</v>
      </c>
      <c r="I62" s="36">
        <f t="shared" si="6"/>
        <v>18.138216699367771</v>
      </c>
      <c r="J62" s="36">
        <f t="shared" si="8"/>
        <v>2.5730755351275381</v>
      </c>
      <c r="K62" s="79"/>
      <c r="L62" s="35">
        <v>44042</v>
      </c>
      <c r="M62" s="36">
        <f t="shared" si="9"/>
        <v>1.9400659610092643</v>
      </c>
      <c r="N62" s="85"/>
    </row>
    <row r="63" spans="1:14" ht="15.75">
      <c r="A63" s="12"/>
      <c r="B63" s="34" t="s">
        <v>10</v>
      </c>
      <c r="C63" s="35">
        <v>693</v>
      </c>
      <c r="D63" s="35">
        <v>994</v>
      </c>
      <c r="E63" s="36">
        <f t="shared" si="5"/>
        <v>43.434343434343425</v>
      </c>
      <c r="F63" s="36">
        <f t="shared" si="7"/>
        <v>1.8796565939260996</v>
      </c>
      <c r="G63" s="35">
        <v>3547</v>
      </c>
      <c r="H63" s="35">
        <v>3294</v>
      </c>
      <c r="I63" s="36">
        <f t="shared" si="6"/>
        <v>-7.132788271778967</v>
      </c>
      <c r="J63" s="36">
        <f t="shared" si="8"/>
        <v>1.5640728571157243</v>
      </c>
      <c r="K63" s="79"/>
      <c r="L63" s="35">
        <v>40210</v>
      </c>
      <c r="M63" s="36">
        <f t="shared" si="9"/>
        <v>1.7712649809768519</v>
      </c>
      <c r="N63" s="85"/>
    </row>
    <row r="64" spans="1:14" ht="15.75">
      <c r="A64" s="12"/>
      <c r="B64" s="34" t="s">
        <v>21</v>
      </c>
      <c r="C64" s="35">
        <v>168</v>
      </c>
      <c r="D64" s="35">
        <v>219</v>
      </c>
      <c r="E64" s="36">
        <f t="shared" si="5"/>
        <v>30.357142857142861</v>
      </c>
      <c r="F64" s="36">
        <f t="shared" si="7"/>
        <v>0.41412957149880869</v>
      </c>
      <c r="G64" s="35">
        <v>1002</v>
      </c>
      <c r="H64" s="35">
        <v>854</v>
      </c>
      <c r="I64" s="36">
        <f t="shared" si="6"/>
        <v>-14.770459081836329</v>
      </c>
      <c r="J64" s="36">
        <f t="shared" si="8"/>
        <v>0.40550037036333592</v>
      </c>
      <c r="K64" s="79"/>
      <c r="L64" s="35">
        <v>9741</v>
      </c>
      <c r="M64" s="36">
        <f t="shared" si="9"/>
        <v>0.42909455806255942</v>
      </c>
      <c r="N64" s="85"/>
    </row>
    <row r="65" spans="1:14" ht="15.75">
      <c r="A65" s="12"/>
      <c r="B65" s="34" t="s">
        <v>12</v>
      </c>
      <c r="C65" s="35">
        <v>546</v>
      </c>
      <c r="D65" s="35">
        <v>553</v>
      </c>
      <c r="E65" s="36">
        <f t="shared" si="5"/>
        <v>1.2820512820512775</v>
      </c>
      <c r="F65" s="36">
        <f t="shared" si="7"/>
        <v>1.0457244430997314</v>
      </c>
      <c r="G65" s="35">
        <v>3423</v>
      </c>
      <c r="H65" s="35">
        <v>2558</v>
      </c>
      <c r="I65" s="36">
        <f t="shared" si="6"/>
        <v>-25.270230791703185</v>
      </c>
      <c r="J65" s="36">
        <f t="shared" si="8"/>
        <v>1.2146018119313973</v>
      </c>
      <c r="K65" s="79"/>
      <c r="L65" s="35">
        <v>30027</v>
      </c>
      <c r="M65" s="36">
        <f t="shared" si="9"/>
        <v>1.3227001637351887</v>
      </c>
      <c r="N65" s="85"/>
    </row>
    <row r="66" spans="1:14" ht="15.75">
      <c r="A66" s="12"/>
      <c r="B66" s="34" t="s">
        <v>16</v>
      </c>
      <c r="C66" s="35">
        <v>817</v>
      </c>
      <c r="D66" s="35">
        <v>812</v>
      </c>
      <c r="E66" s="36">
        <f t="shared" si="5"/>
        <v>-0.61199510403916468</v>
      </c>
      <c r="F66" s="36">
        <f t="shared" si="7"/>
        <v>1.5354941189818843</v>
      </c>
      <c r="G66" s="35">
        <v>3726</v>
      </c>
      <c r="H66" s="35">
        <v>3332</v>
      </c>
      <c r="I66" s="36">
        <f t="shared" si="6"/>
        <v>-10.574342458400432</v>
      </c>
      <c r="J66" s="36">
        <f t="shared" si="8"/>
        <v>1.5821161991225239</v>
      </c>
      <c r="K66" s="79"/>
      <c r="L66" s="35">
        <v>39932</v>
      </c>
      <c r="M66" s="36">
        <f t="shared" si="9"/>
        <v>1.7590189808596781</v>
      </c>
      <c r="N66" s="85"/>
    </row>
    <row r="67" spans="1:14" ht="15.75">
      <c r="A67" s="12"/>
      <c r="B67" s="34" t="s">
        <v>14</v>
      </c>
      <c r="C67" s="35">
        <v>528</v>
      </c>
      <c r="D67" s="35">
        <v>884</v>
      </c>
      <c r="E67" s="36">
        <f t="shared" si="5"/>
        <v>67.424242424242436</v>
      </c>
      <c r="F67" s="36">
        <f t="shared" si="7"/>
        <v>1.6716463068719034</v>
      </c>
      <c r="G67" s="35">
        <v>3365</v>
      </c>
      <c r="H67" s="35">
        <v>4157</v>
      </c>
      <c r="I67" s="36">
        <f t="shared" si="6"/>
        <v>23.536404160475488</v>
      </c>
      <c r="J67" s="36">
        <f t="shared" si="8"/>
        <v>1.9738466505859338</v>
      </c>
      <c r="K67" s="79"/>
      <c r="L67" s="35">
        <v>35048</v>
      </c>
      <c r="M67" s="36">
        <f t="shared" si="9"/>
        <v>1.5438770219665932</v>
      </c>
      <c r="N67" s="85"/>
    </row>
    <row r="68" spans="1:14" ht="15.75">
      <c r="A68" s="12"/>
      <c r="B68" s="34" t="s">
        <v>24</v>
      </c>
      <c r="C68" s="35">
        <v>176</v>
      </c>
      <c r="D68" s="35">
        <v>150</v>
      </c>
      <c r="E68" s="36">
        <f t="shared" si="5"/>
        <v>-14.77272727272727</v>
      </c>
      <c r="F68" s="36">
        <f t="shared" si="7"/>
        <v>0.28365039143754017</v>
      </c>
      <c r="G68" s="35">
        <v>1187</v>
      </c>
      <c r="H68" s="35">
        <v>541</v>
      </c>
      <c r="I68" s="36">
        <f t="shared" si="6"/>
        <v>-54.422914911541696</v>
      </c>
      <c r="J68" s="36">
        <f t="shared" si="8"/>
        <v>0.25688021120206644</v>
      </c>
      <c r="K68" s="79"/>
      <c r="L68" s="35">
        <v>9132</v>
      </c>
      <c r="M68" s="36">
        <f t="shared" si="9"/>
        <v>0.4022678887411244</v>
      </c>
      <c r="N68" s="85"/>
    </row>
    <row r="69" spans="1:14" ht="15.75">
      <c r="A69" s="12"/>
      <c r="B69" s="34" t="s">
        <v>18</v>
      </c>
      <c r="C69" s="35">
        <v>693</v>
      </c>
      <c r="D69" s="35">
        <v>757</v>
      </c>
      <c r="E69" s="36">
        <f t="shared" si="5"/>
        <v>9.2352092352092399</v>
      </c>
      <c r="F69" s="36">
        <f t="shared" si="7"/>
        <v>1.4314889754547862</v>
      </c>
      <c r="G69" s="35">
        <v>3004</v>
      </c>
      <c r="H69" s="35">
        <v>3429</v>
      </c>
      <c r="I69" s="36">
        <f t="shared" si="6"/>
        <v>14.147802929427433</v>
      </c>
      <c r="J69" s="36">
        <f t="shared" si="8"/>
        <v>1.6281742037188278</v>
      </c>
      <c r="K69" s="79"/>
      <c r="L69" s="35">
        <v>30140</v>
      </c>
      <c r="M69" s="36">
        <f t="shared" si="9"/>
        <v>1.327677854430299</v>
      </c>
      <c r="N69" s="85"/>
    </row>
    <row r="70" spans="1:14" ht="15.75">
      <c r="A70" s="12"/>
      <c r="B70" s="34" t="s">
        <v>1</v>
      </c>
      <c r="C70" s="35">
        <v>3965</v>
      </c>
      <c r="D70" s="35">
        <v>4852</v>
      </c>
      <c r="E70" s="36">
        <f t="shared" si="5"/>
        <v>22.370744010088274</v>
      </c>
      <c r="F70" s="36">
        <f t="shared" si="7"/>
        <v>9.1751446616996333</v>
      </c>
      <c r="G70" s="35">
        <v>21552</v>
      </c>
      <c r="H70" s="35">
        <v>19892</v>
      </c>
      <c r="I70" s="36">
        <f t="shared" si="6"/>
        <v>-7.7023014105419456</v>
      </c>
      <c r="J70" s="36">
        <f t="shared" si="8"/>
        <v>9.4452147157698807</v>
      </c>
      <c r="K70" s="79"/>
      <c r="L70" s="35">
        <v>195022</v>
      </c>
      <c r="M70" s="36">
        <f t="shared" si="9"/>
        <v>8.5907893339982007</v>
      </c>
      <c r="N70" s="85"/>
    </row>
    <row r="71" spans="1:14" ht="15.75">
      <c r="A71" s="12"/>
      <c r="B71" s="34" t="s">
        <v>27</v>
      </c>
      <c r="C71" s="35">
        <v>0</v>
      </c>
      <c r="D71" s="35">
        <v>0</v>
      </c>
      <c r="E71" s="36" t="str">
        <f t="shared" si="5"/>
        <v/>
      </c>
      <c r="F71" s="36">
        <f t="shared" si="7"/>
        <v>0</v>
      </c>
      <c r="G71" s="35">
        <v>1</v>
      </c>
      <c r="H71" s="35">
        <v>0</v>
      </c>
      <c r="I71" s="36">
        <f t="shared" si="6"/>
        <v>-100</v>
      </c>
      <c r="J71" s="36">
        <f t="shared" si="8"/>
        <v>0</v>
      </c>
      <c r="K71" s="79"/>
      <c r="L71" s="35">
        <v>23</v>
      </c>
      <c r="M71" s="36">
        <f t="shared" si="9"/>
        <v>1.0131582830755434E-3</v>
      </c>
      <c r="N71" s="85"/>
    </row>
    <row r="72" spans="1:14" ht="15.75">
      <c r="A72" s="12"/>
      <c r="B72" s="34" t="s">
        <v>26</v>
      </c>
      <c r="C72" s="35">
        <v>2</v>
      </c>
      <c r="D72" s="35">
        <v>2</v>
      </c>
      <c r="E72" s="36">
        <f t="shared" si="5"/>
        <v>0</v>
      </c>
      <c r="F72" s="36">
        <f t="shared" si="7"/>
        <v>3.7820052191672024E-3</v>
      </c>
      <c r="G72" s="35">
        <v>11</v>
      </c>
      <c r="H72" s="35">
        <v>9</v>
      </c>
      <c r="I72" s="36">
        <f t="shared" si="6"/>
        <v>-18.181818181818176</v>
      </c>
      <c r="J72" s="36">
        <f t="shared" si="8"/>
        <v>4.273423106873564E-3</v>
      </c>
      <c r="K72" s="79"/>
      <c r="L72" s="35">
        <v>133</v>
      </c>
      <c r="M72" s="36">
        <f t="shared" si="9"/>
        <v>5.858697897784663E-3</v>
      </c>
      <c r="N72" s="85"/>
    </row>
    <row r="73" spans="1:14" ht="15.75">
      <c r="A73" s="12"/>
      <c r="B73" s="34" t="s">
        <v>8</v>
      </c>
      <c r="C73" s="35">
        <v>566</v>
      </c>
      <c r="D73" s="35">
        <v>637</v>
      </c>
      <c r="E73" s="36">
        <f t="shared" si="5"/>
        <v>12.544169611307421</v>
      </c>
      <c r="F73" s="36">
        <f t="shared" si="7"/>
        <v>1.204568662304754</v>
      </c>
      <c r="G73" s="35">
        <v>3215</v>
      </c>
      <c r="H73" s="35">
        <v>2975</v>
      </c>
      <c r="I73" s="36">
        <f t="shared" si="6"/>
        <v>-7.4650077760497702</v>
      </c>
      <c r="J73" s="36">
        <f t="shared" si="8"/>
        <v>1.4126037492165391</v>
      </c>
      <c r="K73" s="79"/>
      <c r="L73" s="35">
        <v>37799</v>
      </c>
      <c r="M73" s="36">
        <f t="shared" si="9"/>
        <v>1.6650595626944549</v>
      </c>
      <c r="N73" s="85"/>
    </row>
    <row r="74" spans="1:14" ht="15.75">
      <c r="A74" s="12"/>
      <c r="B74" s="34" t="s">
        <v>19</v>
      </c>
      <c r="C74" s="35">
        <v>328</v>
      </c>
      <c r="D74" s="35">
        <v>391</v>
      </c>
      <c r="E74" s="36">
        <f t="shared" si="5"/>
        <v>19.207317073170739</v>
      </c>
      <c r="F74" s="36">
        <f t="shared" si="7"/>
        <v>0.73938202034718803</v>
      </c>
      <c r="G74" s="35">
        <v>2478</v>
      </c>
      <c r="H74" s="35">
        <v>2662</v>
      </c>
      <c r="I74" s="36">
        <f t="shared" si="6"/>
        <v>7.4253430185633684</v>
      </c>
      <c r="J74" s="36">
        <f t="shared" si="8"/>
        <v>1.2639835900552696</v>
      </c>
      <c r="K74" s="79"/>
      <c r="L74" s="35">
        <v>21719</v>
      </c>
      <c r="M74" s="36">
        <f t="shared" si="9"/>
        <v>0.95672977174424889</v>
      </c>
      <c r="N74" s="85"/>
    </row>
    <row r="75" spans="1:14" ht="15.75">
      <c r="A75" s="12"/>
      <c r="B75" s="34" t="s">
        <v>17</v>
      </c>
      <c r="C75" s="35">
        <v>543</v>
      </c>
      <c r="D75" s="35">
        <v>599</v>
      </c>
      <c r="E75" s="36">
        <f t="shared" si="5"/>
        <v>10.313075506445667</v>
      </c>
      <c r="F75" s="36">
        <f t="shared" si="7"/>
        <v>1.1327105631405772</v>
      </c>
      <c r="G75" s="35">
        <v>2880</v>
      </c>
      <c r="H75" s="35">
        <v>2442</v>
      </c>
      <c r="I75" s="36">
        <f t="shared" si="6"/>
        <v>-15.208333333333336</v>
      </c>
      <c r="J75" s="36">
        <f t="shared" si="8"/>
        <v>1.1595221363316937</v>
      </c>
      <c r="K75" s="79"/>
      <c r="L75" s="35">
        <v>24839</v>
      </c>
      <c r="M75" s="36">
        <f t="shared" si="9"/>
        <v>1.094166895361453</v>
      </c>
      <c r="N75" s="85"/>
    </row>
    <row r="76" spans="1:14" ht="15.75">
      <c r="A76" s="12"/>
      <c r="B76" s="34" t="s">
        <v>4</v>
      </c>
      <c r="C76" s="35">
        <v>870</v>
      </c>
      <c r="D76" s="35">
        <v>1052</v>
      </c>
      <c r="E76" s="36">
        <f t="shared" si="5"/>
        <v>20.919540229885047</v>
      </c>
      <c r="F76" s="36">
        <f t="shared" si="7"/>
        <v>1.9893347452819485</v>
      </c>
      <c r="G76" s="35">
        <v>6101</v>
      </c>
      <c r="H76" s="35">
        <v>4187</v>
      </c>
      <c r="I76" s="36">
        <f t="shared" si="6"/>
        <v>-31.371906244877891</v>
      </c>
      <c r="J76" s="36">
        <f t="shared" si="8"/>
        <v>1.9880913942755123</v>
      </c>
      <c r="K76" s="79"/>
      <c r="L76" s="35">
        <v>71325</v>
      </c>
      <c r="M76" s="36">
        <f t="shared" si="9"/>
        <v>3.1418919365375273</v>
      </c>
      <c r="N76" s="85"/>
    </row>
    <row r="77" spans="1:14" ht="15.75">
      <c r="A77" s="12"/>
      <c r="B77" s="34" t="s">
        <v>13</v>
      </c>
      <c r="C77" s="35">
        <v>593</v>
      </c>
      <c r="D77" s="35">
        <v>639</v>
      </c>
      <c r="E77" s="36">
        <f t="shared" si="5"/>
        <v>7.7571669477234373</v>
      </c>
      <c r="F77" s="36">
        <f t="shared" si="7"/>
        <v>1.2083506675239213</v>
      </c>
      <c r="G77" s="35">
        <v>3974</v>
      </c>
      <c r="H77" s="35">
        <v>2819</v>
      </c>
      <c r="I77" s="36">
        <f t="shared" si="6"/>
        <v>-29.063915450427778</v>
      </c>
      <c r="J77" s="36">
        <f t="shared" si="8"/>
        <v>1.3385310820307306</v>
      </c>
      <c r="K77" s="79"/>
      <c r="L77" s="35">
        <v>41007</v>
      </c>
      <c r="M77" s="36">
        <f t="shared" si="9"/>
        <v>1.8063731180034261</v>
      </c>
      <c r="N77" s="85"/>
    </row>
    <row r="78" spans="1:14" ht="15.75">
      <c r="A78" s="12"/>
      <c r="B78" s="34" t="s">
        <v>11</v>
      </c>
      <c r="C78" s="35">
        <v>963</v>
      </c>
      <c r="D78" s="35">
        <v>1322</v>
      </c>
      <c r="E78" s="36">
        <f t="shared" si="5"/>
        <v>37.279335410176543</v>
      </c>
      <c r="F78" s="36">
        <f t="shared" si="7"/>
        <v>2.4999054498695208</v>
      </c>
      <c r="G78" s="35">
        <v>5277</v>
      </c>
      <c r="H78" s="35">
        <v>5309</v>
      </c>
      <c r="I78" s="36">
        <f t="shared" si="6"/>
        <v>0.60640515444381204</v>
      </c>
      <c r="J78" s="36">
        <f t="shared" si="8"/>
        <v>2.5208448082657497</v>
      </c>
      <c r="K78" s="79"/>
      <c r="L78" s="35">
        <v>57487</v>
      </c>
      <c r="M78" s="36">
        <f t="shared" si="9"/>
        <v>2.5323230530071199</v>
      </c>
      <c r="N78" s="85"/>
    </row>
    <row r="79" spans="1:14" ht="15.75">
      <c r="A79" s="12"/>
      <c r="B79" s="34" t="s">
        <v>22</v>
      </c>
      <c r="C79" s="35">
        <v>175</v>
      </c>
      <c r="D79" s="35">
        <v>250</v>
      </c>
      <c r="E79" s="36">
        <f t="shared" si="5"/>
        <v>42.857142857142861</v>
      </c>
      <c r="F79" s="36">
        <f t="shared" si="7"/>
        <v>0.47275065239590031</v>
      </c>
      <c r="G79" s="35">
        <v>1050</v>
      </c>
      <c r="H79" s="35">
        <v>867</v>
      </c>
      <c r="I79" s="36">
        <f t="shared" si="6"/>
        <v>-17.428571428571427</v>
      </c>
      <c r="J79" s="36">
        <f t="shared" si="8"/>
        <v>0.41167309262881996</v>
      </c>
      <c r="K79" s="79"/>
      <c r="L79" s="35">
        <v>9232</v>
      </c>
      <c r="M79" s="36">
        <f t="shared" si="9"/>
        <v>0.40667292475449635</v>
      </c>
      <c r="N79" s="85"/>
    </row>
    <row r="80" spans="1:14" ht="15.75">
      <c r="A80" s="12"/>
      <c r="B80" s="34" t="s">
        <v>15</v>
      </c>
      <c r="C80" s="35">
        <v>471</v>
      </c>
      <c r="D80" s="35">
        <v>590</v>
      </c>
      <c r="E80" s="36">
        <f t="shared" si="5"/>
        <v>25.265392781316343</v>
      </c>
      <c r="F80" s="36">
        <f t="shared" si="7"/>
        <v>1.1156915396543248</v>
      </c>
      <c r="G80" s="35">
        <v>2235</v>
      </c>
      <c r="H80" s="35">
        <v>2425</v>
      </c>
      <c r="I80" s="36">
        <f t="shared" si="6"/>
        <v>8.5011185682326573</v>
      </c>
      <c r="J80" s="36">
        <f t="shared" si="8"/>
        <v>1.1514501149075991</v>
      </c>
      <c r="K80" s="79"/>
      <c r="L80" s="35">
        <v>25195</v>
      </c>
      <c r="M80" s="36">
        <f t="shared" si="9"/>
        <v>1.1098488235690571</v>
      </c>
      <c r="N80" s="85"/>
    </row>
    <row r="81" spans="1:14" ht="15.75">
      <c r="A81" s="12"/>
      <c r="B81" s="34" t="s">
        <v>6</v>
      </c>
      <c r="C81" s="35">
        <v>783</v>
      </c>
      <c r="D81" s="35">
        <v>1023</v>
      </c>
      <c r="E81" s="36">
        <f t="shared" si="5"/>
        <v>30.651340996168575</v>
      </c>
      <c r="F81" s="36">
        <f t="shared" si="7"/>
        <v>1.9344956696040241</v>
      </c>
      <c r="G81" s="35">
        <v>3798</v>
      </c>
      <c r="H81" s="35">
        <v>4092</v>
      </c>
      <c r="I81" s="36">
        <f t="shared" si="6"/>
        <v>7.7409162717219537</v>
      </c>
      <c r="J81" s="36">
        <f t="shared" si="8"/>
        <v>1.9429830392585137</v>
      </c>
      <c r="K81" s="79"/>
      <c r="L81" s="35">
        <v>44192</v>
      </c>
      <c r="M81" s="36">
        <f t="shared" si="9"/>
        <v>1.9466735150293222</v>
      </c>
      <c r="N81" s="85"/>
    </row>
    <row r="82" spans="1:14" ht="15.75">
      <c r="A82" s="12"/>
      <c r="B82" s="34" t="s">
        <v>74</v>
      </c>
      <c r="C82" s="35">
        <v>115</v>
      </c>
      <c r="D82" s="35">
        <v>101</v>
      </c>
      <c r="E82" s="36">
        <f t="shared" si="5"/>
        <v>-12.173913043478258</v>
      </c>
      <c r="F82" s="36">
        <f t="shared" si="7"/>
        <v>0.19099126356794371</v>
      </c>
      <c r="G82" s="35">
        <v>451</v>
      </c>
      <c r="H82" s="35">
        <v>404</v>
      </c>
      <c r="I82" s="36">
        <f t="shared" si="6"/>
        <v>-10.421286031042133</v>
      </c>
      <c r="J82" s="36">
        <f t="shared" si="8"/>
        <v>0.19182921501965775</v>
      </c>
      <c r="K82" s="79"/>
      <c r="L82" s="35">
        <v>3290</v>
      </c>
      <c r="M82" s="36">
        <f t="shared" si="9"/>
        <v>0.1449256848399364</v>
      </c>
      <c r="N82" s="85"/>
    </row>
    <row r="83" spans="1:14" ht="15.75">
      <c r="A83" s="12"/>
      <c r="B83" s="34" t="s">
        <v>3</v>
      </c>
      <c r="C83" s="35">
        <v>2034</v>
      </c>
      <c r="D83" s="35">
        <v>2891</v>
      </c>
      <c r="E83" s="36">
        <f t="shared" si="5"/>
        <v>42.133726647000991</v>
      </c>
      <c r="F83" s="36">
        <f t="shared" si="7"/>
        <v>5.4668885443061912</v>
      </c>
      <c r="G83" s="35">
        <v>12109</v>
      </c>
      <c r="H83" s="35">
        <v>10946</v>
      </c>
      <c r="I83" s="36">
        <f t="shared" si="6"/>
        <v>-9.6044264596581108</v>
      </c>
      <c r="J83" s="36">
        <f t="shared" si="8"/>
        <v>5.1974321475375582</v>
      </c>
      <c r="K83" s="79"/>
      <c r="L83" s="35">
        <v>113726</v>
      </c>
      <c r="M83" s="36">
        <f t="shared" si="9"/>
        <v>5.0096712565673585</v>
      </c>
      <c r="N83" s="85"/>
    </row>
    <row r="84" spans="1:14" ht="15.75">
      <c r="A84" s="12"/>
      <c r="B84" s="34" t="s">
        <v>20</v>
      </c>
      <c r="C84" s="35">
        <v>270</v>
      </c>
      <c r="D84" s="35">
        <v>79</v>
      </c>
      <c r="E84" s="36">
        <f t="shared" si="5"/>
        <v>-70.740740740740748</v>
      </c>
      <c r="F84" s="36">
        <f t="shared" si="7"/>
        <v>0.14938920615710449</v>
      </c>
      <c r="G84" s="35">
        <v>1189</v>
      </c>
      <c r="H84" s="35">
        <v>652</v>
      </c>
      <c r="I84" s="36">
        <f t="shared" si="6"/>
        <v>-45.16400336417157</v>
      </c>
      <c r="J84" s="36">
        <f t="shared" si="8"/>
        <v>0.30958576285350703</v>
      </c>
      <c r="K84" s="79"/>
      <c r="L84" s="35">
        <v>23037</v>
      </c>
      <c r="M84" s="36">
        <f t="shared" si="9"/>
        <v>1.0147881464004909</v>
      </c>
      <c r="N84" s="85"/>
    </row>
    <row r="85" spans="1:14" ht="15.75">
      <c r="A85" s="12"/>
      <c r="B85" s="34" t="s">
        <v>7</v>
      </c>
      <c r="C85" s="35">
        <v>833</v>
      </c>
      <c r="D85" s="35">
        <v>985</v>
      </c>
      <c r="E85" s="36">
        <f t="shared" si="5"/>
        <v>18.247298919567822</v>
      </c>
      <c r="F85" s="36">
        <f t="shared" si="7"/>
        <v>1.8626375704398472</v>
      </c>
      <c r="G85" s="35">
        <v>5024</v>
      </c>
      <c r="H85" s="35">
        <v>4723</v>
      </c>
      <c r="I85" s="36">
        <f t="shared" si="6"/>
        <v>-5.9912420382165603</v>
      </c>
      <c r="J85" s="36">
        <f t="shared" si="8"/>
        <v>2.2425974815293155</v>
      </c>
      <c r="K85" s="79"/>
      <c r="L85" s="35">
        <v>48626</v>
      </c>
      <c r="M85" s="36">
        <f t="shared" si="9"/>
        <v>2.1419928118622336</v>
      </c>
      <c r="N85" s="85"/>
    </row>
    <row r="86" spans="1:14" ht="15.75">
      <c r="A86" s="12"/>
      <c r="B86" s="34" t="s">
        <v>232</v>
      </c>
      <c r="C86" s="35">
        <v>3740</v>
      </c>
      <c r="D86" s="35">
        <v>3211</v>
      </c>
      <c r="E86" s="36">
        <f t="shared" si="5"/>
        <v>-14.144385026737972</v>
      </c>
      <c r="F86" s="36">
        <f t="shared" si="7"/>
        <v>6.0720093793729433</v>
      </c>
      <c r="G86" s="35">
        <v>17654</v>
      </c>
      <c r="H86" s="35">
        <v>13117</v>
      </c>
      <c r="I86" s="36">
        <f t="shared" si="6"/>
        <v>-25.699558173784975</v>
      </c>
      <c r="J86" s="36">
        <f t="shared" si="8"/>
        <v>6.2282767658733924</v>
      </c>
      <c r="K86" s="79"/>
      <c r="L86" s="35">
        <v>257059</v>
      </c>
      <c r="M86" s="36">
        <f t="shared" si="9"/>
        <v>11.323541525613743</v>
      </c>
      <c r="N86" s="85"/>
    </row>
    <row r="87" spans="1:14" ht="15.75">
      <c r="A87" s="12"/>
      <c r="B87" s="34" t="s">
        <v>29</v>
      </c>
      <c r="C87" s="35">
        <v>0</v>
      </c>
      <c r="D87" s="35">
        <v>0</v>
      </c>
      <c r="E87" s="36" t="str">
        <f t="shared" si="5"/>
        <v/>
      </c>
      <c r="F87" s="36">
        <f t="shared" si="7"/>
        <v>0</v>
      </c>
      <c r="G87" s="35">
        <v>0</v>
      </c>
      <c r="H87" s="35">
        <v>1</v>
      </c>
      <c r="I87" s="36" t="str">
        <f t="shared" si="6"/>
        <v/>
      </c>
      <c r="J87" s="36">
        <f t="shared" si="8"/>
        <v>4.7482478965261819E-4</v>
      </c>
      <c r="K87" s="79"/>
      <c r="L87" s="35">
        <v>12</v>
      </c>
      <c r="M87" s="36">
        <f t="shared" si="9"/>
        <v>5.2860432160463128E-4</v>
      </c>
      <c r="N87" s="85"/>
    </row>
    <row r="88" spans="1:14" ht="15.75">
      <c r="A88" s="12"/>
      <c r="B88" s="34" t="s">
        <v>28</v>
      </c>
      <c r="C88" s="35">
        <v>0</v>
      </c>
      <c r="D88" s="35">
        <v>0</v>
      </c>
      <c r="E88" s="36" t="str">
        <f t="shared" si="5"/>
        <v/>
      </c>
      <c r="F88" s="36">
        <f t="shared" si="7"/>
        <v>0</v>
      </c>
      <c r="G88" s="35">
        <v>4</v>
      </c>
      <c r="H88" s="35">
        <v>3</v>
      </c>
      <c r="I88" s="36">
        <f t="shared" si="6"/>
        <v>-25</v>
      </c>
      <c r="J88" s="36">
        <f t="shared" si="8"/>
        <v>1.4244743689578545E-3</v>
      </c>
      <c r="K88" s="79"/>
      <c r="L88" s="35">
        <v>41</v>
      </c>
      <c r="M88" s="36">
        <f t="shared" si="9"/>
        <v>1.8060647654824901E-3</v>
      </c>
      <c r="N88" s="85"/>
    </row>
    <row r="89" spans="1:14" ht="15.75">
      <c r="A89" s="12"/>
      <c r="B89" s="34" t="s">
        <v>71</v>
      </c>
      <c r="C89" s="35">
        <v>0</v>
      </c>
      <c r="D89" s="35">
        <v>0</v>
      </c>
      <c r="E89" s="36" t="str">
        <f t="shared" si="5"/>
        <v/>
      </c>
      <c r="F89" s="36">
        <f t="shared" si="7"/>
        <v>0</v>
      </c>
      <c r="G89" s="35">
        <v>0</v>
      </c>
      <c r="H89" s="35">
        <v>0</v>
      </c>
      <c r="I89" s="36" t="str">
        <f t="shared" si="6"/>
        <v/>
      </c>
      <c r="J89" s="36">
        <f t="shared" si="8"/>
        <v>0</v>
      </c>
      <c r="K89" s="79"/>
      <c r="L89" s="35">
        <v>61</v>
      </c>
      <c r="M89" s="36">
        <f t="shared" si="9"/>
        <v>2.6870719681568755E-3</v>
      </c>
      <c r="N89" s="85"/>
    </row>
    <row r="90" spans="1:14" ht="15.75">
      <c r="A90" s="12"/>
      <c r="B90" s="40" t="s">
        <v>70</v>
      </c>
      <c r="C90" s="37">
        <f>SUM(C56:C89)</f>
        <v>40823</v>
      </c>
      <c r="D90" s="37">
        <f>SUM(D56:D89)</f>
        <v>52882</v>
      </c>
      <c r="E90" s="38">
        <f t="shared" si="5"/>
        <v>29.539720255738189</v>
      </c>
      <c r="F90" s="38">
        <f>SUM(F56:F89)</f>
        <v>99.999999999999986</v>
      </c>
      <c r="G90" s="37">
        <f>SUM(G56:G89)</f>
        <v>214153</v>
      </c>
      <c r="H90" s="37">
        <f>SUM(H56:H89)</f>
        <v>210604</v>
      </c>
      <c r="I90" s="38">
        <f t="shared" si="6"/>
        <v>-1.6572263755352479</v>
      </c>
      <c r="J90" s="38">
        <f>SUM(J56:J89)</f>
        <v>99.999999999999986</v>
      </c>
      <c r="K90" s="79"/>
      <c r="L90" s="37">
        <f>SUM(L56:L89)</f>
        <v>2270129</v>
      </c>
      <c r="M90" s="38">
        <f>SUM(M56:M89)</f>
        <v>100</v>
      </c>
      <c r="N90" s="85"/>
    </row>
    <row r="91" spans="1:14">
      <c r="A91" s="12"/>
      <c r="B91" s="4"/>
      <c r="C91" s="84"/>
      <c r="D91" s="84"/>
      <c r="E91" s="84"/>
      <c r="F91" s="84"/>
      <c r="G91" s="84"/>
      <c r="H91" s="84"/>
      <c r="I91" s="84"/>
      <c r="J91" s="84"/>
      <c r="K91" s="84"/>
      <c r="L91" s="84"/>
      <c r="M91" s="84"/>
      <c r="N91" s="85"/>
    </row>
    <row r="92" spans="1:14" ht="18.75">
      <c r="A92" s="12"/>
      <c r="B92" s="92" t="s">
        <v>309</v>
      </c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85"/>
    </row>
    <row r="93" spans="1:14" ht="31.5" customHeight="1">
      <c r="A93" s="12"/>
      <c r="B93" s="30" t="s">
        <v>254</v>
      </c>
      <c r="C93" s="104" t="s">
        <v>319</v>
      </c>
      <c r="D93" s="104"/>
      <c r="E93" s="101" t="s">
        <v>316</v>
      </c>
      <c r="F93" s="101" t="s">
        <v>305</v>
      </c>
      <c r="G93" s="105" t="s">
        <v>320</v>
      </c>
      <c r="H93" s="106"/>
      <c r="I93" s="101" t="s">
        <v>316</v>
      </c>
      <c r="J93" s="101" t="s">
        <v>306</v>
      </c>
      <c r="K93" s="94"/>
      <c r="L93" s="86" t="s">
        <v>322</v>
      </c>
      <c r="M93" s="101" t="s">
        <v>101</v>
      </c>
      <c r="N93" s="85"/>
    </row>
    <row r="94" spans="1:14" ht="15.75">
      <c r="A94" s="12"/>
      <c r="B94" s="30"/>
      <c r="C94" s="31">
        <v>2017</v>
      </c>
      <c r="D94" s="31">
        <v>2018</v>
      </c>
      <c r="E94" s="101"/>
      <c r="F94" s="101"/>
      <c r="G94" s="31">
        <v>2017</v>
      </c>
      <c r="H94" s="31">
        <v>2018</v>
      </c>
      <c r="I94" s="101"/>
      <c r="J94" s="101"/>
      <c r="K94" s="94"/>
      <c r="L94" s="39" t="s">
        <v>318</v>
      </c>
      <c r="M94" s="101"/>
      <c r="N94" s="85"/>
    </row>
    <row r="95" spans="1:14" ht="15.75">
      <c r="A95" s="12"/>
      <c r="B95" s="30"/>
      <c r="C95" s="31"/>
      <c r="D95" s="31"/>
      <c r="E95" s="90"/>
      <c r="F95" s="33"/>
      <c r="G95" s="33"/>
      <c r="H95" s="33"/>
      <c r="I95" s="33"/>
      <c r="J95" s="33"/>
      <c r="K95" s="33"/>
      <c r="L95" s="33"/>
      <c r="N95" s="85"/>
    </row>
    <row r="96" spans="1:14" ht="15.75">
      <c r="A96" s="12"/>
      <c r="B96" s="34" t="s">
        <v>25</v>
      </c>
      <c r="C96" s="35">
        <f>C16-C56</f>
        <v>55</v>
      </c>
      <c r="D96" s="35">
        <f>D16-D56</f>
        <v>49</v>
      </c>
      <c r="E96" s="36">
        <f t="shared" ref="E96:E124" si="10">IF(ISBLANK(D96),"",(IFERROR(((D96/C96-1)*100),"")))</f>
        <v>-10.909090909090914</v>
      </c>
      <c r="F96" s="36">
        <f>+(D96*100)/$D$130</f>
        <v>0.10075670340516532</v>
      </c>
      <c r="G96" s="35">
        <f>G16-G56</f>
        <v>139</v>
      </c>
      <c r="H96" s="35">
        <f>H16-H56</f>
        <v>103</v>
      </c>
      <c r="I96" s="36">
        <f t="shared" ref="I96:I124" si="11">IF(ISBLANK(H96),"",(IFERROR(((H96/G96-1)*100),"")))</f>
        <v>-25.899280575539574</v>
      </c>
      <c r="J96" s="36">
        <f>+(H96*100)/$H$130</f>
        <v>5.5280643187599961E-2</v>
      </c>
      <c r="K96" s="79"/>
      <c r="L96" s="35">
        <f>L16-L56</f>
        <v>1103</v>
      </c>
      <c r="M96" s="36">
        <f>+(L96*100)/$L$130</f>
        <v>5.9412137635784741E-2</v>
      </c>
      <c r="N96" s="85"/>
    </row>
    <row r="97" spans="1:14" ht="15.75">
      <c r="A97" s="12"/>
      <c r="B97" s="34" t="s">
        <v>0</v>
      </c>
      <c r="C97" s="35">
        <f t="shared" ref="C97:D124" si="12">C17-C57</f>
        <v>6492</v>
      </c>
      <c r="D97" s="35">
        <f t="shared" si="12"/>
        <v>10235</v>
      </c>
      <c r="E97" s="36">
        <f t="shared" si="10"/>
        <v>57.655576093653728</v>
      </c>
      <c r="F97" s="36">
        <f t="shared" ref="F97:F129" si="13">+(D97*100)/$D$130</f>
        <v>21.045813456160552</v>
      </c>
      <c r="G97" s="35">
        <f t="shared" ref="G97:H97" si="14">G17-G57</f>
        <v>27667</v>
      </c>
      <c r="H97" s="35">
        <f t="shared" si="14"/>
        <v>37793</v>
      </c>
      <c r="I97" s="36">
        <f t="shared" si="11"/>
        <v>36.599559041457333</v>
      </c>
      <c r="J97" s="36">
        <f t="shared" ref="J97:J129" si="15">+(H97*100)/$H$130</f>
        <v>20.283702407659856</v>
      </c>
      <c r="K97" s="79"/>
      <c r="L97" s="35">
        <f t="shared" ref="L97" si="16">L17-L57</f>
        <v>258301</v>
      </c>
      <c r="M97" s="36">
        <f t="shared" ref="M97:M129" si="17">+(L97*100)/$L$130</f>
        <v>13.913159169048807</v>
      </c>
      <c r="N97" s="85"/>
    </row>
    <row r="98" spans="1:14" ht="15.75">
      <c r="A98" s="12"/>
      <c r="B98" s="34" t="s">
        <v>23</v>
      </c>
      <c r="C98" s="35">
        <f t="shared" si="12"/>
        <v>218</v>
      </c>
      <c r="D98" s="35">
        <f t="shared" si="12"/>
        <v>203</v>
      </c>
      <c r="E98" s="36">
        <f t="shared" si="10"/>
        <v>-6.880733944954132</v>
      </c>
      <c r="F98" s="36">
        <f t="shared" si="13"/>
        <v>0.41742062839282779</v>
      </c>
      <c r="G98" s="35">
        <f t="shared" ref="G98:H98" si="18">G18-G58</f>
        <v>1309</v>
      </c>
      <c r="H98" s="35">
        <f t="shared" si="18"/>
        <v>914</v>
      </c>
      <c r="I98" s="36">
        <f t="shared" si="11"/>
        <v>-30.175706646294888</v>
      </c>
      <c r="J98" s="36">
        <f t="shared" si="15"/>
        <v>0.49054862013074141</v>
      </c>
      <c r="K98" s="79"/>
      <c r="L98" s="35">
        <f t="shared" ref="L98" si="19">L18-L58</f>
        <v>10322</v>
      </c>
      <c r="M98" s="36">
        <f t="shared" si="17"/>
        <v>0.55598557087631018</v>
      </c>
      <c r="N98" s="85"/>
    </row>
    <row r="99" spans="1:14" ht="15.75">
      <c r="A99" s="12"/>
      <c r="B99" s="34" t="s">
        <v>2</v>
      </c>
      <c r="C99" s="35">
        <f t="shared" si="12"/>
        <v>2237</v>
      </c>
      <c r="D99" s="35">
        <f t="shared" si="12"/>
        <v>3245</v>
      </c>
      <c r="E99" s="36">
        <f t="shared" si="10"/>
        <v>45.060348681269559</v>
      </c>
      <c r="F99" s="36">
        <f t="shared" si="13"/>
        <v>6.6725612765257445</v>
      </c>
      <c r="G99" s="35">
        <f t="shared" ref="G99:H99" si="20">G19-G59</f>
        <v>9457</v>
      </c>
      <c r="H99" s="35">
        <f t="shared" si="20"/>
        <v>11962</v>
      </c>
      <c r="I99" s="36">
        <f t="shared" si="11"/>
        <v>26.488315533467265</v>
      </c>
      <c r="J99" s="36">
        <f t="shared" si="15"/>
        <v>6.42006848359292</v>
      </c>
      <c r="K99" s="79"/>
      <c r="L99" s="35">
        <f t="shared" ref="L99" si="21">L19-L59</f>
        <v>112152</v>
      </c>
      <c r="M99" s="36">
        <f t="shared" si="17"/>
        <v>6.0409701361092756</v>
      </c>
      <c r="N99" s="85"/>
    </row>
    <row r="100" spans="1:14" ht="15.75">
      <c r="A100" s="12"/>
      <c r="B100" s="34" t="s">
        <v>231</v>
      </c>
      <c r="C100" s="35">
        <f t="shared" si="12"/>
        <v>6949</v>
      </c>
      <c r="D100" s="35">
        <f t="shared" si="12"/>
        <v>9406</v>
      </c>
      <c r="E100" s="36">
        <f t="shared" si="10"/>
        <v>35.357605410850489</v>
      </c>
      <c r="F100" s="36">
        <f t="shared" si="13"/>
        <v>19.341174535285408</v>
      </c>
      <c r="G100" s="35">
        <f t="shared" ref="G100:H100" si="22">G20-G60</f>
        <v>34384</v>
      </c>
      <c r="H100" s="35">
        <f t="shared" si="22"/>
        <v>38446</v>
      </c>
      <c r="I100" s="36">
        <f t="shared" si="11"/>
        <v>11.81363424848767</v>
      </c>
      <c r="J100" s="36">
        <f t="shared" si="15"/>
        <v>20.634170951363767</v>
      </c>
      <c r="K100" s="79"/>
      <c r="L100" s="35">
        <f t="shared" ref="L100" si="23">L20-L60</f>
        <v>378126</v>
      </c>
      <c r="M100" s="36">
        <f t="shared" si="17"/>
        <v>20.367428790270846</v>
      </c>
      <c r="N100" s="85"/>
    </row>
    <row r="101" spans="1:14" ht="15.75">
      <c r="A101" s="12"/>
      <c r="B101" s="34" t="s">
        <v>5</v>
      </c>
      <c r="C101" s="35">
        <f t="shared" si="12"/>
        <v>277</v>
      </c>
      <c r="D101" s="35">
        <f t="shared" si="12"/>
        <v>652</v>
      </c>
      <c r="E101" s="36">
        <f t="shared" si="10"/>
        <v>135.37906137184117</v>
      </c>
      <c r="F101" s="36">
        <f t="shared" si="13"/>
        <v>1.3406810330646488</v>
      </c>
      <c r="G101" s="35">
        <f t="shared" ref="G101:H101" si="24">G21-G61</f>
        <v>2994</v>
      </c>
      <c r="H101" s="35">
        <f t="shared" si="24"/>
        <v>2029</v>
      </c>
      <c r="I101" s="36">
        <f t="shared" si="11"/>
        <v>-32.231128924515694</v>
      </c>
      <c r="J101" s="36">
        <f t="shared" si="15"/>
        <v>1.0889750002683527</v>
      </c>
      <c r="K101" s="79"/>
      <c r="L101" s="35">
        <f t="shared" ref="L101" si="25">L21-L61</f>
        <v>26166</v>
      </c>
      <c r="M101" s="36">
        <f t="shared" si="17"/>
        <v>1.4094088788557966</v>
      </c>
      <c r="N101" s="85"/>
    </row>
    <row r="102" spans="1:14" ht="15.75">
      <c r="A102" s="12"/>
      <c r="B102" s="34" t="s">
        <v>9</v>
      </c>
      <c r="C102" s="35">
        <f t="shared" si="12"/>
        <v>646</v>
      </c>
      <c r="D102" s="35">
        <f t="shared" si="12"/>
        <v>1230</v>
      </c>
      <c r="E102" s="36">
        <f t="shared" si="10"/>
        <v>90.402476780185765</v>
      </c>
      <c r="F102" s="36">
        <f t="shared" si="13"/>
        <v>2.5291988813949664</v>
      </c>
      <c r="G102" s="35">
        <f t="shared" ref="G102:H102" si="26">G22-G62</f>
        <v>3916</v>
      </c>
      <c r="H102" s="35">
        <f t="shared" si="26"/>
        <v>5206</v>
      </c>
      <c r="I102" s="36">
        <f t="shared" si="11"/>
        <v>32.941777323799791</v>
      </c>
      <c r="J102" s="36">
        <f t="shared" si="15"/>
        <v>2.7940876547052951</v>
      </c>
      <c r="K102" s="79"/>
      <c r="L102" s="35">
        <f t="shared" ref="L102" si="27">L22-L62</f>
        <v>40371</v>
      </c>
      <c r="M102" s="36">
        <f t="shared" si="17"/>
        <v>2.1745488744281647</v>
      </c>
      <c r="N102" s="85"/>
    </row>
    <row r="103" spans="1:14" ht="15.75">
      <c r="A103" s="12"/>
      <c r="B103" s="34" t="s">
        <v>10</v>
      </c>
      <c r="C103" s="35">
        <f t="shared" si="12"/>
        <v>598</v>
      </c>
      <c r="D103" s="35">
        <f t="shared" si="12"/>
        <v>1106</v>
      </c>
      <c r="E103" s="36">
        <f t="shared" si="10"/>
        <v>84.949832775919745</v>
      </c>
      <c r="F103" s="36">
        <f t="shared" si="13"/>
        <v>2.2742227340023029</v>
      </c>
      <c r="G103" s="35">
        <f t="shared" ref="G103:H103" si="28">G23-G63</f>
        <v>2639</v>
      </c>
      <c r="H103" s="35">
        <f t="shared" si="28"/>
        <v>3014</v>
      </c>
      <c r="I103" s="36">
        <f t="shared" si="11"/>
        <v>14.209928003031447</v>
      </c>
      <c r="J103" s="36">
        <f t="shared" si="15"/>
        <v>1.6176296948293813</v>
      </c>
      <c r="K103" s="79"/>
      <c r="L103" s="35">
        <f t="shared" ref="L103" si="29">L23-L63</f>
        <v>31149</v>
      </c>
      <c r="M103" s="36">
        <f t="shared" si="17"/>
        <v>1.6778138487915313</v>
      </c>
      <c r="N103" s="85"/>
    </row>
    <row r="104" spans="1:14" ht="15.75">
      <c r="A104" s="12"/>
      <c r="B104" s="34" t="s">
        <v>21</v>
      </c>
      <c r="C104" s="35">
        <f t="shared" si="12"/>
        <v>176</v>
      </c>
      <c r="D104" s="35">
        <f t="shared" si="12"/>
        <v>216</v>
      </c>
      <c r="E104" s="36">
        <f t="shared" si="10"/>
        <v>22.72727272727273</v>
      </c>
      <c r="F104" s="36">
        <f t="shared" si="13"/>
        <v>0.44415199868399408</v>
      </c>
      <c r="G104" s="35">
        <f t="shared" ref="G104:H104" si="30">G24-G64</f>
        <v>884</v>
      </c>
      <c r="H104" s="35">
        <f t="shared" si="30"/>
        <v>665</v>
      </c>
      <c r="I104" s="36">
        <f t="shared" si="11"/>
        <v>-24.773755656108598</v>
      </c>
      <c r="J104" s="36">
        <f t="shared" si="15"/>
        <v>0.35690900698790268</v>
      </c>
      <c r="K104" s="79"/>
      <c r="L104" s="35">
        <f t="shared" ref="L104" si="31">L24-L64</f>
        <v>8219</v>
      </c>
      <c r="M104" s="36">
        <f t="shared" si="17"/>
        <v>0.44270930120445584</v>
      </c>
      <c r="N104" s="85"/>
    </row>
    <row r="105" spans="1:14" ht="15.75">
      <c r="A105" s="12"/>
      <c r="B105" s="34" t="s">
        <v>12</v>
      </c>
      <c r="C105" s="35">
        <f t="shared" si="12"/>
        <v>721</v>
      </c>
      <c r="D105" s="35">
        <f t="shared" si="12"/>
        <v>760</v>
      </c>
      <c r="E105" s="36">
        <f t="shared" si="10"/>
        <v>5.4091539528432708</v>
      </c>
      <c r="F105" s="36">
        <f t="shared" si="13"/>
        <v>1.5627570324066458</v>
      </c>
      <c r="G105" s="35">
        <f t="shared" ref="G105:H105" si="32">G25-G65</f>
        <v>4582</v>
      </c>
      <c r="H105" s="35">
        <f t="shared" si="32"/>
        <v>3370</v>
      </c>
      <c r="I105" s="36">
        <f t="shared" si="11"/>
        <v>-26.451331296377123</v>
      </c>
      <c r="J105" s="36">
        <f t="shared" si="15"/>
        <v>1.8086967722544842</v>
      </c>
      <c r="K105" s="79"/>
      <c r="L105" s="35">
        <f t="shared" ref="L105" si="33">L25-L65</f>
        <v>40904</v>
      </c>
      <c r="M105" s="36">
        <f t="shared" si="17"/>
        <v>2.2032584568033902</v>
      </c>
      <c r="N105" s="85"/>
    </row>
    <row r="106" spans="1:14" ht="15.75">
      <c r="A106" s="12"/>
      <c r="B106" s="34" t="s">
        <v>16</v>
      </c>
      <c r="C106" s="35">
        <f t="shared" si="12"/>
        <v>563</v>
      </c>
      <c r="D106" s="35">
        <f t="shared" si="12"/>
        <v>587</v>
      </c>
      <c r="E106" s="36">
        <f t="shared" si="10"/>
        <v>4.2628774422735383</v>
      </c>
      <c r="F106" s="36">
        <f t="shared" si="13"/>
        <v>1.2070241816088172</v>
      </c>
      <c r="G106" s="35">
        <f t="shared" ref="G106:H106" si="34">G26-G66</f>
        <v>2610</v>
      </c>
      <c r="H106" s="35">
        <f t="shared" si="34"/>
        <v>2751</v>
      </c>
      <c r="I106" s="36">
        <f t="shared" si="11"/>
        <v>5.4022988505747049</v>
      </c>
      <c r="J106" s="36">
        <f t="shared" si="15"/>
        <v>1.4764762078552185</v>
      </c>
      <c r="K106" s="79"/>
      <c r="L106" s="35">
        <f t="shared" ref="L106" si="35">L26-L66</f>
        <v>30238</v>
      </c>
      <c r="M106" s="36">
        <f t="shared" si="17"/>
        <v>1.628743624506672</v>
      </c>
      <c r="N106" s="85"/>
    </row>
    <row r="107" spans="1:14" ht="15.75">
      <c r="A107" s="12"/>
      <c r="B107" s="34" t="s">
        <v>14</v>
      </c>
      <c r="C107" s="35">
        <f t="shared" si="12"/>
        <v>733</v>
      </c>
      <c r="D107" s="35">
        <f t="shared" si="12"/>
        <v>1107</v>
      </c>
      <c r="E107" s="36">
        <f t="shared" si="10"/>
        <v>51.023192360163705</v>
      </c>
      <c r="F107" s="36">
        <f t="shared" si="13"/>
        <v>2.2762789932554695</v>
      </c>
      <c r="G107" s="35">
        <f t="shared" ref="G107:H107" si="36">G27-G67</f>
        <v>3748</v>
      </c>
      <c r="H107" s="35">
        <f t="shared" si="36"/>
        <v>4651</v>
      </c>
      <c r="I107" s="36">
        <f t="shared" si="11"/>
        <v>24.092849519743865</v>
      </c>
      <c r="J107" s="36">
        <f t="shared" si="15"/>
        <v>2.4962162278206548</v>
      </c>
      <c r="K107" s="79"/>
      <c r="L107" s="35">
        <f t="shared" ref="L107" si="37">L27-L67</f>
        <v>37513</v>
      </c>
      <c r="M107" s="36">
        <f t="shared" si="17"/>
        <v>2.020605185069078</v>
      </c>
      <c r="N107" s="85"/>
    </row>
    <row r="108" spans="1:14" ht="15.75">
      <c r="A108" s="12"/>
      <c r="B108" s="34" t="s">
        <v>24</v>
      </c>
      <c r="C108" s="35">
        <f t="shared" si="12"/>
        <v>133</v>
      </c>
      <c r="D108" s="35">
        <f t="shared" si="12"/>
        <v>121</v>
      </c>
      <c r="E108" s="36">
        <f t="shared" si="10"/>
        <v>-9.0225563909774422</v>
      </c>
      <c r="F108" s="36">
        <f t="shared" si="13"/>
        <v>0.24880736963316336</v>
      </c>
      <c r="G108" s="35">
        <f t="shared" ref="G108:H108" si="38">G28-G68</f>
        <v>605</v>
      </c>
      <c r="H108" s="35">
        <f t="shared" si="38"/>
        <v>361</v>
      </c>
      <c r="I108" s="36">
        <f t="shared" si="11"/>
        <v>-40.330578512396698</v>
      </c>
      <c r="J108" s="36">
        <f t="shared" si="15"/>
        <v>0.19375060379343287</v>
      </c>
      <c r="K108" s="79"/>
      <c r="L108" s="35">
        <f t="shared" ref="L108" si="39">L28-L68</f>
        <v>4775</v>
      </c>
      <c r="M108" s="36">
        <f t="shared" si="17"/>
        <v>0.25720123047223226</v>
      </c>
      <c r="N108" s="85"/>
    </row>
    <row r="109" spans="1:14" ht="15.75">
      <c r="A109" s="12"/>
      <c r="B109" s="34" t="s">
        <v>18</v>
      </c>
      <c r="C109" s="35">
        <f t="shared" si="12"/>
        <v>719</v>
      </c>
      <c r="D109" s="35">
        <f t="shared" si="12"/>
        <v>720</v>
      </c>
      <c r="E109" s="36">
        <f t="shared" si="10"/>
        <v>0.13908205841446364</v>
      </c>
      <c r="F109" s="36">
        <f t="shared" si="13"/>
        <v>1.4805066622799803</v>
      </c>
      <c r="G109" s="35">
        <f t="shared" ref="G109:H109" si="40">G29-G69</f>
        <v>3266</v>
      </c>
      <c r="H109" s="35">
        <f t="shared" si="40"/>
        <v>2867</v>
      </c>
      <c r="I109" s="36">
        <f t="shared" si="11"/>
        <v>-12.216778934476425</v>
      </c>
      <c r="J109" s="36">
        <f t="shared" si="15"/>
        <v>1.5387340196004766</v>
      </c>
      <c r="K109" s="79"/>
      <c r="L109" s="35">
        <f t="shared" ref="L109" si="41">L29-L69</f>
        <v>31348</v>
      </c>
      <c r="M109" s="36">
        <f t="shared" si="17"/>
        <v>1.688532811066709</v>
      </c>
      <c r="N109" s="85"/>
    </row>
    <row r="110" spans="1:14" ht="15.75">
      <c r="A110" s="12"/>
      <c r="B110" s="34" t="s">
        <v>1</v>
      </c>
      <c r="C110" s="35">
        <f t="shared" si="12"/>
        <v>3089</v>
      </c>
      <c r="D110" s="35">
        <f t="shared" si="12"/>
        <v>4112</v>
      </c>
      <c r="E110" s="36">
        <f t="shared" si="10"/>
        <v>33.117513758497893</v>
      </c>
      <c r="F110" s="36">
        <f t="shared" si="13"/>
        <v>8.4553380490212202</v>
      </c>
      <c r="G110" s="35">
        <f t="shared" ref="G110:H110" si="42">G30-G70</f>
        <v>15142</v>
      </c>
      <c r="H110" s="35">
        <f t="shared" si="42"/>
        <v>16056</v>
      </c>
      <c r="I110" s="36">
        <f t="shared" si="11"/>
        <v>6.0361907277770355</v>
      </c>
      <c r="J110" s="36">
        <f t="shared" si="15"/>
        <v>8.6173398739816012</v>
      </c>
      <c r="K110" s="79"/>
      <c r="L110" s="35">
        <f t="shared" ref="L110" si="43">L30-L70</f>
        <v>138848</v>
      </c>
      <c r="M110" s="36">
        <f t="shared" si="17"/>
        <v>7.4789270049441887</v>
      </c>
      <c r="N110" s="85"/>
    </row>
    <row r="111" spans="1:14" ht="15.75">
      <c r="A111" s="12"/>
      <c r="B111" s="34" t="s">
        <v>27</v>
      </c>
      <c r="C111" s="35">
        <f t="shared" si="12"/>
        <v>0</v>
      </c>
      <c r="D111" s="35">
        <f t="shared" si="12"/>
        <v>0</v>
      </c>
      <c r="E111" s="36" t="str">
        <f t="shared" si="10"/>
        <v/>
      </c>
      <c r="F111" s="36">
        <f t="shared" si="13"/>
        <v>0</v>
      </c>
      <c r="G111" s="35">
        <f t="shared" ref="G111:H111" si="44">G31-G71</f>
        <v>1</v>
      </c>
      <c r="H111" s="35">
        <f t="shared" si="44"/>
        <v>0</v>
      </c>
      <c r="I111" s="36">
        <f t="shared" si="11"/>
        <v>-100</v>
      </c>
      <c r="J111" s="36">
        <f t="shared" si="15"/>
        <v>0</v>
      </c>
      <c r="K111" s="79"/>
      <c r="L111" s="35">
        <f t="shared" ref="L111" si="45">L31-L71</f>
        <v>38</v>
      </c>
      <c r="M111" s="36">
        <f t="shared" si="17"/>
        <v>2.0468370173706441E-3</v>
      </c>
      <c r="N111" s="85"/>
    </row>
    <row r="112" spans="1:14" ht="15.75">
      <c r="A112" s="12"/>
      <c r="B112" s="34" t="s">
        <v>26</v>
      </c>
      <c r="C112" s="35">
        <f t="shared" si="12"/>
        <v>1</v>
      </c>
      <c r="D112" s="35">
        <f t="shared" si="12"/>
        <v>1</v>
      </c>
      <c r="E112" s="36">
        <f t="shared" si="10"/>
        <v>0</v>
      </c>
      <c r="F112" s="36">
        <f t="shared" si="13"/>
        <v>2.0562592531666391E-3</v>
      </c>
      <c r="G112" s="35">
        <f t="shared" ref="G112:H112" si="46">G32-G72</f>
        <v>12</v>
      </c>
      <c r="H112" s="35">
        <f t="shared" si="46"/>
        <v>2</v>
      </c>
      <c r="I112" s="36">
        <f t="shared" si="11"/>
        <v>-83.333333333333343</v>
      </c>
      <c r="J112" s="36">
        <f t="shared" si="15"/>
        <v>1.0734105473320381E-3</v>
      </c>
      <c r="K112" s="79"/>
      <c r="L112" s="35">
        <f t="shared" ref="L112" si="47">L32-L72</f>
        <v>115</v>
      </c>
      <c r="M112" s="36">
        <f t="shared" si="17"/>
        <v>6.1943751841480018E-3</v>
      </c>
      <c r="N112" s="85"/>
    </row>
    <row r="113" spans="1:14" ht="15.75">
      <c r="A113" s="12"/>
      <c r="B113" s="34" t="s">
        <v>8</v>
      </c>
      <c r="C113" s="35">
        <f t="shared" si="12"/>
        <v>620</v>
      </c>
      <c r="D113" s="35">
        <f t="shared" si="12"/>
        <v>613</v>
      </c>
      <c r="E113" s="36">
        <f t="shared" si="10"/>
        <v>-1.1290322580645107</v>
      </c>
      <c r="F113" s="36">
        <f t="shared" si="13"/>
        <v>1.2604869221911499</v>
      </c>
      <c r="G113" s="35">
        <f t="shared" ref="G113:H113" si="48">G33-G73</f>
        <v>3247</v>
      </c>
      <c r="H113" s="35">
        <f t="shared" si="48"/>
        <v>2770</v>
      </c>
      <c r="I113" s="36">
        <f t="shared" si="11"/>
        <v>-14.69048352325223</v>
      </c>
      <c r="J113" s="36">
        <f t="shared" si="15"/>
        <v>1.4866736080548728</v>
      </c>
      <c r="K113" s="79"/>
      <c r="L113" s="35">
        <f t="shared" ref="L113" si="49">L33-L73</f>
        <v>36210</v>
      </c>
      <c r="M113" s="36">
        <f t="shared" si="17"/>
        <v>1.9504202210260795</v>
      </c>
      <c r="N113" s="85"/>
    </row>
    <row r="114" spans="1:14" ht="15.75">
      <c r="A114" s="12"/>
      <c r="B114" s="34" t="s">
        <v>19</v>
      </c>
      <c r="C114" s="35">
        <f t="shared" si="12"/>
        <v>380</v>
      </c>
      <c r="D114" s="35">
        <f t="shared" si="12"/>
        <v>519</v>
      </c>
      <c r="E114" s="36">
        <f t="shared" si="10"/>
        <v>36.578947368421041</v>
      </c>
      <c r="F114" s="36">
        <f t="shared" si="13"/>
        <v>1.0671985523934857</v>
      </c>
      <c r="G114" s="35">
        <f t="shared" ref="G114:H114" si="50">G34-G74</f>
        <v>1952</v>
      </c>
      <c r="H114" s="35">
        <f t="shared" si="50"/>
        <v>1956</v>
      </c>
      <c r="I114" s="36">
        <f t="shared" si="11"/>
        <v>0.2049180327868827</v>
      </c>
      <c r="J114" s="36">
        <f t="shared" si="15"/>
        <v>1.0497955152907332</v>
      </c>
      <c r="K114" s="79"/>
      <c r="L114" s="35">
        <f t="shared" ref="L114" si="51">L34-L74</f>
        <v>17594</v>
      </c>
      <c r="M114" s="36">
        <f t="shared" si="17"/>
        <v>0.9476855390426081</v>
      </c>
      <c r="N114" s="85"/>
    </row>
    <row r="115" spans="1:14" ht="15.75">
      <c r="A115" s="12"/>
      <c r="B115" s="34" t="s">
        <v>17</v>
      </c>
      <c r="C115" s="35">
        <f t="shared" si="12"/>
        <v>666</v>
      </c>
      <c r="D115" s="35">
        <f t="shared" si="12"/>
        <v>778</v>
      </c>
      <c r="E115" s="36">
        <f t="shared" si="10"/>
        <v>16.816816816816814</v>
      </c>
      <c r="F115" s="36">
        <f t="shared" si="13"/>
        <v>1.5997696989636454</v>
      </c>
      <c r="G115" s="35">
        <f t="shared" ref="G115:H115" si="52">G35-G75</f>
        <v>3003</v>
      </c>
      <c r="H115" s="35">
        <f t="shared" si="52"/>
        <v>3192</v>
      </c>
      <c r="I115" s="36">
        <f t="shared" si="11"/>
        <v>6.2937062937062915</v>
      </c>
      <c r="J115" s="36">
        <f t="shared" si="15"/>
        <v>1.7131632335419327</v>
      </c>
      <c r="K115" s="79"/>
      <c r="L115" s="35">
        <f t="shared" ref="L115" si="53">L35-L75</f>
        <v>25139</v>
      </c>
      <c r="M115" s="36">
        <f t="shared" si="17"/>
        <v>1.354090415254753</v>
      </c>
      <c r="N115" s="85"/>
    </row>
    <row r="116" spans="1:14" ht="15.75">
      <c r="A116" s="12"/>
      <c r="B116" s="34" t="s">
        <v>4</v>
      </c>
      <c r="C116" s="35">
        <f t="shared" si="12"/>
        <v>1068</v>
      </c>
      <c r="D116" s="35">
        <f t="shared" si="12"/>
        <v>1241</v>
      </c>
      <c r="E116" s="36">
        <f t="shared" si="10"/>
        <v>16.198501872659165</v>
      </c>
      <c r="F116" s="36">
        <f t="shared" si="13"/>
        <v>2.5518177331797993</v>
      </c>
      <c r="G116" s="35">
        <f t="shared" ref="G116:H116" si="54">G36-G76</f>
        <v>6408</v>
      </c>
      <c r="H116" s="35">
        <f t="shared" si="54"/>
        <v>4900</v>
      </c>
      <c r="I116" s="36">
        <f t="shared" si="11"/>
        <v>-23.533083645443199</v>
      </c>
      <c r="J116" s="36">
        <f t="shared" si="15"/>
        <v>2.6298558409634931</v>
      </c>
      <c r="K116" s="79"/>
      <c r="L116" s="35">
        <f t="shared" ref="L116" si="55">L36-L76</f>
        <v>89877</v>
      </c>
      <c r="M116" s="36">
        <f t="shared" si="17"/>
        <v>4.8411465950058252</v>
      </c>
      <c r="N116" s="85"/>
    </row>
    <row r="117" spans="1:14" ht="15.75">
      <c r="A117" s="12"/>
      <c r="B117" s="34" t="s">
        <v>13</v>
      </c>
      <c r="C117" s="35">
        <f t="shared" si="12"/>
        <v>519</v>
      </c>
      <c r="D117" s="35">
        <f t="shared" si="12"/>
        <v>517</v>
      </c>
      <c r="E117" s="36">
        <f t="shared" si="10"/>
        <v>-0.38535645472062008</v>
      </c>
      <c r="F117" s="36">
        <f t="shared" si="13"/>
        <v>1.0630860338871524</v>
      </c>
      <c r="G117" s="35">
        <f t="shared" ref="G117:H117" si="56">G37-G77</f>
        <v>2790</v>
      </c>
      <c r="H117" s="35">
        <f t="shared" si="56"/>
        <v>2067</v>
      </c>
      <c r="I117" s="36">
        <f t="shared" si="11"/>
        <v>-25.913978494623656</v>
      </c>
      <c r="J117" s="36">
        <f t="shared" si="15"/>
        <v>1.1093698006676613</v>
      </c>
      <c r="K117" s="79"/>
      <c r="L117" s="35">
        <f t="shared" ref="L117" si="57">L37-L77</f>
        <v>28375</v>
      </c>
      <c r="M117" s="36">
        <f t="shared" si="17"/>
        <v>1.5283947465234742</v>
      </c>
      <c r="N117" s="85"/>
    </row>
    <row r="118" spans="1:14" ht="15.75">
      <c r="A118" s="12"/>
      <c r="B118" s="34" t="s">
        <v>11</v>
      </c>
      <c r="C118" s="35">
        <f t="shared" si="12"/>
        <v>1231</v>
      </c>
      <c r="D118" s="35">
        <f t="shared" si="12"/>
        <v>1400</v>
      </c>
      <c r="E118" s="36">
        <f t="shared" si="10"/>
        <v>13.728675873273755</v>
      </c>
      <c r="F118" s="36">
        <f t="shared" si="13"/>
        <v>2.8787629544332951</v>
      </c>
      <c r="G118" s="35">
        <f t="shared" ref="G118:H118" si="58">G38-G78</f>
        <v>5530</v>
      </c>
      <c r="H118" s="35">
        <f t="shared" si="58"/>
        <v>4642</v>
      </c>
      <c r="I118" s="36">
        <f t="shared" si="11"/>
        <v>-16.057866184448464</v>
      </c>
      <c r="J118" s="36">
        <f t="shared" si="15"/>
        <v>2.4913858803576603</v>
      </c>
      <c r="K118" s="79"/>
      <c r="L118" s="35">
        <f t="shared" ref="L118" si="59">L38-L78</f>
        <v>47347</v>
      </c>
      <c r="M118" s="36">
        <f t="shared" si="17"/>
        <v>2.5503050595117864</v>
      </c>
      <c r="N118" s="85"/>
    </row>
    <row r="119" spans="1:14" ht="15.75">
      <c r="A119" s="12"/>
      <c r="B119" s="34" t="s">
        <v>22</v>
      </c>
      <c r="C119" s="35">
        <f t="shared" si="12"/>
        <v>350</v>
      </c>
      <c r="D119" s="35">
        <f t="shared" si="12"/>
        <v>438</v>
      </c>
      <c r="E119" s="36">
        <f t="shared" si="10"/>
        <v>25.142857142857132</v>
      </c>
      <c r="F119" s="36">
        <f t="shared" si="13"/>
        <v>0.90064155288698799</v>
      </c>
      <c r="G119" s="35">
        <f t="shared" ref="G119:H119" si="60">G39-G79</f>
        <v>1504</v>
      </c>
      <c r="H119" s="35">
        <f t="shared" si="60"/>
        <v>1424</v>
      </c>
      <c r="I119" s="36">
        <f t="shared" si="11"/>
        <v>-5.3191489361702153</v>
      </c>
      <c r="J119" s="36">
        <f t="shared" si="15"/>
        <v>0.76426830970041115</v>
      </c>
      <c r="K119" s="79"/>
      <c r="L119" s="35">
        <f t="shared" ref="L119" si="61">L39-L79</f>
        <v>13899</v>
      </c>
      <c r="M119" s="36">
        <f t="shared" si="17"/>
        <v>0.74865757116933107</v>
      </c>
      <c r="N119" s="85"/>
    </row>
    <row r="120" spans="1:14" ht="15.75">
      <c r="A120" s="12"/>
      <c r="B120" s="34" t="s">
        <v>15</v>
      </c>
      <c r="C120" s="35">
        <f t="shared" si="12"/>
        <v>289</v>
      </c>
      <c r="D120" s="35">
        <f t="shared" si="12"/>
        <v>389</v>
      </c>
      <c r="E120" s="36">
        <f t="shared" si="10"/>
        <v>34.602076124567475</v>
      </c>
      <c r="F120" s="36">
        <f t="shared" si="13"/>
        <v>0.7998848494818227</v>
      </c>
      <c r="G120" s="35">
        <f t="shared" ref="G120:H120" si="62">G40-G80</f>
        <v>1446</v>
      </c>
      <c r="H120" s="35">
        <f t="shared" si="62"/>
        <v>1680</v>
      </c>
      <c r="I120" s="36">
        <f t="shared" si="11"/>
        <v>16.182572614107894</v>
      </c>
      <c r="J120" s="36">
        <f t="shared" si="15"/>
        <v>0.90166485975891197</v>
      </c>
      <c r="K120" s="79"/>
      <c r="L120" s="35">
        <f t="shared" ref="L120" si="63">L40-L80</f>
        <v>17305</v>
      </c>
      <c r="M120" s="36">
        <f t="shared" si="17"/>
        <v>0.93211880488418408</v>
      </c>
      <c r="N120" s="85"/>
    </row>
    <row r="121" spans="1:14" ht="15.75">
      <c r="A121" s="12"/>
      <c r="B121" s="34" t="s">
        <v>6</v>
      </c>
      <c r="C121" s="35">
        <f t="shared" si="12"/>
        <v>581</v>
      </c>
      <c r="D121" s="35">
        <f t="shared" si="12"/>
        <v>1161</v>
      </c>
      <c r="E121" s="36">
        <f t="shared" si="10"/>
        <v>99.827882960413078</v>
      </c>
      <c r="F121" s="36">
        <f t="shared" si="13"/>
        <v>2.3873169929264684</v>
      </c>
      <c r="G121" s="35">
        <f t="shared" ref="G121:H121" si="64">G41-G81</f>
        <v>2646</v>
      </c>
      <c r="H121" s="35">
        <f t="shared" si="64"/>
        <v>3548</v>
      </c>
      <c r="I121" s="36">
        <f t="shared" si="11"/>
        <v>34.089191232048364</v>
      </c>
      <c r="J121" s="36">
        <f t="shared" si="15"/>
        <v>1.9042303109670355</v>
      </c>
      <c r="K121" s="79"/>
      <c r="L121" s="35">
        <f t="shared" ref="L121" si="65">L41-L81</f>
        <v>32233</v>
      </c>
      <c r="M121" s="36">
        <f t="shared" si="17"/>
        <v>1.7362025679186306</v>
      </c>
      <c r="N121" s="85"/>
    </row>
    <row r="122" spans="1:14" ht="15.75">
      <c r="A122" s="12"/>
      <c r="B122" s="34" t="s">
        <v>74</v>
      </c>
      <c r="C122" s="35">
        <f t="shared" si="12"/>
        <v>35</v>
      </c>
      <c r="D122" s="35">
        <f t="shared" si="12"/>
        <v>53</v>
      </c>
      <c r="E122" s="36">
        <f t="shared" si="10"/>
        <v>51.428571428571423</v>
      </c>
      <c r="F122" s="36">
        <f t="shared" si="13"/>
        <v>0.10898174041783187</v>
      </c>
      <c r="G122" s="35">
        <f t="shared" ref="G122:H122" si="66">G42-G82</f>
        <v>155</v>
      </c>
      <c r="H122" s="35">
        <f t="shared" si="66"/>
        <v>225</v>
      </c>
      <c r="I122" s="36">
        <f t="shared" si="11"/>
        <v>45.161290322580648</v>
      </c>
      <c r="J122" s="36">
        <f t="shared" si="15"/>
        <v>0.12075868657485428</v>
      </c>
      <c r="K122" s="79"/>
      <c r="L122" s="35">
        <f t="shared" ref="L122" si="67">L42-L82</f>
        <v>1428</v>
      </c>
      <c r="M122" s="36">
        <f t="shared" si="17"/>
        <v>7.6917980547507356E-2</v>
      </c>
      <c r="N122" s="85"/>
    </row>
    <row r="123" spans="1:14" ht="15.75">
      <c r="A123" s="12"/>
      <c r="B123" s="34" t="s">
        <v>3</v>
      </c>
      <c r="C123" s="35">
        <f t="shared" si="12"/>
        <v>2255</v>
      </c>
      <c r="D123" s="35">
        <f t="shared" si="12"/>
        <v>3603</v>
      </c>
      <c r="E123" s="36">
        <f t="shared" si="10"/>
        <v>59.778270509977837</v>
      </c>
      <c r="F123" s="36">
        <f t="shared" si="13"/>
        <v>7.4087020891594015</v>
      </c>
      <c r="G123" s="35">
        <f t="shared" ref="G123:H123" si="68">G43-G83</f>
        <v>12392</v>
      </c>
      <c r="H123" s="35">
        <f t="shared" si="68"/>
        <v>12478</v>
      </c>
      <c r="I123" s="36">
        <f t="shared" si="11"/>
        <v>0.69399612653324727</v>
      </c>
      <c r="J123" s="36">
        <f t="shared" si="15"/>
        <v>6.6970084048045857</v>
      </c>
      <c r="K123" s="79"/>
      <c r="L123" s="35">
        <f t="shared" ref="L123" si="69">L43-L83</f>
        <v>116470</v>
      </c>
      <c r="M123" s="36">
        <f t="shared" si="17"/>
        <v>6.2735554582410238</v>
      </c>
      <c r="N123" s="85"/>
    </row>
    <row r="124" spans="1:14" ht="15.75">
      <c r="A124" s="12"/>
      <c r="B124" s="34" t="s">
        <v>20</v>
      </c>
      <c r="C124" s="35">
        <f t="shared" si="12"/>
        <v>236</v>
      </c>
      <c r="D124" s="35">
        <f t="shared" si="12"/>
        <v>91</v>
      </c>
      <c r="E124" s="36">
        <f t="shared" si="10"/>
        <v>-61.440677966101688</v>
      </c>
      <c r="F124" s="36">
        <f t="shared" si="13"/>
        <v>0.18711959203816417</v>
      </c>
      <c r="G124" s="35">
        <f t="shared" ref="G124:H124" si="70">G44-G84</f>
        <v>1386</v>
      </c>
      <c r="H124" s="35">
        <f t="shared" si="70"/>
        <v>628</v>
      </c>
      <c r="I124" s="36">
        <f t="shared" si="11"/>
        <v>-54.689754689754686</v>
      </c>
      <c r="J124" s="36">
        <f t="shared" si="15"/>
        <v>0.33705091186225994</v>
      </c>
      <c r="K124" s="79"/>
      <c r="L124" s="35">
        <f t="shared" ref="L124" si="71">L44-L84</f>
        <v>19144</v>
      </c>
      <c r="M124" s="36">
        <f t="shared" si="17"/>
        <v>1.031174943698516</v>
      </c>
      <c r="N124" s="85"/>
    </row>
    <row r="125" spans="1:14" ht="15.75">
      <c r="A125" s="12"/>
      <c r="B125" s="34" t="s">
        <v>7</v>
      </c>
      <c r="C125" s="35">
        <f t="shared" ref="C125:D129" si="72">C45-C85</f>
        <v>842</v>
      </c>
      <c r="D125" s="35">
        <f t="shared" si="72"/>
        <v>903</v>
      </c>
      <c r="E125" s="36">
        <f t="shared" ref="E125:E130" si="73">IF(ISBLANK(D125),"",(IFERROR(((D125/C125-1)*100),"")))</f>
        <v>7.2446555819477343</v>
      </c>
      <c r="F125" s="36">
        <f t="shared" si="13"/>
        <v>1.8568021056094752</v>
      </c>
      <c r="G125" s="35">
        <f t="shared" ref="G125:H129" si="74">G45-G85</f>
        <v>4561</v>
      </c>
      <c r="H125" s="35">
        <f t="shared" si="74"/>
        <v>4134</v>
      </c>
      <c r="I125" s="36">
        <f t="shared" ref="I125:I130" si="75">IF(ISBLANK(H125),"",(IFERROR(((H125/G125-1)*100),"")))</f>
        <v>-9.361982021486515</v>
      </c>
      <c r="J125" s="36">
        <f t="shared" si="15"/>
        <v>2.2187396013353227</v>
      </c>
      <c r="K125" s="79"/>
      <c r="L125" s="35">
        <f>L45-L85</f>
        <v>42045</v>
      </c>
      <c r="M125" s="36">
        <f t="shared" si="17"/>
        <v>2.2647174314565452</v>
      </c>
      <c r="N125" s="85"/>
    </row>
    <row r="126" spans="1:14" ht="15.75">
      <c r="A126" s="12"/>
      <c r="B126" s="34" t="s">
        <v>232</v>
      </c>
      <c r="C126" s="35">
        <f t="shared" si="72"/>
        <v>3438</v>
      </c>
      <c r="D126" s="35">
        <f t="shared" si="72"/>
        <v>3173</v>
      </c>
      <c r="E126" s="36">
        <f t="shared" si="73"/>
        <v>-7.7079697498545707</v>
      </c>
      <c r="F126" s="36">
        <f t="shared" si="13"/>
        <v>6.5245106102977459</v>
      </c>
      <c r="G126" s="35">
        <f t="shared" si="74"/>
        <v>16030</v>
      </c>
      <c r="H126" s="35">
        <f t="shared" si="74"/>
        <v>12483</v>
      </c>
      <c r="I126" s="36">
        <f t="shared" si="75"/>
        <v>-22.127261384903306</v>
      </c>
      <c r="J126" s="36">
        <f t="shared" si="15"/>
        <v>6.6996919311729153</v>
      </c>
      <c r="K126" s="79"/>
      <c r="L126" s="35">
        <f>L46-L86</f>
        <v>219634</v>
      </c>
      <c r="M126" s="36">
        <f t="shared" si="17"/>
        <v>11.830394775610106</v>
      </c>
      <c r="N126" s="85"/>
    </row>
    <row r="127" spans="1:14" ht="15.75">
      <c r="A127" s="12"/>
      <c r="B127" s="34" t="s">
        <v>29</v>
      </c>
      <c r="C127" s="35">
        <f t="shared" si="72"/>
        <v>0</v>
      </c>
      <c r="D127" s="35">
        <f t="shared" si="72"/>
        <v>0</v>
      </c>
      <c r="E127" s="36" t="str">
        <f t="shared" si="73"/>
        <v/>
      </c>
      <c r="F127" s="36">
        <f t="shared" si="13"/>
        <v>0</v>
      </c>
      <c r="G127" s="35">
        <f t="shared" si="74"/>
        <v>1</v>
      </c>
      <c r="H127" s="35">
        <f t="shared" si="74"/>
        <v>1</v>
      </c>
      <c r="I127" s="36">
        <f t="shared" si="75"/>
        <v>0</v>
      </c>
      <c r="J127" s="36">
        <f t="shared" si="15"/>
        <v>5.3670527366601905E-4</v>
      </c>
      <c r="K127" s="79"/>
      <c r="L127" s="35">
        <f>L47-L87</f>
        <v>30</v>
      </c>
      <c r="M127" s="36">
        <f t="shared" si="17"/>
        <v>1.6159239610820874E-3</v>
      </c>
      <c r="N127" s="85"/>
    </row>
    <row r="128" spans="1:14" ht="15.75">
      <c r="A128" s="12"/>
      <c r="B128" s="34" t="s">
        <v>28</v>
      </c>
      <c r="C128" s="35">
        <f t="shared" si="72"/>
        <v>1</v>
      </c>
      <c r="D128" s="35">
        <f t="shared" si="72"/>
        <v>3</v>
      </c>
      <c r="E128" s="36">
        <f t="shared" si="73"/>
        <v>200</v>
      </c>
      <c r="F128" s="36">
        <f t="shared" si="13"/>
        <v>6.1687777594999181E-3</v>
      </c>
      <c r="G128" s="35">
        <f t="shared" si="74"/>
        <v>8</v>
      </c>
      <c r="H128" s="35">
        <f t="shared" si="74"/>
        <v>4</v>
      </c>
      <c r="I128" s="36">
        <f t="shared" si="75"/>
        <v>-50</v>
      </c>
      <c r="J128" s="36">
        <f t="shared" si="15"/>
        <v>2.1468210946640762E-3</v>
      </c>
      <c r="K128" s="79"/>
      <c r="L128" s="35">
        <f>L48-L88</f>
        <v>52</v>
      </c>
      <c r="M128" s="36">
        <f t="shared" si="17"/>
        <v>2.8009348658756179E-3</v>
      </c>
      <c r="N128" s="85"/>
    </row>
    <row r="129" spans="1:14" ht="15.75">
      <c r="A129" s="12"/>
      <c r="B129" s="34" t="s">
        <v>71</v>
      </c>
      <c r="C129" s="35">
        <f t="shared" si="72"/>
        <v>0</v>
      </c>
      <c r="D129" s="35">
        <f t="shared" si="72"/>
        <v>0</v>
      </c>
      <c r="E129" s="36" t="str">
        <f t="shared" si="73"/>
        <v/>
      </c>
      <c r="F129" s="36">
        <f t="shared" si="13"/>
        <v>0</v>
      </c>
      <c r="G129" s="35">
        <f t="shared" si="74"/>
        <v>0</v>
      </c>
      <c r="H129" s="35">
        <f t="shared" si="74"/>
        <v>0</v>
      </c>
      <c r="I129" s="36" t="str">
        <f t="shared" si="75"/>
        <v/>
      </c>
      <c r="J129" s="36">
        <f t="shared" si="15"/>
        <v>0</v>
      </c>
      <c r="K129" s="79"/>
      <c r="L129" s="35">
        <f>L49-L89</f>
        <v>53</v>
      </c>
      <c r="M129" s="36">
        <f t="shared" si="17"/>
        <v>2.8547989979116877E-3</v>
      </c>
      <c r="N129" s="85"/>
    </row>
    <row r="130" spans="1:14" ht="15.75">
      <c r="A130" s="12"/>
      <c r="B130" s="40" t="s">
        <v>70</v>
      </c>
      <c r="C130" s="37">
        <f>SUM(C96:C129)</f>
        <v>36118</v>
      </c>
      <c r="D130" s="37">
        <f>SUM(D96:D129)</f>
        <v>48632</v>
      </c>
      <c r="E130" s="38">
        <f t="shared" si="73"/>
        <v>34.647544160806241</v>
      </c>
      <c r="F130" s="38">
        <f>SUM(F96:F129)</f>
        <v>99.999999999999986</v>
      </c>
      <c r="G130" s="37">
        <f>SUM(G96:G129)</f>
        <v>176414</v>
      </c>
      <c r="H130" s="37">
        <f>SUM(H96:H129)</f>
        <v>186322</v>
      </c>
      <c r="I130" s="38">
        <f t="shared" si="75"/>
        <v>5.6163343045336545</v>
      </c>
      <c r="J130" s="38">
        <f>SUM(J96:J129)</f>
        <v>100.00000000000003</v>
      </c>
      <c r="K130" s="79"/>
      <c r="L130" s="37">
        <f>SUM(L96:L129)</f>
        <v>1856523</v>
      </c>
      <c r="M130" s="38">
        <f>SUM(M96:M129)</f>
        <v>100</v>
      </c>
      <c r="N130" s="85"/>
    </row>
    <row r="131" spans="1:14">
      <c r="A131" s="12"/>
      <c r="N131" s="85"/>
    </row>
    <row r="132" spans="1:14" s="2" customFormat="1" ht="15.75">
      <c r="A132" s="22"/>
      <c r="B132" s="34" t="s">
        <v>255</v>
      </c>
      <c r="C132" s="21"/>
      <c r="D132" s="21"/>
      <c r="E132" s="21"/>
      <c r="F132" s="21"/>
      <c r="G132" s="21"/>
      <c r="H132" s="21"/>
      <c r="I132" s="21"/>
      <c r="J132" s="21"/>
      <c r="K132" s="21"/>
      <c r="L132" s="21"/>
      <c r="M132" s="21"/>
      <c r="N132" s="85"/>
    </row>
    <row r="133" spans="1:14" s="2" customFormat="1">
      <c r="A133" s="22"/>
      <c r="B133" s="8"/>
      <c r="C133" s="21"/>
      <c r="D133" s="21"/>
      <c r="E133" s="21"/>
      <c r="F133" s="21"/>
      <c r="G133" s="21"/>
      <c r="H133" s="21"/>
      <c r="I133" s="21"/>
      <c r="J133" s="21"/>
      <c r="K133" s="21"/>
      <c r="L133" s="21"/>
      <c r="M133" s="21"/>
      <c r="N133" s="85"/>
    </row>
    <row r="134" spans="1:14" s="2" customFormat="1">
      <c r="A134" s="18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93"/>
    </row>
    <row r="135" spans="1:14" s="2" customFormat="1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</row>
    <row r="136" spans="1:14">
      <c r="A136" s="12"/>
    </row>
    <row r="137" spans="1:14">
      <c r="A137" s="12"/>
    </row>
  </sheetData>
  <mergeCells count="23">
    <mergeCell ref="G93:H93"/>
    <mergeCell ref="F93:F94"/>
    <mergeCell ref="E93:E94"/>
    <mergeCell ref="C93:D93"/>
    <mergeCell ref="M93:M94"/>
    <mergeCell ref="J93:J94"/>
    <mergeCell ref="I93:I94"/>
    <mergeCell ref="J53:J54"/>
    <mergeCell ref="M53:M54"/>
    <mergeCell ref="C53:D53"/>
    <mergeCell ref="E53:E54"/>
    <mergeCell ref="F53:F54"/>
    <mergeCell ref="G53:H53"/>
    <mergeCell ref="I53:I54"/>
    <mergeCell ref="J13:J14"/>
    <mergeCell ref="M13:M14"/>
    <mergeCell ref="C10:M10"/>
    <mergeCell ref="C13:D13"/>
    <mergeCell ref="E13:E14"/>
    <mergeCell ref="F13:F14"/>
    <mergeCell ref="G13:H13"/>
    <mergeCell ref="I13:I14"/>
    <mergeCell ref="C11:M11"/>
  </mergeCells>
  <printOptions horizontalCentered="1"/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tabColor rgb="FFFF0000"/>
  </sheetPr>
  <dimension ref="A1:V132"/>
  <sheetViews>
    <sheetView showGridLines="0" zoomScale="80" zoomScaleNormal="80" workbookViewId="0"/>
  </sheetViews>
  <sheetFormatPr baseColWidth="10" defaultRowHeight="15"/>
  <cols>
    <col min="1" max="1" width="1.7109375" customWidth="1"/>
    <col min="2" max="2" width="30.7109375" customWidth="1"/>
    <col min="3" max="5" width="11.7109375" customWidth="1"/>
    <col min="6" max="6" width="13.7109375" customWidth="1"/>
    <col min="7" max="9" width="11.7109375" customWidth="1"/>
    <col min="10" max="10" width="12.42578125" customWidth="1"/>
    <col min="11" max="11" width="4.5703125" customWidth="1"/>
    <col min="12" max="13" width="11.7109375" customWidth="1"/>
    <col min="14" max="14" width="1.7109375" customWidth="1"/>
    <col min="15" max="15" width="12" bestFit="1" customWidth="1"/>
    <col min="16" max="16" width="12.28515625" bestFit="1" customWidth="1"/>
    <col min="17" max="17" width="12" bestFit="1" customWidth="1"/>
    <col min="18" max="18" width="12.28515625" bestFit="1" customWidth="1"/>
    <col min="19" max="19" width="12" bestFit="1" customWidth="1"/>
  </cols>
  <sheetData>
    <row r="1" spans="1:22" ht="18">
      <c r="A1" s="9"/>
      <c r="B1" s="6"/>
      <c r="C1" s="6"/>
      <c r="D1" s="6"/>
      <c r="E1" s="6"/>
      <c r="F1" s="6"/>
      <c r="G1" s="10"/>
      <c r="H1" s="10"/>
      <c r="I1" s="10"/>
      <c r="J1" s="10"/>
      <c r="K1" s="10"/>
      <c r="L1" s="10"/>
      <c r="M1" s="10"/>
      <c r="N1" s="11"/>
      <c r="O1" s="7"/>
      <c r="P1" s="7"/>
      <c r="Q1" s="7"/>
      <c r="R1" s="7"/>
      <c r="S1" s="7"/>
      <c r="T1" s="7"/>
      <c r="U1" s="7"/>
      <c r="V1" s="7"/>
    </row>
    <row r="2" spans="1:22" ht="18">
      <c r="A2" s="12"/>
      <c r="B2" s="4"/>
      <c r="C2" s="4"/>
      <c r="D2" s="4"/>
      <c r="E2" s="4"/>
      <c r="F2" s="4"/>
      <c r="G2" s="13"/>
      <c r="H2" s="13"/>
      <c r="I2" s="13"/>
      <c r="J2" s="13"/>
      <c r="K2" s="13"/>
      <c r="L2" s="13"/>
      <c r="M2" s="13"/>
      <c r="N2" s="14"/>
      <c r="O2" s="7"/>
      <c r="P2" s="7"/>
      <c r="Q2" s="7"/>
      <c r="R2" s="7"/>
      <c r="S2" s="7"/>
      <c r="T2" s="7"/>
      <c r="U2" s="7"/>
      <c r="V2" s="7"/>
    </row>
    <row r="3" spans="1:22">
      <c r="A3" s="12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15"/>
    </row>
    <row r="4" spans="1:22">
      <c r="A4" s="12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15"/>
    </row>
    <row r="5" spans="1:22" ht="15.75">
      <c r="A5" s="12"/>
      <c r="B5" s="16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15"/>
    </row>
    <row r="6" spans="1:22" ht="15.75">
      <c r="A6" s="12"/>
      <c r="B6" s="3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15"/>
    </row>
    <row r="7" spans="1:22">
      <c r="A7" s="12"/>
      <c r="B7" s="8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15"/>
    </row>
    <row r="8" spans="1:22">
      <c r="A8" s="12"/>
      <c r="B8" s="8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15"/>
    </row>
    <row r="9" spans="1:22">
      <c r="A9" s="12"/>
      <c r="B9" s="8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15"/>
    </row>
    <row r="10" spans="1:22">
      <c r="A10" s="12"/>
      <c r="B10" s="8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15"/>
    </row>
    <row r="11" spans="1:22" ht="15.75">
      <c r="A11" s="12"/>
      <c r="B11" s="8"/>
      <c r="C11" s="103" t="s">
        <v>105</v>
      </c>
      <c r="D11" s="103"/>
      <c r="E11" s="103"/>
      <c r="F11" s="103"/>
      <c r="G11" s="103"/>
      <c r="H11" s="103"/>
      <c r="I11" s="103"/>
      <c r="J11" s="103"/>
      <c r="K11" s="103"/>
      <c r="L11" s="103"/>
      <c r="M11" s="103"/>
      <c r="N11" s="15"/>
    </row>
    <row r="12" spans="1:22">
      <c r="A12" s="12"/>
      <c r="B12" s="8"/>
      <c r="C12" s="107" t="s">
        <v>311</v>
      </c>
      <c r="D12" s="107"/>
      <c r="E12" s="107"/>
      <c r="F12" s="107"/>
      <c r="G12" s="107"/>
      <c r="H12" s="107"/>
      <c r="I12" s="107"/>
      <c r="J12" s="107"/>
      <c r="K12" s="107"/>
      <c r="L12" s="107"/>
      <c r="M12" s="107"/>
      <c r="N12" s="15"/>
    </row>
    <row r="13" spans="1:22" ht="18.75">
      <c r="A13" s="12"/>
      <c r="B13" s="92" t="s">
        <v>307</v>
      </c>
      <c r="N13" s="15"/>
    </row>
    <row r="14" spans="1:22" ht="31.5">
      <c r="A14" s="12"/>
      <c r="B14" s="30" t="s">
        <v>256</v>
      </c>
      <c r="C14" s="104" t="s">
        <v>319</v>
      </c>
      <c r="D14" s="104"/>
      <c r="E14" s="101" t="s">
        <v>316</v>
      </c>
      <c r="F14" s="101" t="s">
        <v>306</v>
      </c>
      <c r="G14" s="105" t="s">
        <v>321</v>
      </c>
      <c r="H14" s="106"/>
      <c r="I14" s="101" t="s">
        <v>316</v>
      </c>
      <c r="J14" s="101" t="s">
        <v>306</v>
      </c>
      <c r="K14" s="32"/>
      <c r="L14" s="86" t="s">
        <v>322</v>
      </c>
      <c r="M14" s="101" t="s">
        <v>101</v>
      </c>
      <c r="N14" s="15"/>
    </row>
    <row r="15" spans="1:22" ht="15.75">
      <c r="A15" s="12"/>
      <c r="B15" s="30"/>
      <c r="C15" s="31">
        <v>2017</v>
      </c>
      <c r="D15" s="31">
        <v>2018</v>
      </c>
      <c r="E15" s="101"/>
      <c r="F15" s="101"/>
      <c r="G15" s="31">
        <v>2017</v>
      </c>
      <c r="H15" s="31">
        <v>2018</v>
      </c>
      <c r="I15" s="101"/>
      <c r="J15" s="101"/>
      <c r="K15" s="32"/>
      <c r="L15" s="39" t="s">
        <v>318</v>
      </c>
      <c r="M15" s="101"/>
      <c r="N15" s="15"/>
    </row>
    <row r="16" spans="1:22">
      <c r="A16" s="12"/>
      <c r="B16" s="8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15"/>
    </row>
    <row r="17" spans="1:14" ht="15.75">
      <c r="A17" s="12"/>
      <c r="B17" s="34" t="s">
        <v>23</v>
      </c>
      <c r="C17" s="35">
        <v>279</v>
      </c>
      <c r="D17" s="35">
        <v>210</v>
      </c>
      <c r="E17" s="36">
        <f t="shared" ref="E17:E49" si="0">IF(ISBLANK(D17),"",(IFERROR(((D17/C17-1)*100),"")))</f>
        <v>-24.731182795698924</v>
      </c>
      <c r="F17" s="36">
        <f>+(D17*100)/$D$49</f>
        <v>0.36093016860595017</v>
      </c>
      <c r="G17" s="35">
        <v>1617</v>
      </c>
      <c r="H17" s="35">
        <v>1071</v>
      </c>
      <c r="I17" s="36">
        <f t="shared" ref="I17:I49" si="1">IF(ISBLANK(H17),"",(IFERROR(((H17/G17-1)*100),"")))</f>
        <v>-33.766233766233768</v>
      </c>
      <c r="J17" s="36">
        <f>+(H17*100)/$H$49</f>
        <v>0.46499511559752521</v>
      </c>
      <c r="K17" s="79"/>
      <c r="L17" s="35">
        <v>13901</v>
      </c>
      <c r="M17" s="36">
        <f>+(L17*100)/$L$49</f>
        <v>0.55166463742763394</v>
      </c>
      <c r="N17" s="15"/>
    </row>
    <row r="18" spans="1:14" ht="15.75">
      <c r="A18" s="12"/>
      <c r="B18" s="34" t="s">
        <v>43</v>
      </c>
      <c r="C18" s="35">
        <v>565</v>
      </c>
      <c r="D18" s="35">
        <v>731</v>
      </c>
      <c r="E18" s="36">
        <f t="shared" si="0"/>
        <v>29.380530973451325</v>
      </c>
      <c r="F18" s="36">
        <f t="shared" ref="F18:F48" si="2">+(D18*100)/$D$49</f>
        <v>1.2563807297664267</v>
      </c>
      <c r="G18" s="35">
        <v>2621</v>
      </c>
      <c r="H18" s="35">
        <v>2921</v>
      </c>
      <c r="I18" s="36">
        <f t="shared" si="1"/>
        <v>11.446012972148045</v>
      </c>
      <c r="J18" s="36">
        <f t="shared" ref="J18:J48" si="3">+(H18*100)/$H$49</f>
        <v>1.2682079670031476</v>
      </c>
      <c r="K18" s="79"/>
      <c r="L18" s="35">
        <v>31156</v>
      </c>
      <c r="M18" s="36">
        <f t="shared" ref="M18:M48" si="4">+(L18*100)/$L$49</f>
        <v>1.236433597848742</v>
      </c>
      <c r="N18" s="15"/>
    </row>
    <row r="19" spans="1:14" ht="15.75">
      <c r="A19" s="12"/>
      <c r="B19" s="34" t="s">
        <v>33</v>
      </c>
      <c r="C19" s="35">
        <v>2834</v>
      </c>
      <c r="D19" s="35">
        <v>4242</v>
      </c>
      <c r="E19" s="36">
        <f t="shared" si="0"/>
        <v>49.682427664079043</v>
      </c>
      <c r="F19" s="36">
        <f t="shared" si="2"/>
        <v>7.2907894058401936</v>
      </c>
      <c r="G19" s="35">
        <v>13160</v>
      </c>
      <c r="H19" s="35">
        <v>15452</v>
      </c>
      <c r="I19" s="36">
        <f t="shared" si="1"/>
        <v>17.416413373860173</v>
      </c>
      <c r="J19" s="36">
        <f t="shared" si="3"/>
        <v>6.7087810702268538</v>
      </c>
      <c r="K19" s="79"/>
      <c r="L19" s="35">
        <v>154429</v>
      </c>
      <c r="M19" s="36">
        <f t="shared" si="4"/>
        <v>6.1285532187117537</v>
      </c>
      <c r="N19" s="15"/>
    </row>
    <row r="20" spans="1:14" ht="15.75">
      <c r="A20" s="12"/>
      <c r="B20" s="34" t="s">
        <v>30</v>
      </c>
      <c r="C20" s="35">
        <v>16257</v>
      </c>
      <c r="D20" s="35">
        <v>21292</v>
      </c>
      <c r="E20" s="36">
        <f t="shared" si="0"/>
        <v>30.971273912776031</v>
      </c>
      <c r="F20" s="36">
        <f t="shared" si="2"/>
        <v>36.594881666466151</v>
      </c>
      <c r="G20" s="35">
        <v>85351</v>
      </c>
      <c r="H20" s="35">
        <v>88865</v>
      </c>
      <c r="I20" s="36">
        <f t="shared" si="1"/>
        <v>4.1171163782498077</v>
      </c>
      <c r="J20" s="36">
        <f t="shared" si="3"/>
        <v>38.582437859546296</v>
      </c>
      <c r="K20" s="79"/>
      <c r="L20" s="35">
        <v>924967</v>
      </c>
      <c r="M20" s="36">
        <f t="shared" si="4"/>
        <v>36.707545118158862</v>
      </c>
      <c r="N20" s="15"/>
    </row>
    <row r="21" spans="1:14" ht="15.75">
      <c r="A21" s="12"/>
      <c r="B21" s="34" t="s">
        <v>34</v>
      </c>
      <c r="C21" s="35">
        <v>1797</v>
      </c>
      <c r="D21" s="35">
        <v>2494</v>
      </c>
      <c r="E21" s="36">
        <f t="shared" si="0"/>
        <v>38.786867000556491</v>
      </c>
      <c r="F21" s="36">
        <f t="shared" si="2"/>
        <v>4.2864754309678084</v>
      </c>
      <c r="G21" s="35">
        <v>9592</v>
      </c>
      <c r="H21" s="35">
        <v>8403</v>
      </c>
      <c r="I21" s="36">
        <f t="shared" si="1"/>
        <v>-12.395746455379486</v>
      </c>
      <c r="J21" s="36">
        <f t="shared" si="3"/>
        <v>3.6483230218169975</v>
      </c>
      <c r="K21" s="79"/>
      <c r="L21" s="35">
        <v>83147</v>
      </c>
      <c r="M21" s="36">
        <f t="shared" si="4"/>
        <v>3.2997093452410242</v>
      </c>
      <c r="N21" s="15"/>
    </row>
    <row r="22" spans="1:14" ht="15.75">
      <c r="A22" s="12"/>
      <c r="B22" s="34" t="s">
        <v>32</v>
      </c>
      <c r="C22" s="35">
        <v>2930</v>
      </c>
      <c r="D22" s="35">
        <v>3284</v>
      </c>
      <c r="E22" s="36">
        <f t="shared" si="0"/>
        <v>12.081911262798627</v>
      </c>
      <c r="F22" s="36">
        <f t="shared" si="2"/>
        <v>5.6442603509616207</v>
      </c>
      <c r="G22" s="35">
        <v>14951</v>
      </c>
      <c r="H22" s="35">
        <v>12196</v>
      </c>
      <c r="I22" s="36">
        <f t="shared" si="1"/>
        <v>-18.426861079526457</v>
      </c>
      <c r="J22" s="36">
        <f t="shared" si="3"/>
        <v>5.2951264517529575</v>
      </c>
      <c r="K22" s="79"/>
      <c r="L22" s="35">
        <v>229498</v>
      </c>
      <c r="M22" s="36">
        <f t="shared" si="4"/>
        <v>9.107685127715067</v>
      </c>
      <c r="N22" s="15"/>
    </row>
    <row r="23" spans="1:14" ht="15.75">
      <c r="A23" s="12"/>
      <c r="B23" s="34" t="s">
        <v>35</v>
      </c>
      <c r="C23" s="35">
        <v>450</v>
      </c>
      <c r="D23" s="35">
        <v>1006</v>
      </c>
      <c r="E23" s="36">
        <f t="shared" si="0"/>
        <v>123.55555555555556</v>
      </c>
      <c r="F23" s="36">
        <f t="shared" si="2"/>
        <v>1.7290273791313613</v>
      </c>
      <c r="G23" s="35">
        <v>4123</v>
      </c>
      <c r="H23" s="35">
        <v>3495</v>
      </c>
      <c r="I23" s="36">
        <f t="shared" si="1"/>
        <v>-15.231627455736119</v>
      </c>
      <c r="J23" s="36">
        <f t="shared" si="3"/>
        <v>1.5174210354933246</v>
      </c>
      <c r="K23" s="79"/>
      <c r="L23" s="35">
        <v>41967</v>
      </c>
      <c r="M23" s="36">
        <f t="shared" si="4"/>
        <v>1.6654708178494724</v>
      </c>
      <c r="N23" s="15"/>
    </row>
    <row r="24" spans="1:14" ht="15.75">
      <c r="A24" s="12"/>
      <c r="B24" s="34" t="s">
        <v>41</v>
      </c>
      <c r="C24" s="35">
        <v>1667</v>
      </c>
      <c r="D24" s="35">
        <v>2135</v>
      </c>
      <c r="E24" s="36">
        <f t="shared" si="0"/>
        <v>28.0743851229754</v>
      </c>
      <c r="F24" s="36">
        <f t="shared" si="2"/>
        <v>3.6694567141604937</v>
      </c>
      <c r="G24" s="35">
        <v>8546</v>
      </c>
      <c r="H24" s="35">
        <v>7586</v>
      </c>
      <c r="I24" s="36">
        <f t="shared" si="1"/>
        <v>-11.233325532412831</v>
      </c>
      <c r="J24" s="36">
        <f t="shared" si="3"/>
        <v>3.2936068598719199</v>
      </c>
      <c r="K24" s="79"/>
      <c r="L24" s="35">
        <v>81134</v>
      </c>
      <c r="M24" s="36">
        <f t="shared" si="4"/>
        <v>3.2198229402959249</v>
      </c>
      <c r="N24" s="15"/>
    </row>
    <row r="25" spans="1:14" ht="15.75">
      <c r="A25" s="12"/>
      <c r="B25" s="34" t="s">
        <v>52</v>
      </c>
      <c r="C25" s="35">
        <v>306</v>
      </c>
      <c r="D25" s="35">
        <v>394</v>
      </c>
      <c r="E25" s="36">
        <f t="shared" si="0"/>
        <v>28.758169934640531</v>
      </c>
      <c r="F25" s="36">
        <f t="shared" si="2"/>
        <v>0.67717374490830651</v>
      </c>
      <c r="G25" s="35">
        <v>1728</v>
      </c>
      <c r="H25" s="35">
        <v>1346</v>
      </c>
      <c r="I25" s="36">
        <f t="shared" si="1"/>
        <v>-22.106481481481477</v>
      </c>
      <c r="J25" s="36">
        <f t="shared" si="3"/>
        <v>0.58439162053619886</v>
      </c>
      <c r="K25" s="79"/>
      <c r="L25" s="35">
        <v>16823</v>
      </c>
      <c r="M25" s="36">
        <f t="shared" si="4"/>
        <v>0.66762493313035653</v>
      </c>
      <c r="N25" s="15"/>
    </row>
    <row r="26" spans="1:14" ht="15.75">
      <c r="A26" s="12"/>
      <c r="B26" s="34" t="s">
        <v>38</v>
      </c>
      <c r="C26" s="35">
        <v>1157</v>
      </c>
      <c r="D26" s="35">
        <v>1417</v>
      </c>
      <c r="E26" s="36">
        <f t="shared" si="0"/>
        <v>22.471910112359559</v>
      </c>
      <c r="F26" s="36">
        <f t="shared" si="2"/>
        <v>2.4354192805458639</v>
      </c>
      <c r="G26" s="35">
        <v>6502</v>
      </c>
      <c r="H26" s="35">
        <v>6325</v>
      </c>
      <c r="I26" s="36">
        <f t="shared" si="1"/>
        <v>-2.7222393109812337</v>
      </c>
      <c r="J26" s="36">
        <f t="shared" si="3"/>
        <v>2.7461196135894932</v>
      </c>
      <c r="K26" s="79"/>
      <c r="L26" s="35">
        <v>67338</v>
      </c>
      <c r="M26" s="36">
        <f t="shared" si="4"/>
        <v>2.6723252539459041</v>
      </c>
      <c r="N26" s="15"/>
    </row>
    <row r="27" spans="1:14" ht="15.75">
      <c r="A27" s="12"/>
      <c r="B27" s="34" t="s">
        <v>57</v>
      </c>
      <c r="C27" s="35">
        <v>0</v>
      </c>
      <c r="D27" s="35">
        <v>0</v>
      </c>
      <c r="E27" s="36" t="str">
        <f t="shared" si="0"/>
        <v/>
      </c>
      <c r="F27" s="36">
        <f t="shared" si="2"/>
        <v>0</v>
      </c>
      <c r="G27" s="35">
        <v>2</v>
      </c>
      <c r="H27" s="35">
        <v>0</v>
      </c>
      <c r="I27" s="36">
        <f t="shared" si="1"/>
        <v>-100</v>
      </c>
      <c r="J27" s="36">
        <f t="shared" si="3"/>
        <v>0</v>
      </c>
      <c r="K27" s="79"/>
      <c r="L27" s="35">
        <v>55</v>
      </c>
      <c r="M27" s="36">
        <f t="shared" si="4"/>
        <v>2.18268865970217E-3</v>
      </c>
      <c r="N27" s="15"/>
    </row>
    <row r="28" spans="1:14" ht="15.75">
      <c r="A28" s="12"/>
      <c r="B28" s="34" t="s">
        <v>56</v>
      </c>
      <c r="C28" s="35">
        <v>102</v>
      </c>
      <c r="D28" s="35">
        <v>89</v>
      </c>
      <c r="E28" s="36">
        <f t="shared" si="0"/>
        <v>-12.745098039215685</v>
      </c>
      <c r="F28" s="36">
        <f t="shared" si="2"/>
        <v>0.15296564288537889</v>
      </c>
      <c r="G28" s="35">
        <v>309</v>
      </c>
      <c r="H28" s="35">
        <v>263</v>
      </c>
      <c r="I28" s="36">
        <f t="shared" si="1"/>
        <v>-14.886731391585762</v>
      </c>
      <c r="J28" s="36">
        <f t="shared" si="3"/>
        <v>0.11418647563225877</v>
      </c>
      <c r="K28" s="79"/>
      <c r="L28" s="35">
        <v>2708</v>
      </c>
      <c r="M28" s="36">
        <f t="shared" si="4"/>
        <v>0.10746765255406321</v>
      </c>
      <c r="N28" s="15"/>
    </row>
    <row r="29" spans="1:14" ht="15.75">
      <c r="A29" s="12"/>
      <c r="B29" s="34" t="s">
        <v>39</v>
      </c>
      <c r="C29" s="35">
        <v>1000</v>
      </c>
      <c r="D29" s="35">
        <v>1391</v>
      </c>
      <c r="E29" s="36">
        <f t="shared" si="0"/>
        <v>39.1</v>
      </c>
      <c r="F29" s="36">
        <f t="shared" si="2"/>
        <v>2.3907326882422701</v>
      </c>
      <c r="G29" s="35">
        <v>4360</v>
      </c>
      <c r="H29" s="35">
        <v>4194</v>
      </c>
      <c r="I29" s="36">
        <f t="shared" si="1"/>
        <v>-3.8073394495412805</v>
      </c>
      <c r="J29" s="36">
        <f t="shared" si="3"/>
        <v>1.8209052425919896</v>
      </c>
      <c r="K29" s="79"/>
      <c r="L29" s="35">
        <v>51345</v>
      </c>
      <c r="M29" s="36">
        <f t="shared" si="4"/>
        <v>2.0376390769528712</v>
      </c>
      <c r="N29" s="15"/>
    </row>
    <row r="30" spans="1:14" ht="15.75">
      <c r="A30" s="12"/>
      <c r="B30" s="34" t="s">
        <v>31</v>
      </c>
      <c r="C30" s="35">
        <v>6653</v>
      </c>
      <c r="D30" s="35">
        <v>9729</v>
      </c>
      <c r="E30" s="36">
        <f t="shared" si="0"/>
        <v>46.234781301668427</v>
      </c>
      <c r="F30" s="36">
        <f t="shared" si="2"/>
        <v>16.721379096987093</v>
      </c>
      <c r="G30" s="35">
        <v>27369</v>
      </c>
      <c r="H30" s="35">
        <v>36190</v>
      </c>
      <c r="I30" s="36">
        <f t="shared" si="1"/>
        <v>32.229895136833655</v>
      </c>
      <c r="J30" s="36">
        <f t="shared" si="3"/>
        <v>15.712580049929448</v>
      </c>
      <c r="K30" s="79"/>
      <c r="L30" s="35">
        <v>300471</v>
      </c>
      <c r="M30" s="36">
        <f t="shared" si="4"/>
        <v>11.924266259443105</v>
      </c>
      <c r="N30" s="15"/>
    </row>
    <row r="31" spans="1:14" ht="15.75">
      <c r="A31" s="12"/>
      <c r="B31" s="34" t="s">
        <v>58</v>
      </c>
      <c r="C31" s="35">
        <v>0</v>
      </c>
      <c r="D31" s="35">
        <v>0</v>
      </c>
      <c r="E31" s="36" t="str">
        <f t="shared" si="0"/>
        <v/>
      </c>
      <c r="F31" s="36">
        <f t="shared" si="2"/>
        <v>0</v>
      </c>
      <c r="G31" s="35">
        <v>1</v>
      </c>
      <c r="H31" s="35">
        <v>2</v>
      </c>
      <c r="I31" s="36">
        <f t="shared" si="1"/>
        <v>100</v>
      </c>
      <c r="J31" s="36">
        <f t="shared" si="3"/>
        <v>8.6833821773580808E-4</v>
      </c>
      <c r="K31" s="79"/>
      <c r="L31" s="35">
        <v>41</v>
      </c>
      <c r="M31" s="36">
        <f t="shared" si="4"/>
        <v>1.6270951826870723E-3</v>
      </c>
      <c r="N31" s="15"/>
    </row>
    <row r="32" spans="1:14" ht="15.75">
      <c r="A32" s="12"/>
      <c r="B32" s="34" t="s">
        <v>55</v>
      </c>
      <c r="C32" s="35">
        <v>52</v>
      </c>
      <c r="D32" s="35">
        <v>159</v>
      </c>
      <c r="E32" s="36">
        <f t="shared" si="0"/>
        <v>205.76923076923075</v>
      </c>
      <c r="F32" s="36">
        <f t="shared" si="2"/>
        <v>0.27327569908736227</v>
      </c>
      <c r="G32" s="35">
        <v>347</v>
      </c>
      <c r="H32" s="35">
        <v>419</v>
      </c>
      <c r="I32" s="36">
        <f t="shared" si="1"/>
        <v>20.749279538904908</v>
      </c>
      <c r="J32" s="36">
        <f t="shared" si="3"/>
        <v>0.1819168566156518</v>
      </c>
      <c r="K32" s="79"/>
      <c r="L32" s="35">
        <v>3309</v>
      </c>
      <c r="M32" s="36">
        <f t="shared" si="4"/>
        <v>0.1313184868173542</v>
      </c>
      <c r="N32" s="15"/>
    </row>
    <row r="33" spans="1:14" ht="15.75">
      <c r="A33" s="12"/>
      <c r="B33" s="34" t="s">
        <v>47</v>
      </c>
      <c r="C33" s="35">
        <v>705</v>
      </c>
      <c r="D33" s="35">
        <v>1027</v>
      </c>
      <c r="E33" s="36">
        <f t="shared" si="0"/>
        <v>45.673758865248224</v>
      </c>
      <c r="F33" s="36">
        <f t="shared" si="2"/>
        <v>1.7651203959919564</v>
      </c>
      <c r="G33" s="35">
        <v>3214</v>
      </c>
      <c r="H33" s="35">
        <v>4545</v>
      </c>
      <c r="I33" s="36">
        <f t="shared" si="1"/>
        <v>41.412570006222779</v>
      </c>
      <c r="J33" s="36">
        <f t="shared" si="3"/>
        <v>1.973298599804624</v>
      </c>
      <c r="K33" s="79"/>
      <c r="L33" s="35">
        <v>38132</v>
      </c>
      <c r="M33" s="36">
        <f t="shared" si="4"/>
        <v>1.5132778903956936</v>
      </c>
      <c r="N33" s="15"/>
    </row>
    <row r="34" spans="1:14" ht="15.75">
      <c r="A34" s="12"/>
      <c r="B34" s="34" t="s">
        <v>40</v>
      </c>
      <c r="C34" s="35">
        <v>823</v>
      </c>
      <c r="D34" s="35">
        <v>856</v>
      </c>
      <c r="E34" s="36">
        <f t="shared" si="0"/>
        <v>4.0097205346294018</v>
      </c>
      <c r="F34" s="36">
        <f t="shared" si="2"/>
        <v>1.4712201158413969</v>
      </c>
      <c r="G34" s="35">
        <v>4259</v>
      </c>
      <c r="H34" s="35">
        <v>4022</v>
      </c>
      <c r="I34" s="36">
        <f t="shared" si="1"/>
        <v>-5.5646865461375867</v>
      </c>
      <c r="J34" s="36">
        <f t="shared" si="3"/>
        <v>1.7462281558667101</v>
      </c>
      <c r="K34" s="79"/>
      <c r="L34" s="35">
        <v>55439</v>
      </c>
      <c r="M34" s="36">
        <f t="shared" si="4"/>
        <v>2.2001104837314291</v>
      </c>
      <c r="N34" s="15"/>
    </row>
    <row r="35" spans="1:14" ht="15.75">
      <c r="A35" s="12"/>
      <c r="B35" s="34" t="s">
        <v>44</v>
      </c>
      <c r="C35" s="35">
        <v>778</v>
      </c>
      <c r="D35" s="35">
        <v>768</v>
      </c>
      <c r="E35" s="36">
        <f t="shared" si="0"/>
        <v>-1.2853470437018011</v>
      </c>
      <c r="F35" s="36">
        <f t="shared" si="2"/>
        <v>1.3199731880446179</v>
      </c>
      <c r="G35" s="35">
        <v>3961</v>
      </c>
      <c r="H35" s="35">
        <v>3145</v>
      </c>
      <c r="I35" s="36">
        <f t="shared" si="1"/>
        <v>-20.600858369098717</v>
      </c>
      <c r="J35" s="36">
        <f t="shared" si="3"/>
        <v>1.3654618473895583</v>
      </c>
      <c r="K35" s="79"/>
      <c r="L35" s="35">
        <v>48217</v>
      </c>
      <c r="M35" s="36">
        <f t="shared" si="4"/>
        <v>1.9135036200883553</v>
      </c>
      <c r="N35" s="15"/>
    </row>
    <row r="36" spans="1:14" ht="15.75">
      <c r="A36" s="12"/>
      <c r="B36" s="34" t="s">
        <v>36</v>
      </c>
      <c r="C36" s="35">
        <v>817</v>
      </c>
      <c r="D36" s="35">
        <v>1073</v>
      </c>
      <c r="E36" s="36">
        <f t="shared" si="0"/>
        <v>31.334149326805381</v>
      </c>
      <c r="F36" s="36">
        <f t="shared" si="2"/>
        <v>1.8441812900675456</v>
      </c>
      <c r="G36" s="35">
        <v>3954</v>
      </c>
      <c r="H36" s="35">
        <v>4078</v>
      </c>
      <c r="I36" s="36">
        <f t="shared" si="1"/>
        <v>3.1360647445624723</v>
      </c>
      <c r="J36" s="36">
        <f t="shared" si="3"/>
        <v>1.7705416259633127</v>
      </c>
      <c r="K36" s="79"/>
      <c r="L36" s="35">
        <v>48309</v>
      </c>
      <c r="M36" s="36">
        <f t="shared" si="4"/>
        <v>1.9171546629373115</v>
      </c>
      <c r="N36" s="15"/>
    </row>
    <row r="37" spans="1:14" ht="15.75">
      <c r="A37" s="12"/>
      <c r="B37" s="34" t="s">
        <v>48</v>
      </c>
      <c r="C37" s="35">
        <v>599</v>
      </c>
      <c r="D37" s="35">
        <v>793</v>
      </c>
      <c r="E37" s="36">
        <f t="shared" si="0"/>
        <v>32.387312186978299</v>
      </c>
      <c r="F37" s="36">
        <f t="shared" si="2"/>
        <v>1.3629410652596119</v>
      </c>
      <c r="G37" s="35">
        <v>3394</v>
      </c>
      <c r="H37" s="35">
        <v>3491</v>
      </c>
      <c r="I37" s="36">
        <f t="shared" si="1"/>
        <v>2.8579846788450158</v>
      </c>
      <c r="J37" s="36">
        <f t="shared" si="3"/>
        <v>1.515684359057853</v>
      </c>
      <c r="K37" s="79"/>
      <c r="L37" s="35">
        <v>39105</v>
      </c>
      <c r="M37" s="36">
        <f t="shared" si="4"/>
        <v>1.551891637048243</v>
      </c>
      <c r="N37" s="15"/>
    </row>
    <row r="38" spans="1:14" ht="15.75">
      <c r="A38" s="12"/>
      <c r="B38" s="34" t="s">
        <v>85</v>
      </c>
      <c r="C38" s="35">
        <v>1</v>
      </c>
      <c r="D38" s="35">
        <v>3</v>
      </c>
      <c r="E38" s="36">
        <f t="shared" si="0"/>
        <v>200</v>
      </c>
      <c r="F38" s="36">
        <f t="shared" si="2"/>
        <v>5.1561452657992888E-3</v>
      </c>
      <c r="G38" s="35">
        <v>8</v>
      </c>
      <c r="H38" s="35">
        <v>5</v>
      </c>
      <c r="I38" s="36">
        <f t="shared" si="1"/>
        <v>-37.5</v>
      </c>
      <c r="J38" s="36">
        <f t="shared" si="3"/>
        <v>2.1708455443395203E-3</v>
      </c>
      <c r="K38" s="79"/>
      <c r="L38" s="35">
        <v>65</v>
      </c>
      <c r="M38" s="36">
        <f t="shared" si="4"/>
        <v>2.5795411432843829E-3</v>
      </c>
      <c r="N38" s="15"/>
    </row>
    <row r="39" spans="1:14" ht="15.75">
      <c r="A39" s="12"/>
      <c r="B39" s="34" t="s">
        <v>53</v>
      </c>
      <c r="C39" s="35">
        <v>254</v>
      </c>
      <c r="D39" s="35">
        <v>251</v>
      </c>
      <c r="E39" s="36">
        <f t="shared" si="0"/>
        <v>-1.1811023622047223</v>
      </c>
      <c r="F39" s="36">
        <f t="shared" si="2"/>
        <v>0.43139748723854049</v>
      </c>
      <c r="G39" s="35">
        <v>1521</v>
      </c>
      <c r="H39" s="35">
        <v>816</v>
      </c>
      <c r="I39" s="36">
        <f t="shared" si="1"/>
        <v>-46.351084812623277</v>
      </c>
      <c r="J39" s="36">
        <f t="shared" si="3"/>
        <v>0.3542819928362097</v>
      </c>
      <c r="K39" s="79"/>
      <c r="L39" s="35">
        <v>11527</v>
      </c>
      <c r="M39" s="36">
        <f t="shared" si="4"/>
        <v>0.45745185782521663</v>
      </c>
      <c r="N39" s="15"/>
    </row>
    <row r="40" spans="1:14" ht="15.75">
      <c r="A40" s="12"/>
      <c r="B40" s="34" t="s">
        <v>50</v>
      </c>
      <c r="C40" s="35">
        <v>448</v>
      </c>
      <c r="D40" s="35">
        <v>509</v>
      </c>
      <c r="E40" s="36">
        <f t="shared" si="0"/>
        <v>13.61607142857142</v>
      </c>
      <c r="F40" s="36">
        <f t="shared" si="2"/>
        <v>0.8748259800972793</v>
      </c>
      <c r="G40" s="35">
        <v>2635</v>
      </c>
      <c r="H40" s="35">
        <v>2538</v>
      </c>
      <c r="I40" s="36">
        <f t="shared" si="1"/>
        <v>-3.6812144212523767</v>
      </c>
      <c r="J40" s="36">
        <f t="shared" si="3"/>
        <v>1.1019211983067405</v>
      </c>
      <c r="K40" s="79"/>
      <c r="L40" s="35">
        <v>21622</v>
      </c>
      <c r="M40" s="36">
        <f t="shared" si="4"/>
        <v>0.85807444000146038</v>
      </c>
      <c r="N40" s="15"/>
    </row>
    <row r="41" spans="1:14" ht="15.75">
      <c r="A41" s="12"/>
      <c r="B41" s="34" t="s">
        <v>54</v>
      </c>
      <c r="C41" s="35">
        <v>149</v>
      </c>
      <c r="D41" s="35">
        <v>154</v>
      </c>
      <c r="E41" s="36">
        <f t="shared" si="0"/>
        <v>3.3557046979865834</v>
      </c>
      <c r="F41" s="36">
        <f t="shared" si="2"/>
        <v>0.2646821236443635</v>
      </c>
      <c r="G41" s="35">
        <v>604</v>
      </c>
      <c r="H41" s="35">
        <v>628</v>
      </c>
      <c r="I41" s="36">
        <f t="shared" si="1"/>
        <v>3.9735099337748325</v>
      </c>
      <c r="J41" s="36">
        <f t="shared" si="3"/>
        <v>0.27265820036904376</v>
      </c>
      <c r="K41" s="79"/>
      <c r="L41" s="35">
        <v>4699</v>
      </c>
      <c r="M41" s="36">
        <f t="shared" si="4"/>
        <v>0.18648098203528177</v>
      </c>
      <c r="N41" s="15"/>
    </row>
    <row r="42" spans="1:14" ht="15.75">
      <c r="A42" s="12"/>
      <c r="B42" s="34" t="s">
        <v>233</v>
      </c>
      <c r="C42" s="35">
        <v>3</v>
      </c>
      <c r="D42" s="35">
        <v>3</v>
      </c>
      <c r="E42" s="36">
        <f t="shared" si="0"/>
        <v>0</v>
      </c>
      <c r="F42" s="36">
        <f t="shared" si="2"/>
        <v>5.1561452657992888E-3</v>
      </c>
      <c r="G42" s="35">
        <v>21</v>
      </c>
      <c r="H42" s="35">
        <v>11</v>
      </c>
      <c r="I42" s="36">
        <f t="shared" si="1"/>
        <v>-47.619047619047613</v>
      </c>
      <c r="J42" s="36">
        <f t="shared" si="3"/>
        <v>4.7758601975469448E-3</v>
      </c>
      <c r="K42" s="79"/>
      <c r="L42" s="35">
        <v>219</v>
      </c>
      <c r="M42" s="36">
        <f t="shared" si="4"/>
        <v>8.6910693904504593E-3</v>
      </c>
      <c r="N42" s="15"/>
    </row>
    <row r="43" spans="1:14" ht="15.75">
      <c r="A43" s="12"/>
      <c r="B43" s="34" t="s">
        <v>42</v>
      </c>
      <c r="C43" s="35">
        <v>787</v>
      </c>
      <c r="D43" s="35">
        <v>781</v>
      </c>
      <c r="E43" s="36">
        <f t="shared" si="0"/>
        <v>-0.76238881829733263</v>
      </c>
      <c r="F43" s="36">
        <f t="shared" si="2"/>
        <v>1.3423164841964148</v>
      </c>
      <c r="G43" s="35">
        <v>3319</v>
      </c>
      <c r="H43" s="35">
        <v>2960</v>
      </c>
      <c r="I43" s="36">
        <f t="shared" si="1"/>
        <v>-10.816510997288342</v>
      </c>
      <c r="J43" s="36">
        <f t="shared" si="3"/>
        <v>1.285140562248996</v>
      </c>
      <c r="K43" s="79"/>
      <c r="L43" s="35">
        <v>34144</v>
      </c>
      <c r="M43" s="36">
        <f t="shared" si="4"/>
        <v>1.3550131199431072</v>
      </c>
      <c r="N43" s="15"/>
    </row>
    <row r="44" spans="1:14" ht="15.75">
      <c r="A44" s="12"/>
      <c r="B44" s="34" t="s">
        <v>51</v>
      </c>
      <c r="C44" s="35">
        <v>348</v>
      </c>
      <c r="D44" s="35">
        <v>114</v>
      </c>
      <c r="E44" s="36">
        <f t="shared" si="0"/>
        <v>-67.241379310344826</v>
      </c>
      <c r="F44" s="36">
        <f t="shared" si="2"/>
        <v>0.19593352010037296</v>
      </c>
      <c r="G44" s="35">
        <v>1453</v>
      </c>
      <c r="H44" s="35">
        <v>828</v>
      </c>
      <c r="I44" s="36">
        <f t="shared" si="1"/>
        <v>-43.014452856159672</v>
      </c>
      <c r="J44" s="36">
        <f t="shared" si="3"/>
        <v>0.35949202214262455</v>
      </c>
      <c r="K44" s="79"/>
      <c r="L44" s="35">
        <v>30246</v>
      </c>
      <c r="M44" s="36">
        <f t="shared" si="4"/>
        <v>1.2003200218427608</v>
      </c>
      <c r="N44" s="15"/>
    </row>
    <row r="45" spans="1:14" ht="15.75">
      <c r="A45" s="12"/>
      <c r="B45" s="34" t="s">
        <v>46</v>
      </c>
      <c r="C45" s="35">
        <v>394</v>
      </c>
      <c r="D45" s="35">
        <v>715</v>
      </c>
      <c r="E45" s="36">
        <f t="shared" si="0"/>
        <v>81.472081218274113</v>
      </c>
      <c r="F45" s="36">
        <f t="shared" si="2"/>
        <v>1.2288812883488305</v>
      </c>
      <c r="G45" s="35">
        <v>3371</v>
      </c>
      <c r="H45" s="35">
        <v>3271</v>
      </c>
      <c r="I45" s="36">
        <f t="shared" si="1"/>
        <v>-2.966478789676652</v>
      </c>
      <c r="J45" s="36">
        <f t="shared" si="3"/>
        <v>1.4201671551069142</v>
      </c>
      <c r="K45" s="79"/>
      <c r="L45" s="35">
        <v>32951</v>
      </c>
      <c r="M45" s="36">
        <f t="shared" si="4"/>
        <v>1.3076686186517492</v>
      </c>
      <c r="N45" s="15"/>
    </row>
    <row r="46" spans="1:14" ht="15.75">
      <c r="A46" s="12"/>
      <c r="B46" s="34" t="s">
        <v>49</v>
      </c>
      <c r="C46" s="35">
        <v>519</v>
      </c>
      <c r="D46" s="35">
        <v>900</v>
      </c>
      <c r="E46" s="36">
        <f t="shared" si="0"/>
        <v>73.410404624277461</v>
      </c>
      <c r="F46" s="36">
        <f t="shared" si="2"/>
        <v>1.5468435797397866</v>
      </c>
      <c r="G46" s="35">
        <v>3154</v>
      </c>
      <c r="H46" s="35">
        <v>4217</v>
      </c>
      <c r="I46" s="36">
        <f t="shared" si="1"/>
        <v>33.703233988585922</v>
      </c>
      <c r="J46" s="36">
        <f t="shared" si="3"/>
        <v>1.8308911320959513</v>
      </c>
      <c r="K46" s="79"/>
      <c r="L46" s="35">
        <v>40200</v>
      </c>
      <c r="M46" s="36">
        <f t="shared" si="4"/>
        <v>1.5953469840004952</v>
      </c>
      <c r="N46" s="15"/>
    </row>
    <row r="47" spans="1:14" ht="15.75">
      <c r="A47" s="12"/>
      <c r="B47" s="34" t="s">
        <v>37</v>
      </c>
      <c r="C47" s="35">
        <v>1084</v>
      </c>
      <c r="D47" s="35">
        <v>1071</v>
      </c>
      <c r="E47" s="36">
        <f t="shared" si="0"/>
        <v>-1.1992619926199266</v>
      </c>
      <c r="F47" s="36">
        <f t="shared" si="2"/>
        <v>1.8407438598903461</v>
      </c>
      <c r="G47" s="35">
        <v>6469</v>
      </c>
      <c r="H47" s="35">
        <v>4343</v>
      </c>
      <c r="I47" s="36">
        <f t="shared" si="1"/>
        <v>-32.86443036017932</v>
      </c>
      <c r="J47" s="36">
        <f t="shared" si="3"/>
        <v>1.8855964398133074</v>
      </c>
      <c r="K47" s="79"/>
      <c r="L47" s="35">
        <v>76688</v>
      </c>
      <c r="M47" s="36">
        <f t="shared" si="4"/>
        <v>3.0433823260952733</v>
      </c>
      <c r="N47" s="15"/>
    </row>
    <row r="48" spans="1:14" ht="15.75">
      <c r="A48" s="12"/>
      <c r="B48" s="34" t="s">
        <v>45</v>
      </c>
      <c r="C48" s="35">
        <v>487</v>
      </c>
      <c r="D48" s="35">
        <v>592</v>
      </c>
      <c r="E48" s="36">
        <f t="shared" si="0"/>
        <v>21.560574948665302</v>
      </c>
      <c r="F48" s="36">
        <f t="shared" si="2"/>
        <v>1.0174793324510596</v>
      </c>
      <c r="G48" s="35">
        <v>3514</v>
      </c>
      <c r="H48" s="35">
        <v>2699</v>
      </c>
      <c r="I48" s="36">
        <f t="shared" si="1"/>
        <v>-23.192942515651684</v>
      </c>
      <c r="J48" s="36">
        <f t="shared" si="3"/>
        <v>1.1718224248344731</v>
      </c>
      <c r="K48" s="79"/>
      <c r="L48" s="35">
        <v>35976</v>
      </c>
      <c r="M48" s="36">
        <f t="shared" si="4"/>
        <v>1.4277164949353687</v>
      </c>
      <c r="N48" s="15"/>
    </row>
    <row r="49" spans="1:15" ht="15.75">
      <c r="A49" s="12"/>
      <c r="B49" s="40" t="s">
        <v>70</v>
      </c>
      <c r="C49" s="42">
        <f>SUM(C17:C48)</f>
        <v>44245</v>
      </c>
      <c r="D49" s="42">
        <f>SUM(D17:D48)</f>
        <v>58183</v>
      </c>
      <c r="E49" s="38">
        <f t="shared" si="0"/>
        <v>31.501864617470908</v>
      </c>
      <c r="F49" s="38">
        <f>SUM(F17:F48)</f>
        <v>100</v>
      </c>
      <c r="G49" s="42">
        <f>SUM(G17:G48)</f>
        <v>225430</v>
      </c>
      <c r="H49" s="42">
        <f>SUM(H17:H48)</f>
        <v>230325</v>
      </c>
      <c r="I49" s="38">
        <f t="shared" si="1"/>
        <v>2.1714057578849255</v>
      </c>
      <c r="J49" s="38">
        <f>SUM(J17:J48)</f>
        <v>100.00000000000001</v>
      </c>
      <c r="K49" s="4"/>
      <c r="L49" s="42">
        <f>SUM(L17:L48)</f>
        <v>2519828</v>
      </c>
      <c r="M49" s="38">
        <f>SUM(M17:M48)</f>
        <v>100</v>
      </c>
      <c r="N49" s="15"/>
    </row>
    <row r="50" spans="1:15">
      <c r="A50" s="12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15"/>
    </row>
    <row r="51" spans="1:15" ht="18.75">
      <c r="A51" s="12"/>
      <c r="B51" s="92" t="s">
        <v>308</v>
      </c>
      <c r="C51" s="70"/>
      <c r="D51" s="70"/>
      <c r="E51" s="70"/>
      <c r="F51" s="70"/>
      <c r="G51" s="70"/>
      <c r="H51" s="70"/>
      <c r="I51" s="70"/>
      <c r="J51" s="70"/>
      <c r="K51" s="70"/>
      <c r="L51" s="70"/>
      <c r="M51" s="70"/>
      <c r="N51" s="70"/>
      <c r="O51" s="70"/>
    </row>
    <row r="52" spans="1:15" ht="31.5" customHeight="1">
      <c r="A52" s="12"/>
      <c r="B52" s="30" t="s">
        <v>256</v>
      </c>
      <c r="C52" s="104" t="s">
        <v>319</v>
      </c>
      <c r="D52" s="104"/>
      <c r="E52" s="101" t="s">
        <v>316</v>
      </c>
      <c r="F52" s="101" t="s">
        <v>306</v>
      </c>
      <c r="G52" s="105" t="s">
        <v>321</v>
      </c>
      <c r="H52" s="106"/>
      <c r="I52" s="101" t="s">
        <v>316</v>
      </c>
      <c r="J52" s="101" t="s">
        <v>306</v>
      </c>
      <c r="K52" s="94"/>
      <c r="L52" s="86" t="s">
        <v>322</v>
      </c>
      <c r="M52" s="101" t="s">
        <v>101</v>
      </c>
      <c r="N52" s="15"/>
    </row>
    <row r="53" spans="1:15" ht="15.75">
      <c r="A53" s="12"/>
      <c r="B53" s="30"/>
      <c r="C53" s="31">
        <v>2017</v>
      </c>
      <c r="D53" s="31">
        <v>2018</v>
      </c>
      <c r="E53" s="101"/>
      <c r="F53" s="101"/>
      <c r="G53" s="31">
        <v>2017</v>
      </c>
      <c r="H53" s="31">
        <v>2018</v>
      </c>
      <c r="I53" s="101"/>
      <c r="J53" s="101"/>
      <c r="K53" s="94"/>
      <c r="L53" s="39" t="s">
        <v>318</v>
      </c>
      <c r="M53" s="101"/>
      <c r="N53" s="15"/>
    </row>
    <row r="54" spans="1:15">
      <c r="A54" s="12"/>
      <c r="B54" s="8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15"/>
    </row>
    <row r="55" spans="1:15" ht="15.75">
      <c r="A55" s="12"/>
      <c r="B55" s="34" t="s">
        <v>23</v>
      </c>
      <c r="C55" s="35">
        <v>83</v>
      </c>
      <c r="D55" s="35">
        <v>84</v>
      </c>
      <c r="E55" s="36">
        <f t="shared" ref="E55:E87" si="5">IF(ISBLANK(D55),"",(IFERROR(((D55/C55-1)*100),"")))</f>
        <v>1.2048192771084265</v>
      </c>
      <c r="F55" s="36">
        <f>+(D55*100)/$D$87</f>
        <v>0.27158098933074687</v>
      </c>
      <c r="G55" s="35">
        <v>617</v>
      </c>
      <c r="H55" s="35">
        <v>530</v>
      </c>
      <c r="I55" s="36">
        <f t="shared" ref="I55:I87" si="6">IF(ISBLANK(H55),"",(IFERROR(((H55/G55-1)*100),"")))</f>
        <v>-14.100486223662889</v>
      </c>
      <c r="J55" s="36">
        <f>+(H55*100)/$H$87</f>
        <v>0.41967233884186272</v>
      </c>
      <c r="K55" s="79"/>
      <c r="L55" s="35">
        <v>6378</v>
      </c>
      <c r="M55" s="36">
        <f>+(L55*100)/$L$87</f>
        <v>0.44534938769696131</v>
      </c>
      <c r="N55" s="15"/>
    </row>
    <row r="56" spans="1:15" ht="15.75">
      <c r="A56" s="12"/>
      <c r="B56" s="34" t="s">
        <v>43</v>
      </c>
      <c r="C56" s="35">
        <v>347</v>
      </c>
      <c r="D56" s="35">
        <v>437</v>
      </c>
      <c r="E56" s="36">
        <f t="shared" si="5"/>
        <v>25.936599423631137</v>
      </c>
      <c r="F56" s="36">
        <f t="shared" ref="F56:F85" si="7">+(D56*100)/$D$87</f>
        <v>1.412867765923052</v>
      </c>
      <c r="G56" s="35">
        <v>1553</v>
      </c>
      <c r="H56" s="35">
        <v>1696</v>
      </c>
      <c r="I56" s="36">
        <f t="shared" si="6"/>
        <v>9.2079845460399277</v>
      </c>
      <c r="J56" s="36">
        <f t="shared" ref="J56:J86" si="8">+(H56*100)/$H$87</f>
        <v>1.3429514842939607</v>
      </c>
      <c r="K56" s="79"/>
      <c r="L56" s="35">
        <v>18324</v>
      </c>
      <c r="M56" s="36">
        <f t="shared" ref="M56:M86" si="9">+(L56*100)/$L$87</f>
        <v>1.2794892098085793</v>
      </c>
      <c r="N56" s="15"/>
    </row>
    <row r="57" spans="1:15" ht="15.75">
      <c r="A57" s="12"/>
      <c r="B57" s="34" t="s">
        <v>33</v>
      </c>
      <c r="C57" s="35">
        <v>1514</v>
      </c>
      <c r="D57" s="35">
        <v>2216</v>
      </c>
      <c r="E57" s="36">
        <f t="shared" si="5"/>
        <v>46.367239101717296</v>
      </c>
      <c r="F57" s="36">
        <f t="shared" si="7"/>
        <v>7.1645651471063694</v>
      </c>
      <c r="G57" s="35">
        <v>7308</v>
      </c>
      <c r="H57" s="35">
        <v>8037</v>
      </c>
      <c r="I57" s="36">
        <f t="shared" si="6"/>
        <v>9.9753694581280694</v>
      </c>
      <c r="J57" s="36">
        <f t="shared" si="8"/>
        <v>6.3639746929661332</v>
      </c>
      <c r="K57" s="79"/>
      <c r="L57" s="35">
        <v>82920</v>
      </c>
      <c r="M57" s="36">
        <f t="shared" si="9"/>
        <v>5.789960995269996</v>
      </c>
      <c r="N57" s="15"/>
    </row>
    <row r="58" spans="1:15" ht="15.75">
      <c r="A58" s="12"/>
      <c r="B58" s="34" t="s">
        <v>30</v>
      </c>
      <c r="C58" s="35">
        <v>9308</v>
      </c>
      <c r="D58" s="35">
        <v>11886</v>
      </c>
      <c r="E58" s="36">
        <f t="shared" si="5"/>
        <v>27.696605070906742</v>
      </c>
      <c r="F58" s="36">
        <f t="shared" si="7"/>
        <v>38.428709990300682</v>
      </c>
      <c r="G58" s="35">
        <v>50967</v>
      </c>
      <c r="H58" s="35">
        <v>50419</v>
      </c>
      <c r="I58" s="36">
        <f t="shared" si="6"/>
        <v>-1.0752055251437187</v>
      </c>
      <c r="J58" s="36">
        <f t="shared" si="8"/>
        <v>39.92350877748656</v>
      </c>
      <c r="K58" s="79"/>
      <c r="L58" s="35">
        <v>546841</v>
      </c>
      <c r="M58" s="36">
        <f t="shared" si="9"/>
        <v>38.183647619566322</v>
      </c>
      <c r="N58" s="15"/>
    </row>
    <row r="59" spans="1:15" ht="15.75">
      <c r="A59" s="12"/>
      <c r="B59" s="34" t="s">
        <v>34</v>
      </c>
      <c r="C59" s="35">
        <v>858</v>
      </c>
      <c r="D59" s="35">
        <v>1040</v>
      </c>
      <c r="E59" s="36">
        <f t="shared" si="5"/>
        <v>21.212121212121215</v>
      </c>
      <c r="F59" s="36">
        <f t="shared" si="7"/>
        <v>3.3624312964759135</v>
      </c>
      <c r="G59" s="35">
        <v>4900</v>
      </c>
      <c r="H59" s="35">
        <v>4006</v>
      </c>
      <c r="I59" s="36">
        <f t="shared" si="6"/>
        <v>-18.244897959183671</v>
      </c>
      <c r="J59" s="36">
        <f t="shared" si="8"/>
        <v>3.1720894139632114</v>
      </c>
      <c r="K59" s="79"/>
      <c r="L59" s="35">
        <v>44388</v>
      </c>
      <c r="M59" s="36">
        <f t="shared" si="9"/>
        <v>3.0994306398702913</v>
      </c>
      <c r="N59" s="15"/>
    </row>
    <row r="60" spans="1:15" ht="15.75">
      <c r="A60" s="12"/>
      <c r="B60" s="34" t="s">
        <v>32</v>
      </c>
      <c r="C60" s="35">
        <v>1725</v>
      </c>
      <c r="D60" s="35">
        <v>1826</v>
      </c>
      <c r="E60" s="36">
        <f t="shared" si="5"/>
        <v>5.8550724637681073</v>
      </c>
      <c r="F60" s="36">
        <f t="shared" si="7"/>
        <v>5.9036534109279017</v>
      </c>
      <c r="G60" s="35">
        <v>8410</v>
      </c>
      <c r="H60" s="35">
        <v>6688</v>
      </c>
      <c r="I60" s="36">
        <f t="shared" si="6"/>
        <v>-20.475624256837101</v>
      </c>
      <c r="J60" s="36">
        <f t="shared" si="8"/>
        <v>5.2957898154233547</v>
      </c>
      <c r="K60" s="79"/>
      <c r="L60" s="35">
        <v>127307</v>
      </c>
      <c r="M60" s="36">
        <f t="shared" si="9"/>
        <v>8.8893218092720367</v>
      </c>
      <c r="N60" s="15"/>
    </row>
    <row r="61" spans="1:15" ht="15.75">
      <c r="A61" s="12"/>
      <c r="B61" s="34" t="s">
        <v>35</v>
      </c>
      <c r="C61" s="35">
        <v>212</v>
      </c>
      <c r="D61" s="35">
        <v>410</v>
      </c>
      <c r="E61" s="36">
        <f t="shared" si="5"/>
        <v>93.396226415094333</v>
      </c>
      <c r="F61" s="36">
        <f t="shared" si="7"/>
        <v>1.325573876495312</v>
      </c>
      <c r="G61" s="35">
        <v>1504</v>
      </c>
      <c r="H61" s="35">
        <v>1717</v>
      </c>
      <c r="I61" s="36">
        <f t="shared" si="6"/>
        <v>14.162234042553191</v>
      </c>
      <c r="J61" s="36">
        <f t="shared" si="8"/>
        <v>1.3595800109273175</v>
      </c>
      <c r="K61" s="79"/>
      <c r="L61" s="35">
        <v>19400</v>
      </c>
      <c r="M61" s="36">
        <f t="shared" si="9"/>
        <v>1.3546218440453197</v>
      </c>
      <c r="N61" s="15"/>
    </row>
    <row r="62" spans="1:15" ht="15.75">
      <c r="A62" s="12"/>
      <c r="B62" s="34" t="s">
        <v>41</v>
      </c>
      <c r="C62" s="35">
        <v>768</v>
      </c>
      <c r="D62" s="35">
        <v>1103</v>
      </c>
      <c r="E62" s="36">
        <f t="shared" si="5"/>
        <v>43.619791666666671</v>
      </c>
      <c r="F62" s="36">
        <f t="shared" si="7"/>
        <v>3.5661170384739735</v>
      </c>
      <c r="G62" s="35">
        <v>4219</v>
      </c>
      <c r="H62" s="35">
        <v>4260</v>
      </c>
      <c r="I62" s="36">
        <f t="shared" si="6"/>
        <v>0.9717942640436128</v>
      </c>
      <c r="J62" s="36">
        <f t="shared" si="8"/>
        <v>3.3732154027666703</v>
      </c>
      <c r="K62" s="79"/>
      <c r="L62" s="35">
        <v>45182</v>
      </c>
      <c r="M62" s="36">
        <f t="shared" si="9"/>
        <v>3.1548723792605999</v>
      </c>
      <c r="N62" s="15"/>
    </row>
    <row r="63" spans="1:15" ht="15.75">
      <c r="A63" s="12"/>
      <c r="B63" s="34" t="s">
        <v>52</v>
      </c>
      <c r="C63" s="35">
        <v>161</v>
      </c>
      <c r="D63" s="35">
        <v>195</v>
      </c>
      <c r="E63" s="36">
        <f t="shared" si="5"/>
        <v>21.118012422360245</v>
      </c>
      <c r="F63" s="36">
        <f t="shared" si="7"/>
        <v>0.63045586808923371</v>
      </c>
      <c r="G63" s="35">
        <v>959</v>
      </c>
      <c r="H63" s="35">
        <v>765</v>
      </c>
      <c r="I63" s="36">
        <f t="shared" si="6"/>
        <v>-20.229405630865482</v>
      </c>
      <c r="J63" s="36">
        <f t="shared" si="8"/>
        <v>0.60575347021514148</v>
      </c>
      <c r="K63" s="79"/>
      <c r="L63" s="35">
        <v>9262</v>
      </c>
      <c r="M63" s="36">
        <f t="shared" si="9"/>
        <v>0.64672719172926552</v>
      </c>
      <c r="N63" s="15"/>
    </row>
    <row r="64" spans="1:15" ht="15.75">
      <c r="A64" s="12"/>
      <c r="B64" s="34" t="s">
        <v>38</v>
      </c>
      <c r="C64" s="35">
        <v>627</v>
      </c>
      <c r="D64" s="35">
        <v>758</v>
      </c>
      <c r="E64" s="36">
        <f t="shared" si="5"/>
        <v>20.893141945773518</v>
      </c>
      <c r="F64" s="36">
        <f t="shared" si="7"/>
        <v>2.4506951180084062</v>
      </c>
      <c r="G64" s="35">
        <v>3600</v>
      </c>
      <c r="H64" s="35">
        <v>3558</v>
      </c>
      <c r="I64" s="36">
        <f t="shared" si="6"/>
        <v>-1.1666666666666714</v>
      </c>
      <c r="J64" s="36">
        <f t="shared" si="8"/>
        <v>2.8173475124515992</v>
      </c>
      <c r="K64" s="79"/>
      <c r="L64" s="35">
        <v>37084</v>
      </c>
      <c r="M64" s="36">
        <f t="shared" si="9"/>
        <v>2.5894224981740535</v>
      </c>
      <c r="N64" s="15"/>
    </row>
    <row r="65" spans="1:14" ht="15.75">
      <c r="A65" s="12"/>
      <c r="B65" s="34" t="s">
        <v>57</v>
      </c>
      <c r="C65" s="35">
        <v>0</v>
      </c>
      <c r="D65" s="35">
        <v>0</v>
      </c>
      <c r="E65" s="36" t="str">
        <f t="shared" si="5"/>
        <v/>
      </c>
      <c r="F65" s="36">
        <f t="shared" si="7"/>
        <v>0</v>
      </c>
      <c r="G65" s="35">
        <v>1</v>
      </c>
      <c r="H65" s="35">
        <v>0</v>
      </c>
      <c r="I65" s="36">
        <f t="shared" si="6"/>
        <v>-100</v>
      </c>
      <c r="J65" s="36">
        <f t="shared" si="8"/>
        <v>0</v>
      </c>
      <c r="K65" s="79"/>
      <c r="L65" s="35">
        <v>20</v>
      </c>
      <c r="M65" s="36">
        <f t="shared" si="9"/>
        <v>1.396517364995175E-3</v>
      </c>
      <c r="N65" s="15"/>
    </row>
    <row r="66" spans="1:14" ht="15.75">
      <c r="A66" s="12"/>
      <c r="B66" s="34" t="s">
        <v>56</v>
      </c>
      <c r="C66" s="35">
        <v>48</v>
      </c>
      <c r="D66" s="35">
        <v>40</v>
      </c>
      <c r="E66" s="36">
        <f t="shared" si="5"/>
        <v>-16.666666666666664</v>
      </c>
      <c r="F66" s="36">
        <f t="shared" si="7"/>
        <v>0.12932428063368898</v>
      </c>
      <c r="G66" s="35">
        <v>171</v>
      </c>
      <c r="H66" s="35">
        <v>160</v>
      </c>
      <c r="I66" s="36">
        <f t="shared" si="6"/>
        <v>-6.4327485380117011</v>
      </c>
      <c r="J66" s="36">
        <f t="shared" si="8"/>
        <v>0.12669353625414723</v>
      </c>
      <c r="K66" s="79"/>
      <c r="L66" s="35">
        <v>1626</v>
      </c>
      <c r="M66" s="36">
        <f t="shared" si="9"/>
        <v>0.11353686177410773</v>
      </c>
      <c r="N66" s="15"/>
    </row>
    <row r="67" spans="1:14" ht="15.75">
      <c r="A67" s="12"/>
      <c r="B67" s="34" t="s">
        <v>39</v>
      </c>
      <c r="C67" s="35">
        <v>528</v>
      </c>
      <c r="D67" s="35">
        <v>771</v>
      </c>
      <c r="E67" s="36">
        <f t="shared" si="5"/>
        <v>46.022727272727273</v>
      </c>
      <c r="F67" s="36">
        <f t="shared" si="7"/>
        <v>2.4927255092143552</v>
      </c>
      <c r="G67" s="35">
        <v>2511</v>
      </c>
      <c r="H67" s="35">
        <v>2415</v>
      </c>
      <c r="I67" s="36">
        <f t="shared" si="6"/>
        <v>-3.8231780167264029</v>
      </c>
      <c r="J67" s="36">
        <f t="shared" si="8"/>
        <v>1.9122805628360349</v>
      </c>
      <c r="K67" s="79"/>
      <c r="L67" s="35">
        <v>29890</v>
      </c>
      <c r="M67" s="36">
        <f t="shared" si="9"/>
        <v>2.0870952019852891</v>
      </c>
      <c r="N67" s="15"/>
    </row>
    <row r="68" spans="1:14" ht="15.75">
      <c r="A68" s="12"/>
      <c r="B68" s="34" t="s">
        <v>31</v>
      </c>
      <c r="C68" s="35">
        <v>3828</v>
      </c>
      <c r="D68" s="35">
        <v>5184</v>
      </c>
      <c r="E68" s="36">
        <f t="shared" si="5"/>
        <v>35.423197492163006</v>
      </c>
      <c r="F68" s="36">
        <f t="shared" si="7"/>
        <v>16.760426770126092</v>
      </c>
      <c r="G68" s="35">
        <v>16010</v>
      </c>
      <c r="H68" s="35">
        <v>19456</v>
      </c>
      <c r="I68" s="36">
        <f t="shared" si="6"/>
        <v>21.524047470331055</v>
      </c>
      <c r="J68" s="36">
        <f t="shared" si="8"/>
        <v>15.405934008504303</v>
      </c>
      <c r="K68" s="79"/>
      <c r="L68" s="35">
        <v>177026</v>
      </c>
      <c r="M68" s="36">
        <f t="shared" si="9"/>
        <v>12.360994152781792</v>
      </c>
      <c r="N68" s="15"/>
    </row>
    <row r="69" spans="1:14" ht="15.75">
      <c r="A69" s="12"/>
      <c r="B69" s="34" t="s">
        <v>58</v>
      </c>
      <c r="C69" s="35">
        <v>0</v>
      </c>
      <c r="D69" s="35">
        <v>0</v>
      </c>
      <c r="E69" s="36" t="str">
        <f t="shared" si="5"/>
        <v/>
      </c>
      <c r="F69" s="36">
        <f t="shared" si="7"/>
        <v>0</v>
      </c>
      <c r="G69" s="35">
        <v>0</v>
      </c>
      <c r="H69" s="35">
        <v>1</v>
      </c>
      <c r="I69" s="36" t="str">
        <f t="shared" si="6"/>
        <v/>
      </c>
      <c r="J69" s="36">
        <f t="shared" si="8"/>
        <v>7.9183460158842019E-4</v>
      </c>
      <c r="K69" s="79"/>
      <c r="L69" s="35">
        <v>12</v>
      </c>
      <c r="M69" s="36">
        <f t="shared" si="9"/>
        <v>8.37910418997105E-4</v>
      </c>
      <c r="N69" s="15"/>
    </row>
    <row r="70" spans="1:14" ht="15.75">
      <c r="A70" s="12"/>
      <c r="B70" s="34" t="s">
        <v>55</v>
      </c>
      <c r="C70" s="35">
        <v>28</v>
      </c>
      <c r="D70" s="35">
        <v>69</v>
      </c>
      <c r="E70" s="36">
        <f t="shared" si="5"/>
        <v>146.42857142857144</v>
      </c>
      <c r="F70" s="36">
        <f t="shared" si="7"/>
        <v>0.22308438409311349</v>
      </c>
      <c r="G70" s="35">
        <v>173</v>
      </c>
      <c r="H70" s="35">
        <v>197</v>
      </c>
      <c r="I70" s="36">
        <f t="shared" si="6"/>
        <v>13.87283236994219</v>
      </c>
      <c r="J70" s="36">
        <f t="shared" si="8"/>
        <v>0.15599141651291878</v>
      </c>
      <c r="K70" s="79"/>
      <c r="L70" s="35">
        <v>1707</v>
      </c>
      <c r="M70" s="36">
        <f t="shared" si="9"/>
        <v>0.11919275710233819</v>
      </c>
      <c r="N70" s="15"/>
    </row>
    <row r="71" spans="1:14" ht="15.75">
      <c r="A71" s="12"/>
      <c r="B71" s="34" t="s">
        <v>47</v>
      </c>
      <c r="C71" s="35">
        <v>416</v>
      </c>
      <c r="D71" s="35">
        <v>540</v>
      </c>
      <c r="E71" s="36">
        <f t="shared" si="5"/>
        <v>29.807692307692314</v>
      </c>
      <c r="F71" s="36">
        <f t="shared" si="7"/>
        <v>1.7458777885548011</v>
      </c>
      <c r="G71" s="35">
        <v>1821</v>
      </c>
      <c r="H71" s="35">
        <v>2640</v>
      </c>
      <c r="I71" s="36">
        <f t="shared" si="6"/>
        <v>44.975288303130156</v>
      </c>
      <c r="J71" s="36">
        <f t="shared" si="8"/>
        <v>2.0904433481934293</v>
      </c>
      <c r="K71" s="79"/>
      <c r="L71" s="35">
        <v>20568</v>
      </c>
      <c r="M71" s="36">
        <f t="shared" si="9"/>
        <v>1.436178458161038</v>
      </c>
      <c r="N71" s="15"/>
    </row>
    <row r="72" spans="1:14" ht="15.75">
      <c r="A72" s="12"/>
      <c r="B72" s="34" t="s">
        <v>40</v>
      </c>
      <c r="C72" s="35">
        <v>400</v>
      </c>
      <c r="D72" s="35">
        <v>436</v>
      </c>
      <c r="E72" s="36">
        <f t="shared" si="5"/>
        <v>9.0000000000000071</v>
      </c>
      <c r="F72" s="36">
        <f t="shared" si="7"/>
        <v>1.4096346589072097</v>
      </c>
      <c r="G72" s="35">
        <v>2157</v>
      </c>
      <c r="H72" s="35">
        <v>2057</v>
      </c>
      <c r="I72" s="36">
        <f t="shared" si="6"/>
        <v>-4.6360686138154801</v>
      </c>
      <c r="J72" s="36">
        <f t="shared" si="8"/>
        <v>1.6288037754673803</v>
      </c>
      <c r="K72" s="79"/>
      <c r="L72" s="35">
        <v>28830</v>
      </c>
      <c r="M72" s="36">
        <f t="shared" si="9"/>
        <v>2.013079781640545</v>
      </c>
      <c r="N72" s="15"/>
    </row>
    <row r="73" spans="1:14" ht="15.75">
      <c r="A73" s="12"/>
      <c r="B73" s="34" t="s">
        <v>44</v>
      </c>
      <c r="C73" s="35">
        <v>347</v>
      </c>
      <c r="D73" s="35">
        <v>383</v>
      </c>
      <c r="E73" s="36">
        <f t="shared" si="5"/>
        <v>10.374639769452454</v>
      </c>
      <c r="F73" s="36">
        <f t="shared" si="7"/>
        <v>1.238279987067572</v>
      </c>
      <c r="G73" s="35">
        <v>1926</v>
      </c>
      <c r="H73" s="35">
        <v>1739</v>
      </c>
      <c r="I73" s="36">
        <f t="shared" si="6"/>
        <v>-9.7092419522326061</v>
      </c>
      <c r="J73" s="36">
        <f t="shared" si="8"/>
        <v>1.3770003721622628</v>
      </c>
      <c r="K73" s="79"/>
      <c r="L73" s="35">
        <v>27699</v>
      </c>
      <c r="M73" s="36">
        <f t="shared" si="9"/>
        <v>1.9341067246500676</v>
      </c>
      <c r="N73" s="15"/>
    </row>
    <row r="74" spans="1:14" ht="15.75">
      <c r="A74" s="12"/>
      <c r="B74" s="34" t="s">
        <v>36</v>
      </c>
      <c r="C74" s="35">
        <v>482</v>
      </c>
      <c r="D74" s="35">
        <v>531</v>
      </c>
      <c r="E74" s="36">
        <f t="shared" si="5"/>
        <v>10.165975103734448</v>
      </c>
      <c r="F74" s="36">
        <f t="shared" si="7"/>
        <v>1.7167798254122211</v>
      </c>
      <c r="G74" s="35">
        <v>2336</v>
      </c>
      <c r="H74" s="35">
        <v>2175</v>
      </c>
      <c r="I74" s="36">
        <f t="shared" si="6"/>
        <v>-6.8921232876712368</v>
      </c>
      <c r="J74" s="36">
        <f t="shared" si="8"/>
        <v>1.722240258454814</v>
      </c>
      <c r="K74" s="79"/>
      <c r="L74" s="35">
        <v>28068</v>
      </c>
      <c r="M74" s="36">
        <f t="shared" si="9"/>
        <v>1.9598724700342287</v>
      </c>
      <c r="N74" s="15"/>
    </row>
    <row r="75" spans="1:14" ht="15.75">
      <c r="A75" s="12"/>
      <c r="B75" s="34" t="s">
        <v>48</v>
      </c>
      <c r="C75" s="35">
        <v>338</v>
      </c>
      <c r="D75" s="35">
        <v>452</v>
      </c>
      <c r="E75" s="36">
        <f t="shared" si="5"/>
        <v>33.727810650887569</v>
      </c>
      <c r="F75" s="36">
        <f t="shared" si="7"/>
        <v>1.4613643711606854</v>
      </c>
      <c r="G75" s="35">
        <v>1920</v>
      </c>
      <c r="H75" s="35">
        <v>1951</v>
      </c>
      <c r="I75" s="36">
        <f t="shared" si="6"/>
        <v>1.6145833333333304</v>
      </c>
      <c r="J75" s="36">
        <f t="shared" si="8"/>
        <v>1.5448693076990079</v>
      </c>
      <c r="K75" s="79"/>
      <c r="L75" s="35">
        <v>22072</v>
      </c>
      <c r="M75" s="36">
        <f t="shared" si="9"/>
        <v>1.5411965640086751</v>
      </c>
      <c r="N75" s="15"/>
    </row>
    <row r="76" spans="1:14" ht="15.75">
      <c r="A76" s="12"/>
      <c r="B76" s="34" t="s">
        <v>85</v>
      </c>
      <c r="C76" s="35">
        <v>0</v>
      </c>
      <c r="D76" s="35">
        <v>0</v>
      </c>
      <c r="E76" s="36" t="str">
        <f t="shared" si="5"/>
        <v/>
      </c>
      <c r="F76" s="36">
        <f t="shared" si="7"/>
        <v>0</v>
      </c>
      <c r="G76" s="35">
        <v>3</v>
      </c>
      <c r="H76" s="35">
        <v>2</v>
      </c>
      <c r="I76" s="36">
        <f t="shared" si="6"/>
        <v>-33.333333333333336</v>
      </c>
      <c r="J76" s="36">
        <f t="shared" si="8"/>
        <v>1.5836692031768404E-3</v>
      </c>
      <c r="K76" s="79"/>
      <c r="L76" s="35">
        <v>36</v>
      </c>
      <c r="M76" s="36">
        <f t="shared" si="9"/>
        <v>2.5137312569913149E-3</v>
      </c>
      <c r="N76" s="15"/>
    </row>
    <row r="77" spans="1:14" ht="15.75">
      <c r="A77" s="12"/>
      <c r="B77" s="34" t="s">
        <v>53</v>
      </c>
      <c r="C77" s="35">
        <v>160</v>
      </c>
      <c r="D77" s="35">
        <v>137</v>
      </c>
      <c r="E77" s="36">
        <f t="shared" si="5"/>
        <v>-14.375000000000004</v>
      </c>
      <c r="F77" s="36">
        <f t="shared" si="7"/>
        <v>0.44293566117038474</v>
      </c>
      <c r="G77" s="35">
        <v>1029</v>
      </c>
      <c r="H77" s="35">
        <v>490</v>
      </c>
      <c r="I77" s="36">
        <f t="shared" si="6"/>
        <v>-52.380952380952387</v>
      </c>
      <c r="J77" s="36">
        <f t="shared" si="8"/>
        <v>0.38799895477832591</v>
      </c>
      <c r="K77" s="79"/>
      <c r="L77" s="35">
        <v>7639</v>
      </c>
      <c r="M77" s="36">
        <f t="shared" si="9"/>
        <v>0.53339980755990712</v>
      </c>
      <c r="N77" s="15"/>
    </row>
    <row r="78" spans="1:14" ht="15.75">
      <c r="A78" s="12"/>
      <c r="B78" s="34" t="s">
        <v>50</v>
      </c>
      <c r="C78" s="35">
        <v>204</v>
      </c>
      <c r="D78" s="35">
        <v>249</v>
      </c>
      <c r="E78" s="36">
        <f t="shared" si="5"/>
        <v>22.058823529411775</v>
      </c>
      <c r="F78" s="36">
        <f t="shared" si="7"/>
        <v>0.80504364694471386</v>
      </c>
      <c r="G78" s="35">
        <v>1473</v>
      </c>
      <c r="H78" s="35">
        <v>1558</v>
      </c>
      <c r="I78" s="36">
        <f t="shared" si="6"/>
        <v>5.7705363204344939</v>
      </c>
      <c r="J78" s="36">
        <f t="shared" si="8"/>
        <v>1.2336783092747587</v>
      </c>
      <c r="K78" s="79"/>
      <c r="L78" s="35">
        <v>12425</v>
      </c>
      <c r="M78" s="36">
        <f t="shared" si="9"/>
        <v>0.86758641300325245</v>
      </c>
      <c r="N78" s="15"/>
    </row>
    <row r="79" spans="1:14" ht="15.75">
      <c r="A79" s="12"/>
      <c r="B79" s="34" t="s">
        <v>54</v>
      </c>
      <c r="C79" s="35">
        <v>114</v>
      </c>
      <c r="D79" s="35">
        <v>101</v>
      </c>
      <c r="E79" s="36">
        <f t="shared" si="5"/>
        <v>-11.403508771929827</v>
      </c>
      <c r="F79" s="36">
        <f t="shared" si="7"/>
        <v>0.32654380860006466</v>
      </c>
      <c r="G79" s="35">
        <v>449</v>
      </c>
      <c r="H79" s="35">
        <v>403</v>
      </c>
      <c r="I79" s="36">
        <f t="shared" si="6"/>
        <v>-10.244988864142535</v>
      </c>
      <c r="J79" s="36">
        <f t="shared" si="8"/>
        <v>0.31910934444013334</v>
      </c>
      <c r="K79" s="79"/>
      <c r="L79" s="35">
        <v>3275</v>
      </c>
      <c r="M79" s="36">
        <f t="shared" si="9"/>
        <v>0.2286797185179599</v>
      </c>
      <c r="N79" s="15"/>
    </row>
    <row r="80" spans="1:14" ht="15.75">
      <c r="A80" s="12"/>
      <c r="B80" s="34" t="s">
        <v>233</v>
      </c>
      <c r="C80" s="35">
        <v>2</v>
      </c>
      <c r="D80" s="35">
        <v>2</v>
      </c>
      <c r="E80" s="36">
        <f t="shared" si="5"/>
        <v>0</v>
      </c>
      <c r="F80" s="36">
        <f t="shared" si="7"/>
        <v>6.466214031684449E-3</v>
      </c>
      <c r="G80" s="35">
        <v>11</v>
      </c>
      <c r="H80" s="35">
        <v>9</v>
      </c>
      <c r="I80" s="36">
        <f t="shared" si="6"/>
        <v>-18.181818181818176</v>
      </c>
      <c r="J80" s="36">
        <f t="shared" si="8"/>
        <v>7.126511414295782E-3</v>
      </c>
      <c r="K80" s="79"/>
      <c r="L80" s="35">
        <v>121</v>
      </c>
      <c r="M80" s="36">
        <f t="shared" si="9"/>
        <v>8.4489300582208087E-3</v>
      </c>
      <c r="N80" s="15"/>
    </row>
    <row r="81" spans="1:14" ht="15.75">
      <c r="A81" s="12"/>
      <c r="B81" s="34" t="s">
        <v>42</v>
      </c>
      <c r="C81" s="35">
        <v>347</v>
      </c>
      <c r="D81" s="35">
        <v>388</v>
      </c>
      <c r="E81" s="36">
        <f t="shared" si="5"/>
        <v>11.815561959654186</v>
      </c>
      <c r="F81" s="36">
        <f t="shared" si="7"/>
        <v>1.254445522146783</v>
      </c>
      <c r="G81" s="35">
        <v>1774</v>
      </c>
      <c r="H81" s="35">
        <v>1544</v>
      </c>
      <c r="I81" s="36">
        <f t="shared" si="6"/>
        <v>-12.965050732807216</v>
      </c>
      <c r="J81" s="36">
        <f t="shared" si="8"/>
        <v>1.2225926248525207</v>
      </c>
      <c r="K81" s="79"/>
      <c r="L81" s="35">
        <v>18114</v>
      </c>
      <c r="M81" s="36">
        <f t="shared" si="9"/>
        <v>1.26482577747613</v>
      </c>
      <c r="N81" s="15"/>
    </row>
    <row r="82" spans="1:14" ht="15.75">
      <c r="A82" s="12"/>
      <c r="B82" s="34" t="s">
        <v>51</v>
      </c>
      <c r="C82" s="35">
        <v>203</v>
      </c>
      <c r="D82" s="35">
        <v>54</v>
      </c>
      <c r="E82" s="36">
        <f t="shared" si="5"/>
        <v>-73.399014778325125</v>
      </c>
      <c r="F82" s="36">
        <f t="shared" si="7"/>
        <v>0.17458777885548013</v>
      </c>
      <c r="G82" s="35">
        <v>782</v>
      </c>
      <c r="H82" s="35">
        <v>459</v>
      </c>
      <c r="I82" s="36">
        <f t="shared" si="6"/>
        <v>-41.304347826086953</v>
      </c>
      <c r="J82" s="36">
        <f t="shared" si="8"/>
        <v>0.36345208212908486</v>
      </c>
      <c r="K82" s="79"/>
      <c r="L82" s="35">
        <v>17866</v>
      </c>
      <c r="M82" s="36">
        <f t="shared" si="9"/>
        <v>1.2475089621501898</v>
      </c>
      <c r="N82" s="15"/>
    </row>
    <row r="83" spans="1:14" ht="15.75">
      <c r="A83" s="12"/>
      <c r="B83" s="34" t="s">
        <v>46</v>
      </c>
      <c r="C83" s="35">
        <v>224</v>
      </c>
      <c r="D83" s="35">
        <v>405</v>
      </c>
      <c r="E83" s="36">
        <f t="shared" si="5"/>
        <v>80.803571428571416</v>
      </c>
      <c r="F83" s="36">
        <f t="shared" si="7"/>
        <v>1.3094083414161009</v>
      </c>
      <c r="G83" s="35">
        <v>2011</v>
      </c>
      <c r="H83" s="35">
        <v>1763</v>
      </c>
      <c r="I83" s="36">
        <f t="shared" si="6"/>
        <v>-12.332173048234708</v>
      </c>
      <c r="J83" s="36">
        <f t="shared" si="8"/>
        <v>1.3960044026003848</v>
      </c>
      <c r="K83" s="79"/>
      <c r="L83" s="35">
        <v>19207</v>
      </c>
      <c r="M83" s="36">
        <f t="shared" si="9"/>
        <v>1.3411454514731163</v>
      </c>
      <c r="N83" s="15"/>
    </row>
    <row r="84" spans="1:14" ht="15.75">
      <c r="A84" s="12"/>
      <c r="B84" s="34" t="s">
        <v>49</v>
      </c>
      <c r="C84" s="35">
        <v>281</v>
      </c>
      <c r="D84" s="35">
        <v>478</v>
      </c>
      <c r="E84" s="36">
        <f t="shared" si="5"/>
        <v>70.106761565836308</v>
      </c>
      <c r="F84" s="36">
        <f t="shared" si="7"/>
        <v>1.5454251535725831</v>
      </c>
      <c r="G84" s="35">
        <v>1835</v>
      </c>
      <c r="H84" s="35">
        <v>2286</v>
      </c>
      <c r="I84" s="36">
        <f t="shared" si="6"/>
        <v>24.577656675749317</v>
      </c>
      <c r="J84" s="36">
        <f t="shared" si="8"/>
        <v>1.8101338992311287</v>
      </c>
      <c r="K84" s="79"/>
      <c r="L84" s="35">
        <v>22846</v>
      </c>
      <c r="M84" s="36">
        <f t="shared" si="9"/>
        <v>1.5952417860339885</v>
      </c>
      <c r="N84" s="15"/>
    </row>
    <row r="85" spans="1:14" ht="15.75">
      <c r="A85" s="12"/>
      <c r="B85" s="34" t="s">
        <v>37</v>
      </c>
      <c r="C85" s="35">
        <v>490</v>
      </c>
      <c r="D85" s="35">
        <v>477</v>
      </c>
      <c r="E85" s="36">
        <f t="shared" si="5"/>
        <v>-2.6530612244897944</v>
      </c>
      <c r="F85" s="36">
        <f t="shared" si="7"/>
        <v>1.5421920465567411</v>
      </c>
      <c r="G85" s="35">
        <v>3207</v>
      </c>
      <c r="H85" s="35">
        <v>2005</v>
      </c>
      <c r="I85" s="36">
        <f t="shared" si="6"/>
        <v>-37.480511381353288</v>
      </c>
      <c r="J85" s="36">
        <f t="shared" si="8"/>
        <v>1.5876283761847825</v>
      </c>
      <c r="K85" s="79"/>
      <c r="L85" s="35">
        <v>38872</v>
      </c>
      <c r="M85" s="36">
        <f t="shared" si="9"/>
        <v>2.7142711506046222</v>
      </c>
      <c r="N85" s="15"/>
    </row>
    <row r="86" spans="1:14" ht="15.75">
      <c r="A86" s="12"/>
      <c r="B86" s="34" t="s">
        <v>45</v>
      </c>
      <c r="C86" s="35">
        <v>231</v>
      </c>
      <c r="D86" s="35">
        <v>278</v>
      </c>
      <c r="E86" s="36">
        <f t="shared" si="5"/>
        <v>20.346320346320358</v>
      </c>
      <c r="F86" s="36">
        <f>+(D86*100)/$D$87</f>
        <v>0.8988037504041384</v>
      </c>
      <c r="G86" s="35">
        <v>1611</v>
      </c>
      <c r="H86" s="35">
        <v>1303</v>
      </c>
      <c r="I86" s="36">
        <f t="shared" si="6"/>
        <v>-19.118559900682808</v>
      </c>
      <c r="J86" s="36">
        <f t="shared" si="8"/>
        <v>1.0317604858697116</v>
      </c>
      <c r="K86" s="79"/>
      <c r="L86" s="35">
        <v>17129</v>
      </c>
      <c r="M86" s="36">
        <f t="shared" si="9"/>
        <v>1.1960472972501177</v>
      </c>
      <c r="N86" s="15"/>
    </row>
    <row r="87" spans="1:14" ht="15.75">
      <c r="A87" s="12"/>
      <c r="B87" s="40" t="s">
        <v>70</v>
      </c>
      <c r="C87" s="42">
        <f>SUM(C55:C86)</f>
        <v>24274</v>
      </c>
      <c r="D87" s="42">
        <f>SUM(D55:D86)</f>
        <v>30930</v>
      </c>
      <c r="E87" s="38">
        <f t="shared" si="5"/>
        <v>27.420285078685012</v>
      </c>
      <c r="F87" s="38">
        <f>SUM(F55:F86)</f>
        <v>99.999999999999986</v>
      </c>
      <c r="G87" s="42">
        <f>SUM(G55:G86)</f>
        <v>127248</v>
      </c>
      <c r="H87" s="42">
        <f>SUM(H55:H86)</f>
        <v>126289</v>
      </c>
      <c r="I87" s="38">
        <f t="shared" si="6"/>
        <v>-0.75364642273355598</v>
      </c>
      <c r="J87" s="38">
        <f>SUM(J55:J86)</f>
        <v>100</v>
      </c>
      <c r="K87" s="4"/>
      <c r="L87" s="42">
        <f>SUM(L55:L86)</f>
        <v>1432134</v>
      </c>
      <c r="M87" s="38">
        <f>SUM(M55:M86)</f>
        <v>99.999999999999986</v>
      </c>
      <c r="N87" s="15"/>
    </row>
    <row r="88" spans="1:14">
      <c r="A88" s="12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15"/>
    </row>
    <row r="89" spans="1:14" ht="18.75">
      <c r="A89" s="12"/>
      <c r="B89" s="92" t="s">
        <v>309</v>
      </c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5"/>
    </row>
    <row r="90" spans="1:14" ht="31.5" customHeight="1">
      <c r="A90" s="12"/>
      <c r="B90" s="30" t="s">
        <v>256</v>
      </c>
      <c r="C90" s="104" t="s">
        <v>319</v>
      </c>
      <c r="D90" s="104"/>
      <c r="E90" s="101" t="s">
        <v>316</v>
      </c>
      <c r="F90" s="101" t="s">
        <v>306</v>
      </c>
      <c r="G90" s="105" t="s">
        <v>321</v>
      </c>
      <c r="H90" s="106"/>
      <c r="I90" s="101" t="s">
        <v>316</v>
      </c>
      <c r="J90" s="101" t="s">
        <v>306</v>
      </c>
      <c r="K90" s="94"/>
      <c r="L90" s="86" t="s">
        <v>312</v>
      </c>
      <c r="M90" s="101" t="s">
        <v>101</v>
      </c>
      <c r="N90" s="15"/>
    </row>
    <row r="91" spans="1:14" ht="15.75">
      <c r="A91" s="12"/>
      <c r="B91" s="30"/>
      <c r="C91" s="31">
        <v>2017</v>
      </c>
      <c r="D91" s="31">
        <v>2018</v>
      </c>
      <c r="E91" s="101"/>
      <c r="F91" s="101"/>
      <c r="G91" s="31">
        <v>2017</v>
      </c>
      <c r="H91" s="31">
        <v>2018</v>
      </c>
      <c r="I91" s="101"/>
      <c r="J91" s="101"/>
      <c r="K91" s="94"/>
      <c r="L91" s="39" t="s">
        <v>318</v>
      </c>
      <c r="M91" s="101"/>
      <c r="N91" s="15"/>
    </row>
    <row r="92" spans="1:14">
      <c r="A92" s="12"/>
      <c r="B92" s="8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15"/>
    </row>
    <row r="93" spans="1:14" ht="15.75">
      <c r="A93" s="12"/>
      <c r="B93" s="34" t="s">
        <v>23</v>
      </c>
      <c r="C93" s="35">
        <f>C17-C55</f>
        <v>196</v>
      </c>
      <c r="D93" s="35">
        <f>D17-D55</f>
        <v>126</v>
      </c>
      <c r="E93" s="36">
        <f t="shared" ref="E93:E125" si="10">IF(ISBLANK(D93),"",(IFERROR(((D93/C93-1)*100),"")))</f>
        <v>-35.714285714285708</v>
      </c>
      <c r="F93" s="36">
        <f>+(D93*100)/$D$125</f>
        <v>0.4623344218985066</v>
      </c>
      <c r="G93" s="35">
        <f>G17-G55</f>
        <v>1000</v>
      </c>
      <c r="H93" s="35">
        <f>H17-H55</f>
        <v>541</v>
      </c>
      <c r="I93" s="36">
        <f t="shared" ref="I93:I125" si="11">IF(ISBLANK(H93),"",(IFERROR(((H93/G93-1)*100),"")))</f>
        <v>-45.9</v>
      </c>
      <c r="J93" s="36">
        <f>+(H93*100)/$H$125</f>
        <v>0.52001230343342686</v>
      </c>
      <c r="K93" s="79"/>
      <c r="L93" s="35">
        <f>L17-L55</f>
        <v>7523</v>
      </c>
      <c r="M93" s="36">
        <f>+(L93*100)/$L$125</f>
        <v>0.69164673152559453</v>
      </c>
      <c r="N93" s="15"/>
    </row>
    <row r="94" spans="1:14" ht="15.75">
      <c r="A94" s="12"/>
      <c r="B94" s="34" t="s">
        <v>43</v>
      </c>
      <c r="C94" s="35">
        <f t="shared" ref="C94:D124" si="12">C18-C56</f>
        <v>218</v>
      </c>
      <c r="D94" s="35">
        <f t="shared" si="12"/>
        <v>294</v>
      </c>
      <c r="E94" s="36">
        <f t="shared" si="10"/>
        <v>34.862385321100909</v>
      </c>
      <c r="F94" s="36">
        <f t="shared" ref="F94:F124" si="13">+(D94*100)/$D$125</f>
        <v>1.0787803177631821</v>
      </c>
      <c r="G94" s="35">
        <f t="shared" ref="G94:H94" si="14">G18-G56</f>
        <v>1068</v>
      </c>
      <c r="H94" s="35">
        <f t="shared" si="14"/>
        <v>1225</v>
      </c>
      <c r="I94" s="36">
        <f t="shared" si="11"/>
        <v>14.700374531835214</v>
      </c>
      <c r="J94" s="36">
        <f t="shared" ref="J94:J124" si="15">+(H94*100)/$H$125</f>
        <v>1.1774770271828983</v>
      </c>
      <c r="K94" s="79"/>
      <c r="L94" s="35">
        <f t="shared" ref="L94" si="16">L18-L56</f>
        <v>12832</v>
      </c>
      <c r="M94" s="36">
        <f t="shared" ref="M94:M124" si="17">+(L94*100)/$L$125</f>
        <v>1.1797435675842654</v>
      </c>
      <c r="N94" s="15"/>
    </row>
    <row r="95" spans="1:14" ht="15.75">
      <c r="A95" s="12"/>
      <c r="B95" s="34" t="s">
        <v>33</v>
      </c>
      <c r="C95" s="35">
        <f t="shared" si="12"/>
        <v>1320</v>
      </c>
      <c r="D95" s="35">
        <f t="shared" si="12"/>
        <v>2026</v>
      </c>
      <c r="E95" s="36">
        <f t="shared" si="10"/>
        <v>53.484848484848492</v>
      </c>
      <c r="F95" s="36">
        <f t="shared" si="13"/>
        <v>7.4340439584632882</v>
      </c>
      <c r="G95" s="35">
        <f t="shared" ref="G95:H95" si="18">G19-G57</f>
        <v>5852</v>
      </c>
      <c r="H95" s="35">
        <f t="shared" si="18"/>
        <v>7415</v>
      </c>
      <c r="I95" s="36">
        <f t="shared" si="11"/>
        <v>26.708817498291193</v>
      </c>
      <c r="J95" s="36">
        <f t="shared" si="15"/>
        <v>7.1273405359683188</v>
      </c>
      <c r="K95" s="79"/>
      <c r="L95" s="35">
        <f t="shared" ref="L95" si="19">L19-L57</f>
        <v>71509</v>
      </c>
      <c r="M95" s="36">
        <f t="shared" si="17"/>
        <v>6.5743674231907132</v>
      </c>
      <c r="N95" s="15"/>
    </row>
    <row r="96" spans="1:14" ht="15.75">
      <c r="A96" s="12"/>
      <c r="B96" s="34" t="s">
        <v>30</v>
      </c>
      <c r="C96" s="35">
        <f t="shared" si="12"/>
        <v>6949</v>
      </c>
      <c r="D96" s="35">
        <f t="shared" si="12"/>
        <v>9406</v>
      </c>
      <c r="E96" s="36">
        <f t="shared" si="10"/>
        <v>35.357605410850489</v>
      </c>
      <c r="F96" s="36">
        <f t="shared" si="13"/>
        <v>34.513631526804389</v>
      </c>
      <c r="G96" s="35">
        <f t="shared" ref="G96:H96" si="20">G20-G58</f>
        <v>34384</v>
      </c>
      <c r="H96" s="35">
        <f t="shared" si="20"/>
        <v>38446</v>
      </c>
      <c r="I96" s="36">
        <f t="shared" si="11"/>
        <v>11.81363424848767</v>
      </c>
      <c r="J96" s="36">
        <f t="shared" si="15"/>
        <v>36.954515744549965</v>
      </c>
      <c r="K96" s="79"/>
      <c r="L96" s="35">
        <f t="shared" ref="L96" si="21">L20-L58</f>
        <v>378126</v>
      </c>
      <c r="M96" s="36">
        <f t="shared" si="17"/>
        <v>34.764005317672066</v>
      </c>
      <c r="N96" s="15"/>
    </row>
    <row r="97" spans="1:14" ht="15.75">
      <c r="A97" s="12"/>
      <c r="B97" s="34" t="s">
        <v>34</v>
      </c>
      <c r="C97" s="35">
        <f t="shared" si="12"/>
        <v>939</v>
      </c>
      <c r="D97" s="35">
        <f t="shared" si="12"/>
        <v>1454</v>
      </c>
      <c r="E97" s="36">
        <f t="shared" si="10"/>
        <v>54.845580404685833</v>
      </c>
      <c r="F97" s="36">
        <f t="shared" si="13"/>
        <v>5.3351924558764177</v>
      </c>
      <c r="G97" s="35">
        <f t="shared" ref="G97:H97" si="22">G21-G59</f>
        <v>4692</v>
      </c>
      <c r="H97" s="35">
        <f t="shared" si="22"/>
        <v>4397</v>
      </c>
      <c r="I97" s="36">
        <f t="shared" si="11"/>
        <v>-6.2872975277067367</v>
      </c>
      <c r="J97" s="36">
        <f t="shared" si="15"/>
        <v>4.2264216232842475</v>
      </c>
      <c r="K97" s="79"/>
      <c r="L97" s="35">
        <f t="shared" ref="L97" si="23">L21-L59</f>
        <v>38759</v>
      </c>
      <c r="M97" s="36">
        <f t="shared" si="17"/>
        <v>3.5634102973814326</v>
      </c>
      <c r="N97" s="15"/>
    </row>
    <row r="98" spans="1:14" ht="15.75">
      <c r="A98" s="12"/>
      <c r="B98" s="34" t="s">
        <v>32</v>
      </c>
      <c r="C98" s="35">
        <f t="shared" si="12"/>
        <v>1205</v>
      </c>
      <c r="D98" s="35">
        <f t="shared" si="12"/>
        <v>1458</v>
      </c>
      <c r="E98" s="36">
        <f t="shared" si="10"/>
        <v>20.995850622406632</v>
      </c>
      <c r="F98" s="36">
        <f t="shared" si="13"/>
        <v>5.3498697391112904</v>
      </c>
      <c r="G98" s="35">
        <f t="shared" ref="G98:H98" si="24">G22-G60</f>
        <v>6541</v>
      </c>
      <c r="H98" s="35">
        <f t="shared" si="24"/>
        <v>5508</v>
      </c>
      <c r="I98" s="36">
        <f t="shared" si="11"/>
        <v>-15.792692248891605</v>
      </c>
      <c r="J98" s="36">
        <f t="shared" si="15"/>
        <v>5.2943211965089008</v>
      </c>
      <c r="K98" s="79"/>
      <c r="L98" s="35">
        <f t="shared" ref="L98" si="25">L22-L60</f>
        <v>102191</v>
      </c>
      <c r="M98" s="36">
        <f t="shared" si="17"/>
        <v>9.39519754636874</v>
      </c>
      <c r="N98" s="15"/>
    </row>
    <row r="99" spans="1:14" ht="15.75">
      <c r="A99" s="12"/>
      <c r="B99" s="34" t="s">
        <v>35</v>
      </c>
      <c r="C99" s="35">
        <f t="shared" si="12"/>
        <v>238</v>
      </c>
      <c r="D99" s="35">
        <f t="shared" si="12"/>
        <v>596</v>
      </c>
      <c r="E99" s="36">
        <f t="shared" si="10"/>
        <v>150.42016806722688</v>
      </c>
      <c r="F99" s="36">
        <f t="shared" si="13"/>
        <v>2.1869152019961104</v>
      </c>
      <c r="G99" s="35">
        <f t="shared" ref="G99:H99" si="26">G23-G61</f>
        <v>2619</v>
      </c>
      <c r="H99" s="35">
        <f t="shared" si="26"/>
        <v>1778</v>
      </c>
      <c r="I99" s="36">
        <f t="shared" si="11"/>
        <v>-32.111492936235209</v>
      </c>
      <c r="J99" s="36">
        <f t="shared" si="15"/>
        <v>1.7090237994540352</v>
      </c>
      <c r="K99" s="79"/>
      <c r="L99" s="35">
        <f t="shared" ref="L99" si="27">L23-L61</f>
        <v>22567</v>
      </c>
      <c r="M99" s="36">
        <f t="shared" si="17"/>
        <v>2.0747563193324594</v>
      </c>
      <c r="N99" s="15"/>
    </row>
    <row r="100" spans="1:14" ht="15.75">
      <c r="A100" s="12"/>
      <c r="B100" s="34" t="s">
        <v>41</v>
      </c>
      <c r="C100" s="35">
        <f t="shared" si="12"/>
        <v>899</v>
      </c>
      <c r="D100" s="35">
        <f t="shared" si="12"/>
        <v>1032</v>
      </c>
      <c r="E100" s="36">
        <f t="shared" si="10"/>
        <v>14.794215795328135</v>
      </c>
      <c r="F100" s="36">
        <f t="shared" si="13"/>
        <v>3.7867390745972922</v>
      </c>
      <c r="G100" s="35">
        <f t="shared" ref="G100:H100" si="28">G24-G62</f>
        <v>4327</v>
      </c>
      <c r="H100" s="35">
        <f t="shared" si="28"/>
        <v>3326</v>
      </c>
      <c r="I100" s="36">
        <f t="shared" si="11"/>
        <v>-23.133810954471922</v>
      </c>
      <c r="J100" s="36">
        <f t="shared" si="15"/>
        <v>3.1969702795186281</v>
      </c>
      <c r="K100" s="79"/>
      <c r="L100" s="35">
        <f t="shared" ref="L100" si="29">L24-L62</f>
        <v>35952</v>
      </c>
      <c r="M100" s="36">
        <f t="shared" si="17"/>
        <v>3.3053413919723744</v>
      </c>
      <c r="N100" s="15"/>
    </row>
    <row r="101" spans="1:14" ht="15.75">
      <c r="A101" s="12"/>
      <c r="B101" s="34" t="s">
        <v>52</v>
      </c>
      <c r="C101" s="35">
        <f t="shared" si="12"/>
        <v>145</v>
      </c>
      <c r="D101" s="35">
        <f t="shared" si="12"/>
        <v>199</v>
      </c>
      <c r="E101" s="36">
        <f t="shared" si="10"/>
        <v>37.241379310344833</v>
      </c>
      <c r="F101" s="36">
        <f t="shared" si="13"/>
        <v>0.73019484093494291</v>
      </c>
      <c r="G101" s="35">
        <f t="shared" ref="G101:H101" si="30">G25-G63</f>
        <v>769</v>
      </c>
      <c r="H101" s="35">
        <f t="shared" si="30"/>
        <v>581</v>
      </c>
      <c r="I101" s="36">
        <f t="shared" si="11"/>
        <v>-24.447334200260073</v>
      </c>
      <c r="J101" s="36">
        <f t="shared" si="15"/>
        <v>0.55846053289246034</v>
      </c>
      <c r="K101" s="79"/>
      <c r="L101" s="35">
        <f t="shared" ref="L101" si="31">L25-L63</f>
        <v>7561</v>
      </c>
      <c r="M101" s="36">
        <f t="shared" si="17"/>
        <v>0.69514036116775491</v>
      </c>
      <c r="N101" s="15"/>
    </row>
    <row r="102" spans="1:14" ht="15.75">
      <c r="A102" s="12"/>
      <c r="B102" s="34" t="s">
        <v>38</v>
      </c>
      <c r="C102" s="35">
        <f t="shared" si="12"/>
        <v>530</v>
      </c>
      <c r="D102" s="35">
        <f t="shared" si="12"/>
        <v>659</v>
      </c>
      <c r="E102" s="36">
        <f t="shared" si="10"/>
        <v>24.33962264150944</v>
      </c>
      <c r="F102" s="36">
        <f t="shared" si="13"/>
        <v>2.4180824129453637</v>
      </c>
      <c r="G102" s="35">
        <f t="shared" ref="G102:H102" si="32">G26-G64</f>
        <v>2902</v>
      </c>
      <c r="H102" s="35">
        <f t="shared" si="32"/>
        <v>2767</v>
      </c>
      <c r="I102" s="36">
        <f t="shared" si="11"/>
        <v>-4.6519641626464487</v>
      </c>
      <c r="J102" s="36">
        <f t="shared" si="15"/>
        <v>2.6596562728286361</v>
      </c>
      <c r="K102" s="79"/>
      <c r="L102" s="35">
        <f t="shared" ref="L102" si="33">L26-L64</f>
        <v>30254</v>
      </c>
      <c r="M102" s="36">
        <f t="shared" si="17"/>
        <v>2.7814808208926407</v>
      </c>
      <c r="N102" s="15"/>
    </row>
    <row r="103" spans="1:14" ht="15.75">
      <c r="A103" s="12"/>
      <c r="B103" s="34" t="s">
        <v>57</v>
      </c>
      <c r="C103" s="35">
        <f t="shared" si="12"/>
        <v>0</v>
      </c>
      <c r="D103" s="35">
        <f t="shared" si="12"/>
        <v>0</v>
      </c>
      <c r="E103" s="36" t="str">
        <f t="shared" si="10"/>
        <v/>
      </c>
      <c r="F103" s="36">
        <f t="shared" si="13"/>
        <v>0</v>
      </c>
      <c r="G103" s="35">
        <f t="shared" ref="G103:H103" si="34">G27-G65</f>
        <v>1</v>
      </c>
      <c r="H103" s="35">
        <f t="shared" si="34"/>
        <v>0</v>
      </c>
      <c r="I103" s="36">
        <f t="shared" si="11"/>
        <v>-100</v>
      </c>
      <c r="J103" s="36">
        <f t="shared" si="15"/>
        <v>0</v>
      </c>
      <c r="K103" s="79"/>
      <c r="L103" s="35">
        <f t="shared" ref="L103" si="35">L27-L65</f>
        <v>35</v>
      </c>
      <c r="M103" s="36">
        <f t="shared" si="17"/>
        <v>3.2178167756740407E-3</v>
      </c>
      <c r="N103" s="15"/>
    </row>
    <row r="104" spans="1:14" ht="15.75">
      <c r="A104" s="12"/>
      <c r="B104" s="34" t="s">
        <v>56</v>
      </c>
      <c r="C104" s="35">
        <f t="shared" si="12"/>
        <v>54</v>
      </c>
      <c r="D104" s="35">
        <f t="shared" si="12"/>
        <v>49</v>
      </c>
      <c r="E104" s="36">
        <f t="shared" si="10"/>
        <v>-9.259259259259256</v>
      </c>
      <c r="F104" s="36">
        <f t="shared" si="13"/>
        <v>0.17979671962719701</v>
      </c>
      <c r="G104" s="35">
        <f t="shared" ref="G104:H104" si="36">G28-G66</f>
        <v>138</v>
      </c>
      <c r="H104" s="35">
        <f t="shared" si="36"/>
        <v>103</v>
      </c>
      <c r="I104" s="36">
        <f t="shared" si="11"/>
        <v>-25.362318840579711</v>
      </c>
      <c r="J104" s="36">
        <f t="shared" si="15"/>
        <v>9.9004190857011037E-2</v>
      </c>
      <c r="K104" s="79"/>
      <c r="L104" s="35">
        <f t="shared" ref="L104" si="37">L28-L66</f>
        <v>1082</v>
      </c>
      <c r="M104" s="36">
        <f t="shared" si="17"/>
        <v>9.947650717940891E-2</v>
      </c>
      <c r="N104" s="15"/>
    </row>
    <row r="105" spans="1:14" ht="15.75">
      <c r="A105" s="12"/>
      <c r="B105" s="34" t="s">
        <v>39</v>
      </c>
      <c r="C105" s="35">
        <f t="shared" si="12"/>
        <v>472</v>
      </c>
      <c r="D105" s="35">
        <f t="shared" si="12"/>
        <v>620</v>
      </c>
      <c r="E105" s="36">
        <f t="shared" si="10"/>
        <v>31.355932203389834</v>
      </c>
      <c r="F105" s="36">
        <f t="shared" si="13"/>
        <v>2.2749789014053499</v>
      </c>
      <c r="G105" s="35">
        <f t="shared" ref="G105:H105" si="38">G29-G67</f>
        <v>1849</v>
      </c>
      <c r="H105" s="35">
        <f t="shared" si="38"/>
        <v>1779</v>
      </c>
      <c r="I105" s="36">
        <f t="shared" si="11"/>
        <v>-3.7858301784748472</v>
      </c>
      <c r="J105" s="36">
        <f t="shared" si="15"/>
        <v>1.709985005190511</v>
      </c>
      <c r="K105" s="79"/>
      <c r="L105" s="35">
        <f t="shared" ref="L105" si="39">L29-L67</f>
        <v>21455</v>
      </c>
      <c r="M105" s="36">
        <f t="shared" si="17"/>
        <v>1.9725216834881869</v>
      </c>
      <c r="N105" s="15"/>
    </row>
    <row r="106" spans="1:14" ht="15.75">
      <c r="A106" s="12"/>
      <c r="B106" s="34" t="s">
        <v>31</v>
      </c>
      <c r="C106" s="35">
        <f t="shared" si="12"/>
        <v>2825</v>
      </c>
      <c r="D106" s="35">
        <f t="shared" si="12"/>
        <v>4545</v>
      </c>
      <c r="E106" s="36">
        <f t="shared" si="10"/>
        <v>60.884955752212399</v>
      </c>
      <c r="F106" s="36">
        <f t="shared" si="13"/>
        <v>16.677063075624702</v>
      </c>
      <c r="G106" s="35">
        <f t="shared" ref="G106:H106" si="40">G30-G68</f>
        <v>11359</v>
      </c>
      <c r="H106" s="35">
        <f t="shared" si="40"/>
        <v>16734</v>
      </c>
      <c r="I106" s="36">
        <f t="shared" si="11"/>
        <v>47.319306276960994</v>
      </c>
      <c r="J106" s="36">
        <f t="shared" si="15"/>
        <v>16.084816794186629</v>
      </c>
      <c r="K106" s="79"/>
      <c r="L106" s="35">
        <f t="shared" ref="L106" si="41">L30-L68</f>
        <v>123445</v>
      </c>
      <c r="M106" s="36">
        <f t="shared" si="17"/>
        <v>11.349239767802342</v>
      </c>
      <c r="N106" s="15"/>
    </row>
    <row r="107" spans="1:14" ht="15.75">
      <c r="A107" s="12"/>
      <c r="B107" s="34" t="s">
        <v>58</v>
      </c>
      <c r="C107" s="35">
        <f t="shared" si="12"/>
        <v>0</v>
      </c>
      <c r="D107" s="35">
        <f t="shared" si="12"/>
        <v>0</v>
      </c>
      <c r="E107" s="36" t="str">
        <f t="shared" si="10"/>
        <v/>
      </c>
      <c r="F107" s="36">
        <f t="shared" si="13"/>
        <v>0</v>
      </c>
      <c r="G107" s="35">
        <f t="shared" ref="G107:H107" si="42">G31-G69</f>
        <v>1</v>
      </c>
      <c r="H107" s="35">
        <f t="shared" si="42"/>
        <v>1</v>
      </c>
      <c r="I107" s="36">
        <f t="shared" si="11"/>
        <v>0</v>
      </c>
      <c r="J107" s="36">
        <f t="shared" si="15"/>
        <v>9.6120573647583531E-4</v>
      </c>
      <c r="K107" s="79"/>
      <c r="L107" s="35">
        <f t="shared" ref="L107" si="43">L31-L69</f>
        <v>29</v>
      </c>
      <c r="M107" s="36">
        <f t="shared" si="17"/>
        <v>2.6661910427013481E-3</v>
      </c>
      <c r="N107" s="15"/>
    </row>
    <row r="108" spans="1:14" ht="15.75">
      <c r="A108" s="12"/>
      <c r="B108" s="34" t="s">
        <v>55</v>
      </c>
      <c r="C108" s="35">
        <f t="shared" si="12"/>
        <v>24</v>
      </c>
      <c r="D108" s="35">
        <f t="shared" si="12"/>
        <v>90</v>
      </c>
      <c r="E108" s="36">
        <f t="shared" si="10"/>
        <v>275</v>
      </c>
      <c r="F108" s="36">
        <f t="shared" si="13"/>
        <v>0.33023887278464759</v>
      </c>
      <c r="G108" s="35">
        <f t="shared" ref="G108:H108" si="44">G32-G70</f>
        <v>174</v>
      </c>
      <c r="H108" s="35">
        <f t="shared" si="44"/>
        <v>222</v>
      </c>
      <c r="I108" s="36">
        <f t="shared" si="11"/>
        <v>27.586206896551737</v>
      </c>
      <c r="J108" s="36">
        <f t="shared" si="15"/>
        <v>0.21338767349763543</v>
      </c>
      <c r="K108" s="79"/>
      <c r="L108" s="35">
        <f t="shared" ref="L108" si="45">L32-L70</f>
        <v>1602</v>
      </c>
      <c r="M108" s="36">
        <f t="shared" si="17"/>
        <v>0.14728407070370894</v>
      </c>
      <c r="N108" s="15"/>
    </row>
    <row r="109" spans="1:14" ht="15.75">
      <c r="A109" s="12"/>
      <c r="B109" s="34" t="s">
        <v>47</v>
      </c>
      <c r="C109" s="35">
        <f t="shared" si="12"/>
        <v>289</v>
      </c>
      <c r="D109" s="35">
        <f t="shared" si="12"/>
        <v>487</v>
      </c>
      <c r="E109" s="36">
        <f t="shared" si="10"/>
        <v>68.512110726643598</v>
      </c>
      <c r="F109" s="36">
        <f t="shared" si="13"/>
        <v>1.7869592338458151</v>
      </c>
      <c r="G109" s="35">
        <f t="shared" ref="G109:H109" si="46">G33-G71</f>
        <v>1393</v>
      </c>
      <c r="H109" s="35">
        <f t="shared" si="46"/>
        <v>1905</v>
      </c>
      <c r="I109" s="36">
        <f t="shared" si="11"/>
        <v>36.755204594400581</v>
      </c>
      <c r="J109" s="36">
        <f t="shared" si="15"/>
        <v>1.8310969279864662</v>
      </c>
      <c r="K109" s="79"/>
      <c r="L109" s="35">
        <f t="shared" ref="L109" si="47">L33-L71</f>
        <v>17564</v>
      </c>
      <c r="M109" s="36">
        <f t="shared" si="17"/>
        <v>1.6147923956553958</v>
      </c>
      <c r="N109" s="15"/>
    </row>
    <row r="110" spans="1:14" ht="15.75">
      <c r="A110" s="12"/>
      <c r="B110" s="34" t="s">
        <v>40</v>
      </c>
      <c r="C110" s="35">
        <f t="shared" si="12"/>
        <v>423</v>
      </c>
      <c r="D110" s="35">
        <f t="shared" si="12"/>
        <v>420</v>
      </c>
      <c r="E110" s="36">
        <f t="shared" si="10"/>
        <v>-0.70921985815602939</v>
      </c>
      <c r="F110" s="36">
        <f t="shared" si="13"/>
        <v>1.5411147396616887</v>
      </c>
      <c r="G110" s="35">
        <f t="shared" ref="G110:H110" si="48">G34-G72</f>
        <v>2102</v>
      </c>
      <c r="H110" s="35">
        <f t="shared" si="48"/>
        <v>1965</v>
      </c>
      <c r="I110" s="36">
        <f t="shared" si="11"/>
        <v>-6.5176022835394809</v>
      </c>
      <c r="J110" s="36">
        <f t="shared" si="15"/>
        <v>1.8887692721750164</v>
      </c>
      <c r="K110" s="79"/>
      <c r="L110" s="35">
        <f t="shared" ref="L110" si="49">L34-L72</f>
        <v>26609</v>
      </c>
      <c r="M110" s="36">
        <f t="shared" si="17"/>
        <v>2.4463681881117298</v>
      </c>
      <c r="N110" s="15"/>
    </row>
    <row r="111" spans="1:14" ht="15.75">
      <c r="A111" s="12"/>
      <c r="B111" s="34" t="s">
        <v>44</v>
      </c>
      <c r="C111" s="35">
        <f t="shared" si="12"/>
        <v>431</v>
      </c>
      <c r="D111" s="35">
        <f t="shared" si="12"/>
        <v>385</v>
      </c>
      <c r="E111" s="36">
        <f t="shared" si="10"/>
        <v>-10.672853828306261</v>
      </c>
      <c r="F111" s="36">
        <f t="shared" si="13"/>
        <v>1.4126885113565479</v>
      </c>
      <c r="G111" s="35">
        <f t="shared" ref="G111:H111" si="50">G35-G73</f>
        <v>2035</v>
      </c>
      <c r="H111" s="35">
        <f t="shared" si="50"/>
        <v>1406</v>
      </c>
      <c r="I111" s="36">
        <f t="shared" si="11"/>
        <v>-30.909090909090907</v>
      </c>
      <c r="J111" s="36">
        <f t="shared" si="15"/>
        <v>1.3514552654850245</v>
      </c>
      <c r="K111" s="79"/>
      <c r="L111" s="35">
        <f t="shared" ref="L111" si="51">L35-L73</f>
        <v>20518</v>
      </c>
      <c r="M111" s="36">
        <f t="shared" si="17"/>
        <v>1.8863761315222847</v>
      </c>
      <c r="N111" s="15"/>
    </row>
    <row r="112" spans="1:14" ht="15.75">
      <c r="A112" s="12"/>
      <c r="B112" s="34" t="s">
        <v>36</v>
      </c>
      <c r="C112" s="35">
        <f t="shared" si="12"/>
        <v>335</v>
      </c>
      <c r="D112" s="35">
        <f t="shared" si="12"/>
        <v>542</v>
      </c>
      <c r="E112" s="36">
        <f t="shared" si="10"/>
        <v>61.791044776119406</v>
      </c>
      <c r="F112" s="36">
        <f t="shared" si="13"/>
        <v>1.9887718783253219</v>
      </c>
      <c r="G112" s="35">
        <f t="shared" ref="G112:H112" si="52">G36-G74</f>
        <v>1618</v>
      </c>
      <c r="H112" s="35">
        <f t="shared" si="52"/>
        <v>1903</v>
      </c>
      <c r="I112" s="36">
        <f t="shared" si="11"/>
        <v>17.614338689740428</v>
      </c>
      <c r="J112" s="36">
        <f t="shared" si="15"/>
        <v>1.8291745165135145</v>
      </c>
      <c r="K112" s="79"/>
      <c r="L112" s="35">
        <f t="shared" ref="L112" si="53">L36-L74</f>
        <v>20241</v>
      </c>
      <c r="M112" s="36">
        <f t="shared" si="17"/>
        <v>1.8609094101833787</v>
      </c>
      <c r="N112" s="15"/>
    </row>
    <row r="113" spans="1:14" ht="15.75">
      <c r="A113" s="12"/>
      <c r="B113" s="34" t="s">
        <v>48</v>
      </c>
      <c r="C113" s="35">
        <f t="shared" si="12"/>
        <v>261</v>
      </c>
      <c r="D113" s="35">
        <f t="shared" si="12"/>
        <v>341</v>
      </c>
      <c r="E113" s="36">
        <f t="shared" si="10"/>
        <v>30.651340996168575</v>
      </c>
      <c r="F113" s="36">
        <f t="shared" si="13"/>
        <v>1.2512383957729425</v>
      </c>
      <c r="G113" s="35">
        <f t="shared" ref="G113:H113" si="54">G37-G75</f>
        <v>1474</v>
      </c>
      <c r="H113" s="35">
        <f t="shared" si="54"/>
        <v>1540</v>
      </c>
      <c r="I113" s="36">
        <f t="shared" si="11"/>
        <v>4.4776119402984982</v>
      </c>
      <c r="J113" s="36">
        <f t="shared" si="15"/>
        <v>1.4802568341727864</v>
      </c>
      <c r="K113" s="79"/>
      <c r="L113" s="35">
        <f t="shared" ref="L113" si="55">L37-L75</f>
        <v>17033</v>
      </c>
      <c r="M113" s="36">
        <f t="shared" si="17"/>
        <v>1.5659735182873125</v>
      </c>
      <c r="N113" s="15"/>
    </row>
    <row r="114" spans="1:14" ht="15.75">
      <c r="A114" s="12"/>
      <c r="B114" s="34" t="s">
        <v>85</v>
      </c>
      <c r="C114" s="35">
        <f t="shared" si="12"/>
        <v>1</v>
      </c>
      <c r="D114" s="35">
        <f t="shared" si="12"/>
        <v>3</v>
      </c>
      <c r="E114" s="36">
        <f t="shared" si="10"/>
        <v>200</v>
      </c>
      <c r="F114" s="36">
        <f t="shared" si="13"/>
        <v>1.1007962426154918E-2</v>
      </c>
      <c r="G114" s="35">
        <f t="shared" ref="G114:H114" si="56">G38-G76</f>
        <v>5</v>
      </c>
      <c r="H114" s="35">
        <f t="shared" si="56"/>
        <v>3</v>
      </c>
      <c r="I114" s="36">
        <f t="shared" si="11"/>
        <v>-40</v>
      </c>
      <c r="J114" s="36">
        <f t="shared" si="15"/>
        <v>2.8836172094275059E-3</v>
      </c>
      <c r="K114" s="79"/>
      <c r="L114" s="35">
        <f t="shared" ref="L114" si="57">L38-L76</f>
        <v>29</v>
      </c>
      <c r="M114" s="36">
        <f t="shared" si="17"/>
        <v>2.6661910427013481E-3</v>
      </c>
      <c r="N114" s="15"/>
    </row>
    <row r="115" spans="1:14" ht="15.75">
      <c r="A115" s="12"/>
      <c r="B115" s="34" t="s">
        <v>53</v>
      </c>
      <c r="C115" s="35">
        <f t="shared" si="12"/>
        <v>94</v>
      </c>
      <c r="D115" s="35">
        <f t="shared" si="12"/>
        <v>114</v>
      </c>
      <c r="E115" s="36">
        <f t="shared" si="10"/>
        <v>21.276595744680861</v>
      </c>
      <c r="F115" s="36">
        <f t="shared" si="13"/>
        <v>0.41830257219388689</v>
      </c>
      <c r="G115" s="35">
        <f t="shared" ref="G115:H115" si="58">G39-G77</f>
        <v>492</v>
      </c>
      <c r="H115" s="35">
        <f t="shared" si="58"/>
        <v>326</v>
      </c>
      <c r="I115" s="36">
        <f t="shared" si="11"/>
        <v>-33.739837398373986</v>
      </c>
      <c r="J115" s="36">
        <f t="shared" si="15"/>
        <v>0.31335307009112229</v>
      </c>
      <c r="K115" s="79"/>
      <c r="L115" s="35">
        <f t="shared" ref="L115" si="59">L39-L77</f>
        <v>3888</v>
      </c>
      <c r="M115" s="36">
        <f t="shared" si="17"/>
        <v>0.35745347496630486</v>
      </c>
      <c r="N115" s="15"/>
    </row>
    <row r="116" spans="1:14" ht="15.75">
      <c r="A116" s="12"/>
      <c r="B116" s="34" t="s">
        <v>50</v>
      </c>
      <c r="C116" s="35">
        <f t="shared" si="12"/>
        <v>244</v>
      </c>
      <c r="D116" s="35">
        <f t="shared" si="12"/>
        <v>260</v>
      </c>
      <c r="E116" s="36">
        <f t="shared" si="10"/>
        <v>6.5573770491803351</v>
      </c>
      <c r="F116" s="36">
        <f t="shared" si="13"/>
        <v>0.95402341026675963</v>
      </c>
      <c r="G116" s="35">
        <f t="shared" ref="G116:H116" si="60">G40-G78</f>
        <v>1162</v>
      </c>
      <c r="H116" s="35">
        <f t="shared" si="60"/>
        <v>980</v>
      </c>
      <c r="I116" s="36">
        <f t="shared" si="11"/>
        <v>-15.662650602409634</v>
      </c>
      <c r="J116" s="36">
        <f t="shared" si="15"/>
        <v>0.94198162174631861</v>
      </c>
      <c r="K116" s="79"/>
      <c r="L116" s="35">
        <f t="shared" ref="L116" si="61">L40-L78</f>
        <v>9197</v>
      </c>
      <c r="M116" s="36">
        <f t="shared" si="17"/>
        <v>0.8455503110249758</v>
      </c>
      <c r="N116" s="15"/>
    </row>
    <row r="117" spans="1:14" ht="15.75">
      <c r="A117" s="12"/>
      <c r="B117" s="34" t="s">
        <v>54</v>
      </c>
      <c r="C117" s="35">
        <f t="shared" si="12"/>
        <v>35</v>
      </c>
      <c r="D117" s="35">
        <f t="shared" si="12"/>
        <v>53</v>
      </c>
      <c r="E117" s="36">
        <f t="shared" si="10"/>
        <v>51.428571428571423</v>
      </c>
      <c r="F117" s="36">
        <f t="shared" si="13"/>
        <v>0.19447400286207023</v>
      </c>
      <c r="G117" s="35">
        <f t="shared" ref="G117:H117" si="62">G41-G79</f>
        <v>155</v>
      </c>
      <c r="H117" s="35">
        <f t="shared" si="62"/>
        <v>225</v>
      </c>
      <c r="I117" s="36">
        <f t="shared" si="11"/>
        <v>45.161290322580648</v>
      </c>
      <c r="J117" s="36">
        <f t="shared" si="15"/>
        <v>0.21627129070706294</v>
      </c>
      <c r="K117" s="79"/>
      <c r="L117" s="35">
        <f t="shared" ref="L117" si="63">L41-L79</f>
        <v>1424</v>
      </c>
      <c r="M117" s="36">
        <f t="shared" si="17"/>
        <v>0.13091917395885239</v>
      </c>
      <c r="N117" s="15"/>
    </row>
    <row r="118" spans="1:14" ht="15.75">
      <c r="A118" s="12"/>
      <c r="B118" s="34" t="s">
        <v>233</v>
      </c>
      <c r="C118" s="35">
        <f t="shared" si="12"/>
        <v>1</v>
      </c>
      <c r="D118" s="35">
        <f t="shared" si="12"/>
        <v>1</v>
      </c>
      <c r="E118" s="36">
        <f t="shared" si="10"/>
        <v>0</v>
      </c>
      <c r="F118" s="36">
        <f t="shared" si="13"/>
        <v>3.6693208087183061E-3</v>
      </c>
      <c r="G118" s="35">
        <f t="shared" ref="G118:H118" si="64">G42-G80</f>
        <v>10</v>
      </c>
      <c r="H118" s="35">
        <f t="shared" si="64"/>
        <v>2</v>
      </c>
      <c r="I118" s="36">
        <f t="shared" si="11"/>
        <v>-80</v>
      </c>
      <c r="J118" s="36">
        <f t="shared" si="15"/>
        <v>1.9224114729516706E-3</v>
      </c>
      <c r="K118" s="79"/>
      <c r="L118" s="35">
        <f t="shared" ref="L118" si="65">L42-L80</f>
        <v>98</v>
      </c>
      <c r="M118" s="36">
        <f t="shared" si="17"/>
        <v>9.0098869718873136E-3</v>
      </c>
      <c r="N118" s="15"/>
    </row>
    <row r="119" spans="1:14" ht="15.75">
      <c r="A119" s="12"/>
      <c r="B119" s="34" t="s">
        <v>42</v>
      </c>
      <c r="C119" s="35">
        <f t="shared" si="12"/>
        <v>440</v>
      </c>
      <c r="D119" s="35">
        <f t="shared" si="12"/>
        <v>393</v>
      </c>
      <c r="E119" s="36">
        <f t="shared" si="10"/>
        <v>-10.681818181818182</v>
      </c>
      <c r="F119" s="36">
        <f t="shared" si="13"/>
        <v>1.4420430778262943</v>
      </c>
      <c r="G119" s="35">
        <f t="shared" ref="G119:H119" si="66">G43-G81</f>
        <v>1545</v>
      </c>
      <c r="H119" s="35">
        <f t="shared" si="66"/>
        <v>1416</v>
      </c>
      <c r="I119" s="36">
        <f t="shared" si="11"/>
        <v>-8.3495145631067977</v>
      </c>
      <c r="J119" s="36">
        <f t="shared" si="15"/>
        <v>1.3610673228497827</v>
      </c>
      <c r="K119" s="79"/>
      <c r="L119" s="35">
        <f t="shared" ref="L119" si="67">L43-L81</f>
        <v>16030</v>
      </c>
      <c r="M119" s="36">
        <f t="shared" si="17"/>
        <v>1.4737600832587106</v>
      </c>
      <c r="N119" s="15"/>
    </row>
    <row r="120" spans="1:14" ht="15.75">
      <c r="A120" s="12"/>
      <c r="B120" s="34" t="s">
        <v>51</v>
      </c>
      <c r="C120" s="35">
        <f t="shared" si="12"/>
        <v>145</v>
      </c>
      <c r="D120" s="35">
        <f t="shared" si="12"/>
        <v>60</v>
      </c>
      <c r="E120" s="36">
        <f t="shared" si="10"/>
        <v>-58.62068965517242</v>
      </c>
      <c r="F120" s="36">
        <f t="shared" si="13"/>
        <v>0.22015924852309837</v>
      </c>
      <c r="G120" s="35">
        <f t="shared" ref="G120:H120" si="68">G44-G82</f>
        <v>671</v>
      </c>
      <c r="H120" s="35">
        <f t="shared" si="68"/>
        <v>369</v>
      </c>
      <c r="I120" s="36">
        <f t="shared" si="11"/>
        <v>-45.007451564828614</v>
      </c>
      <c r="J120" s="36">
        <f t="shared" si="15"/>
        <v>0.35468491675958325</v>
      </c>
      <c r="K120" s="79"/>
      <c r="L120" s="35">
        <f t="shared" ref="L120" si="69">L44-L82</f>
        <v>12380</v>
      </c>
      <c r="M120" s="36">
        <f t="shared" si="17"/>
        <v>1.1381877623669892</v>
      </c>
      <c r="N120" s="15"/>
    </row>
    <row r="121" spans="1:14" ht="15.75">
      <c r="A121" s="12"/>
      <c r="B121" s="34" t="s">
        <v>46</v>
      </c>
      <c r="C121" s="35">
        <f t="shared" si="12"/>
        <v>170</v>
      </c>
      <c r="D121" s="35">
        <f t="shared" si="12"/>
        <v>310</v>
      </c>
      <c r="E121" s="36">
        <f t="shared" si="10"/>
        <v>82.35294117647058</v>
      </c>
      <c r="F121" s="36">
        <f t="shared" si="13"/>
        <v>1.1374894507026749</v>
      </c>
      <c r="G121" s="35">
        <f t="shared" ref="G121:H121" si="70">G45-G83</f>
        <v>1360</v>
      </c>
      <c r="H121" s="35">
        <f t="shared" si="70"/>
        <v>1508</v>
      </c>
      <c r="I121" s="36">
        <f t="shared" si="11"/>
        <v>10.882352941176476</v>
      </c>
      <c r="J121" s="36">
        <f t="shared" si="15"/>
        <v>1.4494982506055596</v>
      </c>
      <c r="K121" s="79"/>
      <c r="L121" s="35">
        <f t="shared" ref="L121" si="71">L45-L83</f>
        <v>13744</v>
      </c>
      <c r="M121" s="36">
        <f t="shared" si="17"/>
        <v>1.2635906789961147</v>
      </c>
      <c r="N121" s="15"/>
    </row>
    <row r="122" spans="1:14" ht="15.75">
      <c r="A122" s="12"/>
      <c r="B122" s="34" t="s">
        <v>49</v>
      </c>
      <c r="C122" s="35">
        <f t="shared" si="12"/>
        <v>238</v>
      </c>
      <c r="D122" s="35">
        <f t="shared" si="12"/>
        <v>422</v>
      </c>
      <c r="E122" s="36">
        <f t="shared" si="10"/>
        <v>77.310924369747895</v>
      </c>
      <c r="F122" s="36">
        <f t="shared" si="13"/>
        <v>1.5484533812791252</v>
      </c>
      <c r="G122" s="35">
        <f t="shared" ref="G122:H122" si="72">G46-G84</f>
        <v>1319</v>
      </c>
      <c r="H122" s="35">
        <f t="shared" si="72"/>
        <v>1931</v>
      </c>
      <c r="I122" s="36">
        <f t="shared" si="11"/>
        <v>46.398786959818054</v>
      </c>
      <c r="J122" s="36">
        <f t="shared" si="15"/>
        <v>1.8560882771348379</v>
      </c>
      <c r="K122" s="79"/>
      <c r="L122" s="35">
        <f t="shared" ref="L122" si="73">L46-L84</f>
        <v>17354</v>
      </c>
      <c r="M122" s="36">
        <f t="shared" si="17"/>
        <v>1.5954854950013515</v>
      </c>
      <c r="N122" s="15"/>
    </row>
    <row r="123" spans="1:14" ht="15.75">
      <c r="A123" s="12"/>
      <c r="B123" s="34" t="s">
        <v>37</v>
      </c>
      <c r="C123" s="35">
        <f t="shared" si="12"/>
        <v>594</v>
      </c>
      <c r="D123" s="35">
        <f t="shared" si="12"/>
        <v>594</v>
      </c>
      <c r="E123" s="36">
        <f t="shared" si="10"/>
        <v>0</v>
      </c>
      <c r="F123" s="36">
        <f t="shared" si="13"/>
        <v>2.1795765603786741</v>
      </c>
      <c r="G123" s="35">
        <f t="shared" ref="G123:H123" si="74">G47-G85</f>
        <v>3262</v>
      </c>
      <c r="H123" s="35">
        <f t="shared" si="74"/>
        <v>2338</v>
      </c>
      <c r="I123" s="36">
        <f t="shared" si="11"/>
        <v>-28.326180257510725</v>
      </c>
      <c r="J123" s="36">
        <f t="shared" si="15"/>
        <v>2.2472990118805027</v>
      </c>
      <c r="K123" s="79"/>
      <c r="L123" s="35">
        <f t="shared" ref="L123" si="75">L47-L85</f>
        <v>37816</v>
      </c>
      <c r="M123" s="36">
        <f t="shared" si="17"/>
        <v>3.4767131196825578</v>
      </c>
      <c r="N123" s="15"/>
    </row>
    <row r="124" spans="1:14" ht="15.75">
      <c r="A124" s="12"/>
      <c r="B124" s="34" t="s">
        <v>45</v>
      </c>
      <c r="C124" s="35">
        <f t="shared" si="12"/>
        <v>256</v>
      </c>
      <c r="D124" s="35">
        <f t="shared" si="12"/>
        <v>314</v>
      </c>
      <c r="E124" s="36">
        <f t="shared" si="10"/>
        <v>22.65625</v>
      </c>
      <c r="F124" s="36">
        <f t="shared" si="13"/>
        <v>1.1521667339375481</v>
      </c>
      <c r="G124" s="35">
        <f t="shared" ref="G124:H124" si="76">G48-G86</f>
        <v>1903</v>
      </c>
      <c r="H124" s="35">
        <f t="shared" si="76"/>
        <v>1396</v>
      </c>
      <c r="I124" s="36">
        <f t="shared" si="11"/>
        <v>-26.64214398318444</v>
      </c>
      <c r="J124" s="36">
        <f t="shared" si="15"/>
        <v>1.341843208120266</v>
      </c>
      <c r="K124" s="79"/>
      <c r="L124" s="35">
        <f t="shared" ref="L124" si="77">L48-L86</f>
        <v>18847</v>
      </c>
      <c r="M124" s="36">
        <f t="shared" si="17"/>
        <v>1.7327483648893898</v>
      </c>
      <c r="N124" s="15"/>
    </row>
    <row r="125" spans="1:14" ht="15.75">
      <c r="A125" s="12"/>
      <c r="B125" s="40" t="s">
        <v>70</v>
      </c>
      <c r="C125" s="42">
        <f>SUM(C93:C124)</f>
        <v>19971</v>
      </c>
      <c r="D125" s="42">
        <f>SUM(D93:D124)</f>
        <v>27253</v>
      </c>
      <c r="E125" s="38">
        <f t="shared" si="10"/>
        <v>36.462871163186627</v>
      </c>
      <c r="F125" s="38">
        <f>SUM(F93:F124)</f>
        <v>100.00000000000001</v>
      </c>
      <c r="G125" s="42">
        <f>SUM(G93:G124)</f>
        <v>98182</v>
      </c>
      <c r="H125" s="42">
        <f>SUM(H93:H124)</f>
        <v>104036</v>
      </c>
      <c r="I125" s="38">
        <f t="shared" si="11"/>
        <v>5.962396365932654</v>
      </c>
      <c r="J125" s="38">
        <f>SUM(J93:J124)</f>
        <v>100.00000000000003</v>
      </c>
      <c r="K125" s="4"/>
      <c r="L125" s="42">
        <f>SUM(L93:L124)</f>
        <v>1087694</v>
      </c>
      <c r="M125" s="38">
        <f>SUM(M93:M124)</f>
        <v>100</v>
      </c>
      <c r="N125" s="15"/>
    </row>
    <row r="126" spans="1:14">
      <c r="A126" s="12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15"/>
    </row>
    <row r="127" spans="1:14" ht="15.75">
      <c r="A127" s="12"/>
      <c r="B127" s="34" t="s">
        <v>255</v>
      </c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15"/>
    </row>
    <row r="128" spans="1:14">
      <c r="A128" s="18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19"/>
    </row>
    <row r="132" spans="1:11">
      <c r="A132" s="12"/>
      <c r="B132" s="4"/>
      <c r="C132" s="4"/>
      <c r="D132" s="4"/>
      <c r="E132" s="4"/>
      <c r="F132" s="4"/>
      <c r="G132" s="4"/>
      <c r="H132" s="4"/>
      <c r="I132" s="4"/>
      <c r="J132" s="4"/>
      <c r="K132" s="4"/>
    </row>
  </sheetData>
  <mergeCells count="23">
    <mergeCell ref="J52:J53"/>
    <mergeCell ref="M52:M53"/>
    <mergeCell ref="C90:D90"/>
    <mergeCell ref="E90:E91"/>
    <mergeCell ref="F90:F91"/>
    <mergeCell ref="G90:H90"/>
    <mergeCell ref="I90:I91"/>
    <mergeCell ref="J90:J91"/>
    <mergeCell ref="M90:M91"/>
    <mergeCell ref="C52:D52"/>
    <mergeCell ref="E52:E53"/>
    <mergeCell ref="F52:F53"/>
    <mergeCell ref="G52:H52"/>
    <mergeCell ref="I52:I53"/>
    <mergeCell ref="C11:M11"/>
    <mergeCell ref="C14:D14"/>
    <mergeCell ref="E14:E15"/>
    <mergeCell ref="F14:F15"/>
    <mergeCell ref="G14:H14"/>
    <mergeCell ref="I14:I15"/>
    <mergeCell ref="J14:J15"/>
    <mergeCell ref="M14:M15"/>
    <mergeCell ref="C12:M12"/>
  </mergeCells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tabColor rgb="FFFF0000"/>
  </sheetPr>
  <dimension ref="A1:S119"/>
  <sheetViews>
    <sheetView showGridLines="0" zoomScale="90" zoomScaleNormal="90" workbookViewId="0"/>
  </sheetViews>
  <sheetFormatPr baseColWidth="10" defaultRowHeight="15"/>
  <cols>
    <col min="1" max="1" width="1.7109375" customWidth="1"/>
    <col min="2" max="2" width="61.28515625" customWidth="1"/>
    <col min="3" max="9" width="11.7109375" customWidth="1"/>
    <col min="10" max="10" width="11.85546875" customWidth="1"/>
    <col min="11" max="11" width="4.5703125" customWidth="1"/>
    <col min="12" max="13" width="11.7109375" customWidth="1"/>
    <col min="14" max="14" width="1.7109375" customWidth="1"/>
    <col min="15" max="15" width="12" bestFit="1" customWidth="1"/>
    <col min="16" max="16" width="12.42578125" bestFit="1" customWidth="1"/>
    <col min="17" max="17" width="12" bestFit="1" customWidth="1"/>
    <col min="18" max="18" width="12.42578125" bestFit="1" customWidth="1"/>
    <col min="19" max="19" width="12" bestFit="1" customWidth="1"/>
  </cols>
  <sheetData>
    <row r="1" spans="1:19" ht="18">
      <c r="A1" s="9"/>
      <c r="B1" s="6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1"/>
      <c r="O1" s="7"/>
      <c r="P1" s="7"/>
      <c r="Q1" s="7"/>
      <c r="R1" s="7"/>
      <c r="S1" s="7"/>
    </row>
    <row r="2" spans="1:19" ht="18">
      <c r="A2" s="12"/>
      <c r="B2" s="4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4"/>
      <c r="O2" s="7"/>
      <c r="P2" s="7"/>
      <c r="Q2" s="7"/>
      <c r="R2" s="7"/>
      <c r="S2" s="7"/>
    </row>
    <row r="3" spans="1:19">
      <c r="A3" s="12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15"/>
    </row>
    <row r="4" spans="1:19">
      <c r="A4" s="12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15"/>
    </row>
    <row r="5" spans="1:19" ht="15.75">
      <c r="A5" s="12"/>
      <c r="B5" s="16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15"/>
    </row>
    <row r="6" spans="1:19" ht="15.75">
      <c r="A6" s="12"/>
      <c r="B6" s="3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15"/>
    </row>
    <row r="7" spans="1:19">
      <c r="A7" s="12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15"/>
    </row>
    <row r="8" spans="1:19">
      <c r="A8" s="12"/>
      <c r="B8" s="8"/>
      <c r="C8" s="26"/>
      <c r="D8" s="4"/>
      <c r="E8" s="4"/>
      <c r="F8" s="4"/>
      <c r="G8" s="4"/>
      <c r="H8" s="4"/>
      <c r="I8" s="4"/>
      <c r="J8" s="4"/>
      <c r="K8" s="4"/>
      <c r="L8" s="4"/>
      <c r="M8" s="4"/>
      <c r="N8" s="15"/>
    </row>
    <row r="9" spans="1:19">
      <c r="A9" s="12"/>
      <c r="B9" s="8"/>
      <c r="C9" s="26"/>
      <c r="D9" s="4"/>
      <c r="E9" s="4"/>
      <c r="F9" s="4"/>
      <c r="G9" s="4"/>
      <c r="H9" s="4"/>
      <c r="I9" s="4"/>
      <c r="J9" s="4"/>
      <c r="K9" s="4"/>
      <c r="L9" s="4"/>
      <c r="M9" s="4"/>
      <c r="N9" s="15"/>
    </row>
    <row r="10" spans="1:19">
      <c r="A10" s="12"/>
      <c r="B10" s="8"/>
      <c r="C10" s="26"/>
      <c r="D10" s="4"/>
      <c r="E10" s="4"/>
      <c r="F10" s="4"/>
      <c r="G10" s="4"/>
      <c r="H10" s="4"/>
      <c r="I10" s="4"/>
      <c r="J10" s="4"/>
      <c r="K10" s="4"/>
      <c r="L10" s="4"/>
      <c r="M10" s="4"/>
      <c r="N10" s="15"/>
    </row>
    <row r="11" spans="1:19" ht="15.75">
      <c r="A11" s="12"/>
      <c r="B11" s="8"/>
      <c r="C11" s="103" t="s">
        <v>106</v>
      </c>
      <c r="D11" s="103"/>
      <c r="E11" s="103"/>
      <c r="F11" s="103"/>
      <c r="G11" s="103"/>
      <c r="H11" s="103"/>
      <c r="I11" s="103"/>
      <c r="J11" s="103"/>
      <c r="K11" s="103"/>
      <c r="L11" s="103"/>
      <c r="M11" s="103"/>
      <c r="N11" s="15"/>
    </row>
    <row r="12" spans="1:19" ht="15.75">
      <c r="A12" s="12"/>
      <c r="B12" s="8"/>
      <c r="C12" s="103" t="s">
        <v>311</v>
      </c>
      <c r="D12" s="103"/>
      <c r="E12" s="103"/>
      <c r="F12" s="103"/>
      <c r="G12" s="103"/>
      <c r="H12" s="103"/>
      <c r="I12" s="103"/>
      <c r="J12" s="103"/>
      <c r="K12" s="103"/>
      <c r="L12" s="103"/>
      <c r="M12" s="103"/>
      <c r="N12" s="15"/>
    </row>
    <row r="13" spans="1:19" ht="18.75">
      <c r="A13" s="12"/>
      <c r="B13" s="92" t="s">
        <v>307</v>
      </c>
      <c r="N13" s="15"/>
    </row>
    <row r="14" spans="1:19" ht="31.5" customHeight="1">
      <c r="A14" s="12"/>
      <c r="B14" s="30" t="s">
        <v>257</v>
      </c>
      <c r="C14" s="104" t="s">
        <v>319</v>
      </c>
      <c r="D14" s="104"/>
      <c r="E14" s="101" t="s">
        <v>316</v>
      </c>
      <c r="F14" s="101" t="s">
        <v>306</v>
      </c>
      <c r="G14" s="105" t="s">
        <v>321</v>
      </c>
      <c r="H14" s="106"/>
      <c r="I14" s="101" t="s">
        <v>316</v>
      </c>
      <c r="J14" s="101" t="s">
        <v>306</v>
      </c>
      <c r="K14" s="94"/>
      <c r="L14" s="86" t="s">
        <v>323</v>
      </c>
      <c r="M14" s="101" t="s">
        <v>101</v>
      </c>
      <c r="N14" s="15"/>
    </row>
    <row r="15" spans="1:19" ht="15.75">
      <c r="A15" s="12"/>
      <c r="B15" s="30"/>
      <c r="C15" s="31">
        <v>2017</v>
      </c>
      <c r="D15" s="31">
        <v>2018</v>
      </c>
      <c r="E15" s="101"/>
      <c r="F15" s="101"/>
      <c r="G15" s="31">
        <v>2017</v>
      </c>
      <c r="H15" s="31">
        <v>2018</v>
      </c>
      <c r="I15" s="101"/>
      <c r="J15" s="101"/>
      <c r="K15" s="94"/>
      <c r="L15" s="39" t="s">
        <v>318</v>
      </c>
      <c r="M15" s="101"/>
      <c r="N15" s="15"/>
    </row>
    <row r="16" spans="1:19">
      <c r="A16" s="12"/>
      <c r="B16" s="8"/>
      <c r="C16" s="26"/>
      <c r="D16" s="4"/>
      <c r="E16" s="4"/>
      <c r="F16" s="4"/>
      <c r="G16" s="4"/>
      <c r="H16" s="4"/>
      <c r="I16" s="4"/>
      <c r="J16" s="4"/>
      <c r="K16" s="4"/>
      <c r="L16" s="4"/>
      <c r="M16" s="4"/>
      <c r="N16" s="15"/>
    </row>
    <row r="17" spans="1:18" ht="15.75">
      <c r="A17" s="12"/>
      <c r="B17" s="34" t="s">
        <v>234</v>
      </c>
      <c r="C17" s="35">
        <v>1527</v>
      </c>
      <c r="D17" s="35">
        <v>4698</v>
      </c>
      <c r="E17" s="36">
        <f t="shared" ref="E17:E42" si="0">IF(ISBLANK(D17),"",(IFERROR(((D17/C17-1)*100),"")))</f>
        <v>207.66208251473478</v>
      </c>
      <c r="F17" s="36">
        <f>+(D17*100)/$D$42</f>
        <v>4.6279330929723983</v>
      </c>
      <c r="G17" s="35">
        <v>8055</v>
      </c>
      <c r="H17" s="35">
        <v>22510</v>
      </c>
      <c r="I17" s="36">
        <f t="shared" ref="I17:I42" si="1">IF(ISBLANK(H17),"",(IFERROR(((H17/G17-1)*100),"")))</f>
        <v>179.45375543140906</v>
      </c>
      <c r="J17" s="36">
        <f>+(H17*100)/$H$42</f>
        <v>5.6710822672236132</v>
      </c>
      <c r="K17" s="79"/>
      <c r="L17" s="35">
        <v>135150</v>
      </c>
      <c r="M17" s="36">
        <f>+(L17*100)/$L$42</f>
        <v>3.2750520276485635</v>
      </c>
      <c r="N17" s="15"/>
    </row>
    <row r="18" spans="1:18" ht="15.75">
      <c r="A18" s="12"/>
      <c r="B18" s="34" t="s">
        <v>235</v>
      </c>
      <c r="C18" s="35">
        <v>726</v>
      </c>
      <c r="D18" s="35">
        <v>4935</v>
      </c>
      <c r="E18" s="36">
        <f t="shared" si="0"/>
        <v>579.75206611570252</v>
      </c>
      <c r="F18" s="36">
        <f t="shared" ref="F18:F41" si="2">+(D18*100)/$D$42</f>
        <v>4.8613984278030618</v>
      </c>
      <c r="G18" s="35">
        <v>3819</v>
      </c>
      <c r="H18" s="35">
        <v>20946</v>
      </c>
      <c r="I18" s="36">
        <f t="shared" si="1"/>
        <v>448.46818538884526</v>
      </c>
      <c r="J18" s="36">
        <f t="shared" ref="J18:J41" si="3">+(H18*100)/$H$42</f>
        <v>5.2770541612290449</v>
      </c>
      <c r="K18" s="79"/>
      <c r="L18" s="35">
        <v>85436</v>
      </c>
      <c r="M18" s="36">
        <f t="shared" ref="M18:M41" si="4">+(L18*100)/$L$42</f>
        <v>2.0703466151252878</v>
      </c>
      <c r="N18" s="15"/>
    </row>
    <row r="19" spans="1:18" ht="15.75">
      <c r="A19" s="12"/>
      <c r="B19" s="34" t="s">
        <v>236</v>
      </c>
      <c r="C19" s="35">
        <v>6514</v>
      </c>
      <c r="D19" s="35">
        <v>724</v>
      </c>
      <c r="E19" s="36">
        <f t="shared" si="0"/>
        <v>-88.885477433220757</v>
      </c>
      <c r="F19" s="36">
        <f t="shared" si="2"/>
        <v>0.71320211990464366</v>
      </c>
      <c r="G19" s="35">
        <v>33279</v>
      </c>
      <c r="H19" s="35">
        <v>3184</v>
      </c>
      <c r="I19" s="36">
        <f t="shared" si="1"/>
        <v>-90.432404819856373</v>
      </c>
      <c r="J19" s="36">
        <f t="shared" si="3"/>
        <v>0.80216463522167858</v>
      </c>
      <c r="K19" s="79"/>
      <c r="L19" s="35">
        <v>339512</v>
      </c>
      <c r="M19" s="36">
        <f t="shared" si="4"/>
        <v>8.2272990307881546</v>
      </c>
      <c r="N19" s="15"/>
    </row>
    <row r="20" spans="1:18" ht="15.75">
      <c r="A20" s="12"/>
      <c r="B20" s="34" t="s">
        <v>237</v>
      </c>
      <c r="C20" s="35">
        <v>912</v>
      </c>
      <c r="D20" s="35">
        <v>1496</v>
      </c>
      <c r="E20" s="36">
        <f t="shared" si="0"/>
        <v>64.035087719298247</v>
      </c>
      <c r="F20" s="36">
        <f t="shared" si="2"/>
        <v>1.4736883582560041</v>
      </c>
      <c r="G20" s="35">
        <v>5371</v>
      </c>
      <c r="H20" s="35">
        <v>6335</v>
      </c>
      <c r="I20" s="36">
        <f t="shared" si="1"/>
        <v>17.948240551107798</v>
      </c>
      <c r="J20" s="36">
        <f t="shared" si="3"/>
        <v>1.5960153781813236</v>
      </c>
      <c r="K20" s="79"/>
      <c r="L20" s="35">
        <v>60753</v>
      </c>
      <c r="M20" s="36">
        <f t="shared" si="4"/>
        <v>1.4722104020402011</v>
      </c>
      <c r="N20" s="15"/>
    </row>
    <row r="21" spans="1:18" ht="15.75">
      <c r="A21" s="12"/>
      <c r="B21" s="34" t="s">
        <v>238</v>
      </c>
      <c r="C21" s="35">
        <v>1244</v>
      </c>
      <c r="D21" s="35">
        <v>1033</v>
      </c>
      <c r="E21" s="36">
        <f t="shared" si="0"/>
        <v>-16.961414790996788</v>
      </c>
      <c r="F21" s="36">
        <f t="shared" si="2"/>
        <v>1.0175936324053825</v>
      </c>
      <c r="G21" s="35">
        <v>7155</v>
      </c>
      <c r="H21" s="35">
        <v>4774</v>
      </c>
      <c r="I21" s="36">
        <f t="shared" si="1"/>
        <v>-33.277428371767989</v>
      </c>
      <c r="J21" s="36">
        <f t="shared" si="3"/>
        <v>1.2027430805742128</v>
      </c>
      <c r="K21" s="79"/>
      <c r="L21" s="35">
        <v>69959</v>
      </c>
      <c r="M21" s="36">
        <f t="shared" si="4"/>
        <v>1.6952968168869098</v>
      </c>
      <c r="N21" s="15"/>
    </row>
    <row r="22" spans="1:18" ht="15" customHeight="1">
      <c r="A22" s="12"/>
      <c r="B22" s="34" t="s">
        <v>239</v>
      </c>
      <c r="C22" s="35">
        <v>948</v>
      </c>
      <c r="D22" s="35">
        <v>237</v>
      </c>
      <c r="E22" s="36">
        <f t="shared" si="0"/>
        <v>-75</v>
      </c>
      <c r="F22" s="36">
        <f t="shared" si="2"/>
        <v>0.23346533483066376</v>
      </c>
      <c r="G22" s="35">
        <v>5693</v>
      </c>
      <c r="H22" s="35">
        <v>1260</v>
      </c>
      <c r="I22" s="36">
        <f t="shared" si="1"/>
        <v>-77.867556648515716</v>
      </c>
      <c r="J22" s="36">
        <f t="shared" si="3"/>
        <v>0.31743952273219694</v>
      </c>
      <c r="K22" s="79"/>
      <c r="L22" s="35">
        <v>48750</v>
      </c>
      <c r="M22" s="36">
        <f t="shared" si="4"/>
        <v>1.1813450710164075</v>
      </c>
      <c r="N22" s="15"/>
    </row>
    <row r="23" spans="1:18" ht="15.75">
      <c r="A23" s="12"/>
      <c r="B23" s="34" t="s">
        <v>240</v>
      </c>
      <c r="C23" s="35">
        <v>2436</v>
      </c>
      <c r="D23" s="35">
        <v>403</v>
      </c>
      <c r="E23" s="36">
        <f t="shared" si="0"/>
        <v>-83.45648604269293</v>
      </c>
      <c r="F23" s="36">
        <f t="shared" si="2"/>
        <v>0.39698957779222571</v>
      </c>
      <c r="G23" s="35">
        <v>12412</v>
      </c>
      <c r="H23" s="35">
        <v>1755</v>
      </c>
      <c r="I23" s="36">
        <f t="shared" si="1"/>
        <v>-85.860457621656465</v>
      </c>
      <c r="J23" s="36">
        <f t="shared" si="3"/>
        <v>0.44214790666270287</v>
      </c>
      <c r="K23" s="79"/>
      <c r="L23" s="35">
        <v>85206</v>
      </c>
      <c r="M23" s="36">
        <f t="shared" si="4"/>
        <v>2.0647730896620313</v>
      </c>
      <c r="N23" s="15"/>
    </row>
    <row r="24" spans="1:18" ht="15.75">
      <c r="A24" s="12"/>
      <c r="B24" s="34" t="s">
        <v>241</v>
      </c>
      <c r="C24" s="35">
        <v>2921</v>
      </c>
      <c r="D24" s="35">
        <v>2111</v>
      </c>
      <c r="E24" s="36">
        <f t="shared" si="0"/>
        <v>-27.730229373502226</v>
      </c>
      <c r="F24" s="36">
        <f t="shared" si="2"/>
        <v>2.0795161258545618</v>
      </c>
      <c r="G24" s="35">
        <v>14764</v>
      </c>
      <c r="H24" s="35">
        <v>12398</v>
      </c>
      <c r="I24" s="36">
        <f t="shared" si="1"/>
        <v>-16.025467353020861</v>
      </c>
      <c r="J24" s="36">
        <f t="shared" si="3"/>
        <v>3.1235041292331567</v>
      </c>
      <c r="K24" s="79"/>
      <c r="L24" s="35">
        <v>132237</v>
      </c>
      <c r="M24" s="36">
        <f t="shared" si="4"/>
        <v>3.2044621160204447</v>
      </c>
      <c r="N24" s="15"/>
    </row>
    <row r="25" spans="1:18" ht="15.75">
      <c r="A25" s="12"/>
      <c r="B25" s="34" t="s">
        <v>242</v>
      </c>
      <c r="C25" s="35">
        <v>1917</v>
      </c>
      <c r="D25" s="35">
        <v>940</v>
      </c>
      <c r="E25" s="36">
        <f t="shared" si="0"/>
        <v>-50.965049556598849</v>
      </c>
      <c r="F25" s="36">
        <f t="shared" si="2"/>
        <v>0.92598065291486886</v>
      </c>
      <c r="G25" s="35">
        <v>9644</v>
      </c>
      <c r="H25" s="35">
        <v>3934</v>
      </c>
      <c r="I25" s="36">
        <f t="shared" si="1"/>
        <v>-59.207797594359192</v>
      </c>
      <c r="J25" s="36">
        <f t="shared" si="3"/>
        <v>0.99111673208608153</v>
      </c>
      <c r="K25" s="79"/>
      <c r="L25" s="35">
        <v>86352</v>
      </c>
      <c r="M25" s="36">
        <f t="shared" si="4"/>
        <v>2.0925437861006939</v>
      </c>
      <c r="N25" s="15"/>
    </row>
    <row r="26" spans="1:18" ht="15.75">
      <c r="A26" s="12"/>
      <c r="B26" s="34" t="s">
        <v>75</v>
      </c>
      <c r="C26" s="35">
        <v>5741</v>
      </c>
      <c r="D26" s="35">
        <v>1292</v>
      </c>
      <c r="E26" s="36">
        <f t="shared" si="0"/>
        <v>-77.495209893746733</v>
      </c>
      <c r="F26" s="36">
        <f t="shared" si="2"/>
        <v>1.2727308548574581</v>
      </c>
      <c r="G26" s="35">
        <v>29560</v>
      </c>
      <c r="H26" s="35">
        <v>5221</v>
      </c>
      <c r="I26" s="36">
        <f t="shared" si="1"/>
        <v>-82.337618403247632</v>
      </c>
      <c r="J26" s="36">
        <f t="shared" si="3"/>
        <v>1.315358530305397</v>
      </c>
      <c r="K26" s="79"/>
      <c r="L26" s="35">
        <v>261476</v>
      </c>
      <c r="M26" s="36">
        <f t="shared" si="4"/>
        <v>6.3362745392633055</v>
      </c>
      <c r="N26" s="15"/>
      <c r="R26" s="4"/>
    </row>
    <row r="27" spans="1:18" ht="15" customHeight="1">
      <c r="A27" s="12"/>
      <c r="B27" s="34" t="s">
        <v>243</v>
      </c>
      <c r="C27" s="35">
        <v>973</v>
      </c>
      <c r="D27" s="35">
        <v>1493</v>
      </c>
      <c r="E27" s="36">
        <f t="shared" si="0"/>
        <v>53.442959917780051</v>
      </c>
      <c r="F27" s="36">
        <f t="shared" si="2"/>
        <v>1.4707331008530844</v>
      </c>
      <c r="G27" s="35">
        <v>4596</v>
      </c>
      <c r="H27" s="35">
        <v>6202</v>
      </c>
      <c r="I27" s="36">
        <f t="shared" si="1"/>
        <v>34.943429068755449</v>
      </c>
      <c r="J27" s="36">
        <f t="shared" si="3"/>
        <v>1.562507873004036</v>
      </c>
      <c r="K27" s="79"/>
      <c r="L27" s="35">
        <v>56736</v>
      </c>
      <c r="M27" s="36">
        <f t="shared" si="4"/>
        <v>1.3748675681884492</v>
      </c>
      <c r="N27" s="15"/>
    </row>
    <row r="28" spans="1:18" ht="15" customHeight="1">
      <c r="A28" s="12"/>
      <c r="B28" s="34" t="s">
        <v>76</v>
      </c>
      <c r="C28" s="35">
        <v>405</v>
      </c>
      <c r="D28" s="35">
        <v>2176</v>
      </c>
      <c r="E28" s="36">
        <f t="shared" si="0"/>
        <v>437.28395061728395</v>
      </c>
      <c r="F28" s="36">
        <f t="shared" si="2"/>
        <v>2.1435467029178241</v>
      </c>
      <c r="G28" s="35">
        <v>2229</v>
      </c>
      <c r="H28" s="35">
        <v>8952</v>
      </c>
      <c r="I28" s="36">
        <f t="shared" si="1"/>
        <v>301.61507402422609</v>
      </c>
      <c r="J28" s="36">
        <f t="shared" si="3"/>
        <v>2.2553322281735135</v>
      </c>
      <c r="K28" s="79"/>
      <c r="L28" s="35">
        <v>43120</v>
      </c>
      <c r="M28" s="36">
        <f t="shared" si="4"/>
        <v>1.0449148607636409</v>
      </c>
      <c r="N28" s="15"/>
    </row>
    <row r="29" spans="1:18" ht="15" customHeight="1">
      <c r="A29" s="12"/>
      <c r="B29" s="34" t="s">
        <v>244</v>
      </c>
      <c r="C29" s="35">
        <v>719</v>
      </c>
      <c r="D29" s="35">
        <v>3201</v>
      </c>
      <c r="E29" s="36">
        <f t="shared" si="0"/>
        <v>345.20166898470103</v>
      </c>
      <c r="F29" s="36">
        <f t="shared" si="2"/>
        <v>3.1532596489154203</v>
      </c>
      <c r="G29" s="35">
        <v>3991</v>
      </c>
      <c r="H29" s="35">
        <v>12362</v>
      </c>
      <c r="I29" s="36">
        <f t="shared" si="1"/>
        <v>209.74693059383611</v>
      </c>
      <c r="J29" s="36">
        <f t="shared" si="3"/>
        <v>3.1144344285836656</v>
      </c>
      <c r="K29" s="79"/>
      <c r="L29" s="35">
        <v>76572</v>
      </c>
      <c r="M29" s="36">
        <f t="shared" si="4"/>
        <v>1.8555477903152482</v>
      </c>
      <c r="N29" s="15"/>
    </row>
    <row r="30" spans="1:18" ht="15" customHeight="1">
      <c r="A30" s="12"/>
      <c r="B30" s="34" t="s">
        <v>79</v>
      </c>
      <c r="C30" s="35">
        <v>53</v>
      </c>
      <c r="D30" s="35">
        <v>4224</v>
      </c>
      <c r="E30" s="36">
        <f t="shared" si="0"/>
        <v>7869.8113207547167</v>
      </c>
      <c r="F30" s="36">
        <f t="shared" si="2"/>
        <v>4.1610024233110705</v>
      </c>
      <c r="G30" s="35">
        <v>339</v>
      </c>
      <c r="H30" s="35">
        <v>17133</v>
      </c>
      <c r="I30" s="36">
        <f t="shared" si="1"/>
        <v>4953.9823008849562</v>
      </c>
      <c r="J30" s="36">
        <f t="shared" si="3"/>
        <v>4.3164217007704204</v>
      </c>
      <c r="K30" s="79"/>
      <c r="L30" s="35">
        <v>39370</v>
      </c>
      <c r="M30" s="36">
        <f t="shared" si="4"/>
        <v>0.95404216299314792</v>
      </c>
      <c r="N30" s="15"/>
    </row>
    <row r="31" spans="1:18" ht="15" customHeight="1">
      <c r="A31" s="12"/>
      <c r="B31" s="34" t="s">
        <v>245</v>
      </c>
      <c r="C31" s="35">
        <v>4918</v>
      </c>
      <c r="D31" s="35">
        <v>1021</v>
      </c>
      <c r="E31" s="36">
        <f t="shared" si="0"/>
        <v>-79.239528263521763</v>
      </c>
      <c r="F31" s="36">
        <f t="shared" si="2"/>
        <v>1.0057726027937033</v>
      </c>
      <c r="G31" s="35">
        <v>26129</v>
      </c>
      <c r="H31" s="35">
        <v>3861</v>
      </c>
      <c r="I31" s="36">
        <f t="shared" si="1"/>
        <v>-85.223315090512457</v>
      </c>
      <c r="J31" s="36">
        <f t="shared" si="3"/>
        <v>0.97272539465794627</v>
      </c>
      <c r="K31" s="79"/>
      <c r="L31" s="35">
        <v>209971</v>
      </c>
      <c r="M31" s="36">
        <f t="shared" si="4"/>
        <v>5.0881683262848432</v>
      </c>
      <c r="N31" s="15"/>
    </row>
    <row r="32" spans="1:18" ht="15" customHeight="1">
      <c r="A32" s="12"/>
      <c r="B32" s="34" t="s">
        <v>78</v>
      </c>
      <c r="C32" s="35">
        <v>2887</v>
      </c>
      <c r="D32" s="35">
        <v>8903</v>
      </c>
      <c r="E32" s="36">
        <f t="shared" si="0"/>
        <v>208.38240387945964</v>
      </c>
      <c r="F32" s="36">
        <f t="shared" si="2"/>
        <v>8.7702188860649759</v>
      </c>
      <c r="G32" s="35">
        <v>14288</v>
      </c>
      <c r="H32" s="35">
        <v>33104</v>
      </c>
      <c r="I32" s="36">
        <f t="shared" si="1"/>
        <v>131.69092945128779</v>
      </c>
      <c r="J32" s="36">
        <f t="shared" si="3"/>
        <v>8.340093619465593</v>
      </c>
      <c r="K32" s="79"/>
      <c r="L32" s="35">
        <v>170657</v>
      </c>
      <c r="M32" s="36">
        <f t="shared" si="4"/>
        <v>4.1354831955784013</v>
      </c>
      <c r="N32" s="15"/>
    </row>
    <row r="33" spans="1:14" ht="15" customHeight="1">
      <c r="A33" s="12"/>
      <c r="B33" s="34" t="s">
        <v>246</v>
      </c>
      <c r="C33" s="35">
        <v>1674</v>
      </c>
      <c r="D33" s="35">
        <v>10940</v>
      </c>
      <c r="E33" s="36">
        <f t="shared" si="0"/>
        <v>553.52449223416966</v>
      </c>
      <c r="F33" s="36">
        <f t="shared" si="2"/>
        <v>10.776838662647517</v>
      </c>
      <c r="G33" s="35">
        <v>13078</v>
      </c>
      <c r="H33" s="35">
        <v>39405</v>
      </c>
      <c r="I33" s="36">
        <f t="shared" si="1"/>
        <v>201.30753937910995</v>
      </c>
      <c r="J33" s="36">
        <f t="shared" si="3"/>
        <v>9.9275431692557294</v>
      </c>
      <c r="K33" s="79"/>
      <c r="L33" s="35">
        <v>176528</v>
      </c>
      <c r="M33" s="36">
        <f t="shared" si="4"/>
        <v>4.2777534912078847</v>
      </c>
      <c r="N33" s="15"/>
    </row>
    <row r="34" spans="1:14" ht="15" customHeight="1">
      <c r="A34" s="12"/>
      <c r="B34" s="34" t="s">
        <v>247</v>
      </c>
      <c r="C34" s="35">
        <v>1218</v>
      </c>
      <c r="D34" s="35">
        <v>1327</v>
      </c>
      <c r="E34" s="36">
        <f t="shared" si="0"/>
        <v>8.9490968801313677</v>
      </c>
      <c r="F34" s="36">
        <f t="shared" si="2"/>
        <v>1.3072088578915224</v>
      </c>
      <c r="G34" s="35">
        <v>6976</v>
      </c>
      <c r="H34" s="35">
        <v>5655</v>
      </c>
      <c r="I34" s="36">
        <f t="shared" si="1"/>
        <v>-18.93635321100917</v>
      </c>
      <c r="J34" s="36">
        <f t="shared" si="3"/>
        <v>1.4246988103575982</v>
      </c>
      <c r="K34" s="79"/>
      <c r="L34" s="35">
        <v>72643</v>
      </c>
      <c r="M34" s="36">
        <f t="shared" si="4"/>
        <v>1.7603374357711772</v>
      </c>
      <c r="N34" s="15"/>
    </row>
    <row r="35" spans="1:14" ht="15" customHeight="1">
      <c r="A35" s="12"/>
      <c r="B35" s="34" t="s">
        <v>248</v>
      </c>
      <c r="C35" s="35">
        <v>275</v>
      </c>
      <c r="D35" s="35">
        <v>5415</v>
      </c>
      <c r="E35" s="36">
        <f t="shared" si="0"/>
        <v>1869.0909090909092</v>
      </c>
      <c r="F35" s="36">
        <f t="shared" si="2"/>
        <v>5.3342396122702285</v>
      </c>
      <c r="G35" s="35">
        <v>1820</v>
      </c>
      <c r="H35" s="35">
        <v>17616</v>
      </c>
      <c r="I35" s="36">
        <f t="shared" si="1"/>
        <v>867.91208791208783</v>
      </c>
      <c r="J35" s="36">
        <f t="shared" si="3"/>
        <v>4.4381068511510966</v>
      </c>
      <c r="K35" s="79"/>
      <c r="L35" s="35">
        <v>59639</v>
      </c>
      <c r="M35" s="36">
        <f t="shared" si="4"/>
        <v>1.4452151526225134</v>
      </c>
      <c r="N35" s="15"/>
    </row>
    <row r="36" spans="1:14" ht="15" customHeight="1">
      <c r="A36" s="12"/>
      <c r="B36" s="34" t="s">
        <v>77</v>
      </c>
      <c r="C36" s="35">
        <v>689</v>
      </c>
      <c r="D36" s="35">
        <v>1566</v>
      </c>
      <c r="E36" s="36">
        <f t="shared" si="0"/>
        <v>127.28592162554429</v>
      </c>
      <c r="F36" s="36">
        <f t="shared" si="2"/>
        <v>1.5426443643241325</v>
      </c>
      <c r="G36" s="35">
        <v>3570</v>
      </c>
      <c r="H36" s="35">
        <v>5884</v>
      </c>
      <c r="I36" s="36">
        <f t="shared" si="1"/>
        <v>64.817927170868344</v>
      </c>
      <c r="J36" s="36">
        <f t="shared" si="3"/>
        <v>1.4823921839335292</v>
      </c>
      <c r="K36" s="79"/>
      <c r="L36" s="35">
        <v>45540</v>
      </c>
      <c r="M36" s="36">
        <f t="shared" si="4"/>
        <v>1.1035580417248656</v>
      </c>
      <c r="N36" s="15"/>
    </row>
    <row r="37" spans="1:14" ht="15" customHeight="1">
      <c r="A37" s="12"/>
      <c r="B37" s="34" t="s">
        <v>249</v>
      </c>
      <c r="C37" s="35">
        <v>2378</v>
      </c>
      <c r="D37" s="35">
        <v>5411</v>
      </c>
      <c r="E37" s="36">
        <f t="shared" si="0"/>
        <v>127.54415475189234</v>
      </c>
      <c r="F37" s="36">
        <f t="shared" si="2"/>
        <v>5.3302992690663356</v>
      </c>
      <c r="G37" s="35">
        <v>11309</v>
      </c>
      <c r="H37" s="35">
        <v>19390</v>
      </c>
      <c r="I37" s="36">
        <f t="shared" si="1"/>
        <v>71.456362189406676</v>
      </c>
      <c r="J37" s="36">
        <f t="shared" si="3"/>
        <v>4.8850415442676969</v>
      </c>
      <c r="K37" s="79"/>
      <c r="L37" s="35">
        <v>127663</v>
      </c>
      <c r="M37" s="36">
        <f t="shared" si="4"/>
        <v>3.093621657459849</v>
      </c>
      <c r="N37" s="15"/>
    </row>
    <row r="38" spans="1:14" ht="15" customHeight="1">
      <c r="A38" s="12"/>
      <c r="B38" s="34" t="s">
        <v>250</v>
      </c>
      <c r="C38" s="35">
        <v>804</v>
      </c>
      <c r="D38" s="35">
        <v>2808</v>
      </c>
      <c r="E38" s="36">
        <f t="shared" si="0"/>
        <v>249.25373134328356</v>
      </c>
      <c r="F38" s="36">
        <f t="shared" si="2"/>
        <v>2.7661209291329274</v>
      </c>
      <c r="G38" s="35">
        <v>3815</v>
      </c>
      <c r="H38" s="35">
        <v>10110</v>
      </c>
      <c r="I38" s="36">
        <f t="shared" si="1"/>
        <v>165.00655307994757</v>
      </c>
      <c r="J38" s="36">
        <f t="shared" si="3"/>
        <v>2.5470742657321517</v>
      </c>
      <c r="K38" s="79"/>
      <c r="L38" s="35">
        <v>46824</v>
      </c>
      <c r="M38" s="36">
        <f t="shared" si="4"/>
        <v>1.1346728534414823</v>
      </c>
      <c r="N38" s="15"/>
    </row>
    <row r="39" spans="1:14" ht="15" customHeight="1">
      <c r="A39" s="12"/>
      <c r="B39" s="34" t="s">
        <v>251</v>
      </c>
      <c r="C39" s="35">
        <v>1816</v>
      </c>
      <c r="D39" s="35">
        <v>195</v>
      </c>
      <c r="E39" s="36">
        <f t="shared" si="0"/>
        <v>-89.26211453744493</v>
      </c>
      <c r="F39" s="36">
        <f t="shared" si="2"/>
        <v>0.19209173118978662</v>
      </c>
      <c r="G39" s="35">
        <v>8145</v>
      </c>
      <c r="H39" s="35">
        <v>532</v>
      </c>
      <c r="I39" s="36">
        <f t="shared" si="1"/>
        <v>-93.468385512584405</v>
      </c>
      <c r="J39" s="36">
        <f t="shared" si="3"/>
        <v>0.13403002070914982</v>
      </c>
      <c r="K39" s="79"/>
      <c r="L39" s="35">
        <v>57997</v>
      </c>
      <c r="M39" s="36">
        <f t="shared" si="4"/>
        <v>1.4054250273587403</v>
      </c>
      <c r="N39" s="15"/>
    </row>
    <row r="40" spans="1:14" ht="15" customHeight="1">
      <c r="A40" s="12"/>
      <c r="B40" s="34" t="s">
        <v>252</v>
      </c>
      <c r="C40" s="35">
        <v>5932</v>
      </c>
      <c r="D40" s="35">
        <v>1391</v>
      </c>
      <c r="E40" s="36">
        <f t="shared" si="0"/>
        <v>-76.550910316925155</v>
      </c>
      <c r="F40" s="36">
        <f t="shared" si="2"/>
        <v>1.3702543491538113</v>
      </c>
      <c r="G40" s="35">
        <v>30289</v>
      </c>
      <c r="H40" s="35">
        <v>5026</v>
      </c>
      <c r="I40" s="36">
        <f t="shared" si="1"/>
        <v>-83.406517217471688</v>
      </c>
      <c r="J40" s="36">
        <f t="shared" si="3"/>
        <v>1.2662309851206521</v>
      </c>
      <c r="K40" s="79"/>
      <c r="L40" s="35">
        <v>290589</v>
      </c>
      <c r="M40" s="36">
        <f t="shared" si="4"/>
        <v>7.0417616993146019</v>
      </c>
      <c r="N40" s="15"/>
    </row>
    <row r="41" spans="1:14" ht="15" customHeight="1">
      <c r="A41" s="12"/>
      <c r="B41" s="34" t="s">
        <v>71</v>
      </c>
      <c r="C41" s="35">
        <v>27314</v>
      </c>
      <c r="D41" s="35">
        <v>33574</v>
      </c>
      <c r="E41" s="36">
        <f t="shared" si="0"/>
        <v>22.918649776671309</v>
      </c>
      <c r="F41" s="36">
        <f t="shared" si="2"/>
        <v>33.073270681876394</v>
      </c>
      <c r="G41" s="35">
        <v>130241</v>
      </c>
      <c r="H41" s="35">
        <v>129377</v>
      </c>
      <c r="I41" s="36">
        <f t="shared" si="1"/>
        <v>-0.66338556982824537</v>
      </c>
      <c r="J41" s="36">
        <f t="shared" si="3"/>
        <v>32.594740581367809</v>
      </c>
      <c r="K41" s="79"/>
      <c r="L41" s="35">
        <v>1347972</v>
      </c>
      <c r="M41" s="36">
        <f t="shared" si="4"/>
        <v>32.665027242423157</v>
      </c>
      <c r="N41" s="15"/>
    </row>
    <row r="42" spans="1:14" ht="15.75">
      <c r="A42" s="12"/>
      <c r="B42" s="40" t="s">
        <v>70</v>
      </c>
      <c r="C42" s="42">
        <f>SUM(C17:C41)</f>
        <v>76941</v>
      </c>
      <c r="D42" s="42">
        <f>SUM(D17:D41)</f>
        <v>101514</v>
      </c>
      <c r="E42" s="42">
        <f t="shared" si="0"/>
        <v>31.937458572152689</v>
      </c>
      <c r="F42" s="42">
        <f>SUM(F17:F41)</f>
        <v>100.00000000000001</v>
      </c>
      <c r="G42" s="42">
        <f>SUM(G17:G41)</f>
        <v>390567</v>
      </c>
      <c r="H42" s="42">
        <f>SUM(H17:H41)</f>
        <v>396926</v>
      </c>
      <c r="I42" s="42">
        <f t="shared" si="1"/>
        <v>1.6281457470805227</v>
      </c>
      <c r="J42" s="42">
        <f>SUM(J17:J41)</f>
        <v>100</v>
      </c>
      <c r="K42" s="4"/>
      <c r="L42" s="42">
        <f>SUM(L17:L41)</f>
        <v>4126652</v>
      </c>
      <c r="M42" s="42">
        <f>SUM(M17:M41)</f>
        <v>100</v>
      </c>
      <c r="N42" s="15"/>
    </row>
    <row r="43" spans="1:14">
      <c r="A43" s="12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15"/>
    </row>
    <row r="44" spans="1:14" ht="18.75">
      <c r="A44" s="12"/>
      <c r="B44" s="92" t="s">
        <v>308</v>
      </c>
      <c r="C44" s="91"/>
      <c r="D44" s="91"/>
      <c r="E44" s="91"/>
      <c r="F44" s="91"/>
      <c r="G44" s="91"/>
      <c r="H44" s="91"/>
      <c r="I44" s="91"/>
      <c r="J44" s="91"/>
      <c r="K44" s="91"/>
      <c r="L44" s="91"/>
      <c r="M44" s="91"/>
      <c r="N44" s="15"/>
    </row>
    <row r="45" spans="1:14" ht="31.5" customHeight="1">
      <c r="A45" s="12"/>
      <c r="B45" s="30" t="s">
        <v>257</v>
      </c>
      <c r="C45" s="104" t="s">
        <v>319</v>
      </c>
      <c r="D45" s="104"/>
      <c r="E45" s="101" t="s">
        <v>316</v>
      </c>
      <c r="F45" s="101" t="s">
        <v>306</v>
      </c>
      <c r="G45" s="105" t="s">
        <v>321</v>
      </c>
      <c r="H45" s="106"/>
      <c r="I45" s="101" t="s">
        <v>316</v>
      </c>
      <c r="J45" s="101" t="s">
        <v>306</v>
      </c>
      <c r="K45" s="94"/>
      <c r="L45" s="86" t="s">
        <v>323</v>
      </c>
      <c r="M45" s="101" t="s">
        <v>101</v>
      </c>
      <c r="N45" s="15"/>
    </row>
    <row r="46" spans="1:14" ht="15.75">
      <c r="A46" s="12"/>
      <c r="B46" s="30"/>
      <c r="C46" s="31">
        <v>2017</v>
      </c>
      <c r="D46" s="31">
        <v>2018</v>
      </c>
      <c r="E46" s="101"/>
      <c r="F46" s="101"/>
      <c r="G46" s="31">
        <v>2017</v>
      </c>
      <c r="H46" s="31">
        <v>2018</v>
      </c>
      <c r="I46" s="101"/>
      <c r="J46" s="101"/>
      <c r="K46" s="94"/>
      <c r="L46" s="39" t="s">
        <v>318</v>
      </c>
      <c r="M46" s="101"/>
      <c r="N46" s="15"/>
    </row>
    <row r="47" spans="1:14">
      <c r="A47" s="12"/>
      <c r="B47" s="8"/>
      <c r="C47" s="26"/>
      <c r="D47" s="4"/>
      <c r="E47" s="4"/>
      <c r="F47" s="4"/>
      <c r="G47" s="4"/>
      <c r="H47" s="4"/>
      <c r="I47" s="4"/>
      <c r="J47" s="4"/>
      <c r="K47" s="4"/>
      <c r="L47" s="4"/>
      <c r="M47" s="4"/>
      <c r="N47" s="15"/>
    </row>
    <row r="48" spans="1:14" ht="15.75">
      <c r="A48" s="12"/>
      <c r="B48" s="34" t="s">
        <v>234</v>
      </c>
      <c r="C48" s="35">
        <v>416</v>
      </c>
      <c r="D48" s="35">
        <v>2779</v>
      </c>
      <c r="E48" s="36">
        <f t="shared" ref="E48:E73" si="5">IF(ISBLANK(D48),"",(IFERROR(((D48/C48-1)*100),"")))</f>
        <v>568.02884615384619</v>
      </c>
      <c r="F48" s="36">
        <f>+(D48*100)/$D$73</f>
        <v>5.2550962520328275</v>
      </c>
      <c r="G48" s="35">
        <v>2285</v>
      </c>
      <c r="H48" s="35">
        <v>13397</v>
      </c>
      <c r="I48" s="36">
        <f t="shared" ref="I48:I73" si="6">IF(ISBLANK(H48),"",(IFERROR(((H48/G48-1)*100),"")))</f>
        <v>486.30196936542671</v>
      </c>
      <c r="J48" s="36">
        <f>+(H48*100)/$H$73</f>
        <v>6.3612277069761261</v>
      </c>
      <c r="K48" s="79"/>
      <c r="L48" s="35">
        <v>57512</v>
      </c>
      <c r="M48" s="36">
        <f>+(L48*100)/$L$73</f>
        <v>2.5334243120104629</v>
      </c>
      <c r="N48" s="15"/>
    </row>
    <row r="49" spans="1:14" ht="15.75">
      <c r="A49" s="12"/>
      <c r="B49" s="34" t="s">
        <v>235</v>
      </c>
      <c r="C49" s="35">
        <v>275</v>
      </c>
      <c r="D49" s="35">
        <v>3397</v>
      </c>
      <c r="E49" s="36">
        <f t="shared" si="5"/>
        <v>1135.2727272727273</v>
      </c>
      <c r="F49" s="36">
        <f t="shared" ref="F49:F72" si="7">+(D49*100)/$D$73</f>
        <v>6.4237358647554936</v>
      </c>
      <c r="G49" s="35">
        <v>1498</v>
      </c>
      <c r="H49" s="35">
        <v>14579</v>
      </c>
      <c r="I49" s="36">
        <f t="shared" si="6"/>
        <v>873.23097463284375</v>
      </c>
      <c r="J49" s="36">
        <f t="shared" ref="J49:J72" si="8">+(H49*100)/$H$73</f>
        <v>6.9224706083455203</v>
      </c>
      <c r="K49" s="79"/>
      <c r="L49" s="35">
        <v>49837</v>
      </c>
      <c r="M49" s="36">
        <f t="shared" ref="M49:M71" si="9">+(L49*100)/$L$73</f>
        <v>2.1953377979841675</v>
      </c>
      <c r="N49" s="15"/>
    </row>
    <row r="50" spans="1:14" ht="15.75">
      <c r="A50" s="12"/>
      <c r="B50" s="34" t="s">
        <v>236</v>
      </c>
      <c r="C50" s="35">
        <v>3452</v>
      </c>
      <c r="D50" s="35">
        <v>181</v>
      </c>
      <c r="E50" s="36">
        <f t="shared" si="5"/>
        <v>-94.756662804171498</v>
      </c>
      <c r="F50" s="36">
        <f t="shared" si="7"/>
        <v>0.34227147233463184</v>
      </c>
      <c r="G50" s="35">
        <v>18465</v>
      </c>
      <c r="H50" s="35">
        <v>855</v>
      </c>
      <c r="I50" s="36">
        <f t="shared" si="6"/>
        <v>-95.369618196588135</v>
      </c>
      <c r="J50" s="36">
        <f t="shared" si="8"/>
        <v>0.40597519515298852</v>
      </c>
      <c r="K50" s="79"/>
      <c r="L50" s="35">
        <v>199469</v>
      </c>
      <c r="M50" s="36">
        <f t="shared" si="9"/>
        <v>8.7866812855128504</v>
      </c>
      <c r="N50" s="15"/>
    </row>
    <row r="51" spans="1:14" ht="15.75">
      <c r="A51" s="12"/>
      <c r="B51" s="34" t="s">
        <v>237</v>
      </c>
      <c r="C51" s="35">
        <v>686</v>
      </c>
      <c r="D51" s="35">
        <v>417</v>
      </c>
      <c r="E51" s="36">
        <f t="shared" si="5"/>
        <v>-39.212827988338198</v>
      </c>
      <c r="F51" s="36">
        <f t="shared" si="7"/>
        <v>0.78854808819636169</v>
      </c>
      <c r="G51" s="35">
        <v>4114</v>
      </c>
      <c r="H51" s="35">
        <v>1825</v>
      </c>
      <c r="I51" s="36">
        <f t="shared" si="6"/>
        <v>-55.639280505590662</v>
      </c>
      <c r="J51" s="36">
        <f t="shared" si="8"/>
        <v>0.86655524111602822</v>
      </c>
      <c r="K51" s="79"/>
      <c r="L51" s="35">
        <v>38314</v>
      </c>
      <c r="M51" s="36">
        <f t="shared" si="9"/>
        <v>1.6877454981633202</v>
      </c>
      <c r="N51" s="15"/>
    </row>
    <row r="52" spans="1:14" ht="15.75">
      <c r="A52" s="12"/>
      <c r="B52" s="34" t="s">
        <v>238</v>
      </c>
      <c r="C52" s="35">
        <v>1085</v>
      </c>
      <c r="D52" s="35">
        <v>678</v>
      </c>
      <c r="E52" s="36">
        <f t="shared" si="5"/>
        <v>-37.511520737327189</v>
      </c>
      <c r="F52" s="36">
        <f t="shared" si="7"/>
        <v>1.2820997692976817</v>
      </c>
      <c r="G52" s="35">
        <v>6247</v>
      </c>
      <c r="H52" s="35">
        <v>3159</v>
      </c>
      <c r="I52" s="36">
        <f t="shared" si="6"/>
        <v>-49.431727229069956</v>
      </c>
      <c r="J52" s="36">
        <f t="shared" si="8"/>
        <v>1.4999715105126208</v>
      </c>
      <c r="K52" s="79"/>
      <c r="L52" s="35">
        <v>58190</v>
      </c>
      <c r="M52" s="36">
        <f t="shared" si="9"/>
        <v>2.5632904561811247</v>
      </c>
      <c r="N52" s="15"/>
    </row>
    <row r="53" spans="1:14" ht="15.75">
      <c r="A53" s="12"/>
      <c r="B53" s="34" t="s">
        <v>239</v>
      </c>
      <c r="C53" s="35">
        <v>632</v>
      </c>
      <c r="D53" s="35">
        <v>188</v>
      </c>
      <c r="E53" s="36">
        <f t="shared" si="5"/>
        <v>-70.25316455696202</v>
      </c>
      <c r="F53" s="36">
        <f t="shared" si="7"/>
        <v>0.35550849060171702</v>
      </c>
      <c r="G53" s="35">
        <v>3922</v>
      </c>
      <c r="H53" s="35">
        <v>1024</v>
      </c>
      <c r="I53" s="36">
        <f t="shared" si="6"/>
        <v>-73.890872004079554</v>
      </c>
      <c r="J53" s="36">
        <f t="shared" si="8"/>
        <v>0.48622058460428103</v>
      </c>
      <c r="K53" s="79"/>
      <c r="L53" s="35">
        <v>33734</v>
      </c>
      <c r="M53" s="36">
        <f t="shared" si="9"/>
        <v>1.4859948487508861</v>
      </c>
      <c r="N53" s="15"/>
    </row>
    <row r="54" spans="1:14" ht="15.75">
      <c r="A54" s="12"/>
      <c r="B54" s="34" t="s">
        <v>240</v>
      </c>
      <c r="C54" s="35">
        <v>151</v>
      </c>
      <c r="D54" s="35">
        <v>253</v>
      </c>
      <c r="E54" s="36">
        <f t="shared" si="5"/>
        <v>67.54966887417217</v>
      </c>
      <c r="F54" s="36">
        <f t="shared" si="7"/>
        <v>0.4784236602246511</v>
      </c>
      <c r="G54" s="35">
        <v>767</v>
      </c>
      <c r="H54" s="35">
        <v>1076</v>
      </c>
      <c r="I54" s="36">
        <f t="shared" si="6"/>
        <v>40.286831812255542</v>
      </c>
      <c r="J54" s="36">
        <f t="shared" si="8"/>
        <v>0.51091147366621714</v>
      </c>
      <c r="K54" s="79"/>
      <c r="L54" s="35">
        <v>7742</v>
      </c>
      <c r="M54" s="36">
        <f t="shared" si="9"/>
        <v>0.3410378881552546</v>
      </c>
      <c r="N54" s="15"/>
    </row>
    <row r="55" spans="1:14" ht="15.75">
      <c r="A55" s="12"/>
      <c r="B55" s="34" t="s">
        <v>241</v>
      </c>
      <c r="C55" s="35">
        <v>2239</v>
      </c>
      <c r="D55" s="35">
        <v>1517</v>
      </c>
      <c r="E55" s="36">
        <f t="shared" si="5"/>
        <v>-32.246538633318444</v>
      </c>
      <c r="F55" s="36">
        <f t="shared" si="7"/>
        <v>2.8686509587383231</v>
      </c>
      <c r="G55" s="35">
        <v>11397</v>
      </c>
      <c r="H55" s="35">
        <v>9436</v>
      </c>
      <c r="I55" s="36">
        <f t="shared" si="6"/>
        <v>-17.206282355005708</v>
      </c>
      <c r="J55" s="36">
        <f t="shared" si="8"/>
        <v>4.4804467151621052</v>
      </c>
      <c r="K55" s="79"/>
      <c r="L55" s="35">
        <v>100927</v>
      </c>
      <c r="M55" s="36">
        <f t="shared" si="9"/>
        <v>4.4458706972158852</v>
      </c>
      <c r="N55" s="15"/>
    </row>
    <row r="56" spans="1:14" ht="15.75">
      <c r="A56" s="12"/>
      <c r="B56" s="34" t="s">
        <v>242</v>
      </c>
      <c r="C56" s="35">
        <v>333</v>
      </c>
      <c r="D56" s="35">
        <v>370</v>
      </c>
      <c r="E56" s="36">
        <f t="shared" si="5"/>
        <v>11.111111111111116</v>
      </c>
      <c r="F56" s="36">
        <f t="shared" si="7"/>
        <v>0.69967096554593244</v>
      </c>
      <c r="G56" s="35">
        <v>1930</v>
      </c>
      <c r="H56" s="35">
        <v>1507</v>
      </c>
      <c r="I56" s="36">
        <f t="shared" si="6"/>
        <v>-21.917098445595851</v>
      </c>
      <c r="J56" s="36">
        <f t="shared" si="8"/>
        <v>0.71556095800649555</v>
      </c>
      <c r="K56" s="79"/>
      <c r="L56" s="35">
        <v>20545</v>
      </c>
      <c r="M56" s="36">
        <f t="shared" si="9"/>
        <v>0.90501464894726247</v>
      </c>
      <c r="N56" s="15"/>
    </row>
    <row r="57" spans="1:14" ht="15.75">
      <c r="A57" s="12"/>
      <c r="B57" s="34" t="s">
        <v>75</v>
      </c>
      <c r="C57" s="35">
        <v>3521</v>
      </c>
      <c r="D57" s="35">
        <v>981</v>
      </c>
      <c r="E57" s="36">
        <f t="shared" si="5"/>
        <v>-72.138596989491617</v>
      </c>
      <c r="F57" s="36">
        <f t="shared" si="7"/>
        <v>1.8550735600015129</v>
      </c>
      <c r="G57" s="35">
        <v>18029</v>
      </c>
      <c r="H57" s="35">
        <v>3929</v>
      </c>
      <c r="I57" s="36">
        <f t="shared" si="6"/>
        <v>-78.207332630761556</v>
      </c>
      <c r="J57" s="36">
        <f t="shared" si="8"/>
        <v>1.8655865985451368</v>
      </c>
      <c r="K57" s="79"/>
      <c r="L57" s="35">
        <v>159535</v>
      </c>
      <c r="M57" s="36">
        <f t="shared" si="9"/>
        <v>7.0275742039329039</v>
      </c>
      <c r="N57" s="15"/>
    </row>
    <row r="58" spans="1:14" ht="15.75">
      <c r="A58" s="12"/>
      <c r="B58" s="34" t="s">
        <v>243</v>
      </c>
      <c r="C58" s="35">
        <v>101</v>
      </c>
      <c r="D58" s="35">
        <v>1328</v>
      </c>
      <c r="E58" s="36">
        <f t="shared" si="5"/>
        <v>1214.8514851485147</v>
      </c>
      <c r="F58" s="36">
        <f t="shared" si="7"/>
        <v>2.5112514655270224</v>
      </c>
      <c r="G58" s="35">
        <v>598</v>
      </c>
      <c r="H58" s="35">
        <v>5425</v>
      </c>
      <c r="I58" s="36">
        <f t="shared" si="6"/>
        <v>807.19063545150505</v>
      </c>
      <c r="J58" s="36">
        <f t="shared" si="8"/>
        <v>2.5759244838654536</v>
      </c>
      <c r="K58" s="79"/>
      <c r="L58" s="35">
        <v>17049</v>
      </c>
      <c r="M58" s="36">
        <f t="shared" si="9"/>
        <v>0.75101458991977987</v>
      </c>
      <c r="N58" s="15"/>
    </row>
    <row r="59" spans="1:14" ht="15.75">
      <c r="A59" s="12"/>
      <c r="B59" s="34" t="s">
        <v>76</v>
      </c>
      <c r="C59" s="35">
        <v>247</v>
      </c>
      <c r="D59" s="35">
        <v>394</v>
      </c>
      <c r="E59" s="36">
        <f t="shared" si="5"/>
        <v>59.514170040485823</v>
      </c>
      <c r="F59" s="36">
        <f t="shared" si="7"/>
        <v>0.74505502817593894</v>
      </c>
      <c r="G59" s="35">
        <v>1414</v>
      </c>
      <c r="H59" s="35">
        <v>1663</v>
      </c>
      <c r="I59" s="36">
        <f t="shared" si="6"/>
        <v>17.609618104667611</v>
      </c>
      <c r="J59" s="36">
        <f t="shared" si="8"/>
        <v>0.78963362519230407</v>
      </c>
      <c r="K59" s="79"/>
      <c r="L59" s="35">
        <v>16329</v>
      </c>
      <c r="M59" s="36">
        <f t="shared" si="9"/>
        <v>0.71929833062350201</v>
      </c>
      <c r="N59" s="15"/>
    </row>
    <row r="60" spans="1:14" ht="15.75">
      <c r="A60" s="12"/>
      <c r="B60" s="34" t="s">
        <v>244</v>
      </c>
      <c r="C60" s="35">
        <v>190</v>
      </c>
      <c r="D60" s="35">
        <v>2239</v>
      </c>
      <c r="E60" s="36">
        <f t="shared" si="5"/>
        <v>1078.421052631579</v>
      </c>
      <c r="F60" s="36">
        <f t="shared" si="7"/>
        <v>4.233954842857683</v>
      </c>
      <c r="G60" s="35">
        <v>1166</v>
      </c>
      <c r="H60" s="35">
        <v>8485</v>
      </c>
      <c r="I60" s="36">
        <f t="shared" si="6"/>
        <v>627.7015437392796</v>
      </c>
      <c r="J60" s="36">
        <f t="shared" si="8"/>
        <v>4.0288883402024656</v>
      </c>
      <c r="K60" s="79"/>
      <c r="L60" s="35">
        <v>34913</v>
      </c>
      <c r="M60" s="36">
        <f t="shared" si="9"/>
        <v>1.537930223348541</v>
      </c>
      <c r="N60" s="15"/>
    </row>
    <row r="61" spans="1:14" ht="15.75">
      <c r="A61" s="12"/>
      <c r="B61" s="34" t="s">
        <v>79</v>
      </c>
      <c r="C61" s="35">
        <v>0</v>
      </c>
      <c r="D61" s="35">
        <v>3236</v>
      </c>
      <c r="E61" s="36" t="str">
        <f t="shared" si="5"/>
        <v/>
      </c>
      <c r="F61" s="36">
        <f t="shared" si="7"/>
        <v>6.1192844446125338</v>
      </c>
      <c r="G61" s="35">
        <v>9</v>
      </c>
      <c r="H61" s="35">
        <v>13197</v>
      </c>
      <c r="I61" s="36">
        <f t="shared" si="6"/>
        <v>146533.33333333331</v>
      </c>
      <c r="J61" s="36">
        <f t="shared" si="8"/>
        <v>6.2662627490456018</v>
      </c>
      <c r="K61" s="79"/>
      <c r="L61" s="35">
        <v>28527</v>
      </c>
      <c r="M61" s="36">
        <f t="shared" si="9"/>
        <v>1.2566246235346097</v>
      </c>
      <c r="N61" s="15"/>
    </row>
    <row r="62" spans="1:14" ht="15.75">
      <c r="A62" s="12"/>
      <c r="B62" s="34" t="s">
        <v>245</v>
      </c>
      <c r="C62" s="35">
        <v>3407</v>
      </c>
      <c r="D62" s="35">
        <v>689</v>
      </c>
      <c r="E62" s="36">
        <f t="shared" si="5"/>
        <v>-79.776929850308193</v>
      </c>
      <c r="F62" s="36">
        <f t="shared" si="7"/>
        <v>1.3029007980031013</v>
      </c>
      <c r="G62" s="35">
        <v>18321</v>
      </c>
      <c r="H62" s="35">
        <v>2592</v>
      </c>
      <c r="I62" s="36">
        <f t="shared" si="6"/>
        <v>-85.852300638611425</v>
      </c>
      <c r="J62" s="36">
        <f t="shared" si="8"/>
        <v>1.2307458547795864</v>
      </c>
      <c r="K62" s="79"/>
      <c r="L62" s="35">
        <v>141032</v>
      </c>
      <c r="M62" s="36">
        <f t="shared" si="9"/>
        <v>6.2125103903786965</v>
      </c>
      <c r="N62" s="15"/>
    </row>
    <row r="63" spans="1:14" ht="15.75">
      <c r="A63" s="12"/>
      <c r="B63" s="34" t="s">
        <v>78</v>
      </c>
      <c r="C63" s="35">
        <v>1079</v>
      </c>
      <c r="D63" s="35">
        <v>5963</v>
      </c>
      <c r="E63" s="36">
        <f t="shared" si="5"/>
        <v>452.6413345690454</v>
      </c>
      <c r="F63" s="36">
        <f t="shared" si="7"/>
        <v>11.276048560947014</v>
      </c>
      <c r="G63" s="35">
        <v>6009</v>
      </c>
      <c r="H63" s="35">
        <v>22035</v>
      </c>
      <c r="I63" s="36">
        <f t="shared" si="6"/>
        <v>266.69995007488768</v>
      </c>
      <c r="J63" s="36">
        <f t="shared" si="8"/>
        <v>10.462764239995442</v>
      </c>
      <c r="K63" s="79"/>
      <c r="L63" s="35">
        <v>86748</v>
      </c>
      <c r="M63" s="36">
        <f t="shared" si="9"/>
        <v>3.8212806408798796</v>
      </c>
      <c r="N63" s="15"/>
    </row>
    <row r="64" spans="1:14" ht="15.75">
      <c r="A64" s="12"/>
      <c r="B64" s="34" t="s">
        <v>246</v>
      </c>
      <c r="C64" s="35">
        <v>1256</v>
      </c>
      <c r="D64" s="35">
        <v>6209</v>
      </c>
      <c r="E64" s="36">
        <f t="shared" si="5"/>
        <v>394.34713375796184</v>
      </c>
      <c r="F64" s="36">
        <f t="shared" si="7"/>
        <v>11.74123520290458</v>
      </c>
      <c r="G64" s="35">
        <v>10036</v>
      </c>
      <c r="H64" s="35">
        <v>22044</v>
      </c>
      <c r="I64" s="36">
        <f t="shared" si="6"/>
        <v>119.649262654444</v>
      </c>
      <c r="J64" s="36">
        <f t="shared" si="8"/>
        <v>10.467037663102316</v>
      </c>
      <c r="K64" s="79"/>
      <c r="L64" s="35">
        <v>112567</v>
      </c>
      <c r="M64" s="36">
        <f t="shared" si="9"/>
        <v>4.9586168891723776</v>
      </c>
      <c r="N64" s="15"/>
    </row>
    <row r="65" spans="1:14" ht="15.75">
      <c r="A65" s="12"/>
      <c r="B65" s="34" t="s">
        <v>247</v>
      </c>
      <c r="C65" s="35">
        <v>251</v>
      </c>
      <c r="D65" s="35">
        <v>415</v>
      </c>
      <c r="E65" s="36">
        <f t="shared" si="5"/>
        <v>65.338645418326706</v>
      </c>
      <c r="F65" s="36">
        <f t="shared" si="7"/>
        <v>0.78476608297719452</v>
      </c>
      <c r="G65" s="35">
        <v>1420</v>
      </c>
      <c r="H65" s="35">
        <v>1631</v>
      </c>
      <c r="I65" s="36">
        <f t="shared" si="6"/>
        <v>14.859154929577457</v>
      </c>
      <c r="J65" s="36">
        <f t="shared" si="8"/>
        <v>0.77443923192342023</v>
      </c>
      <c r="K65" s="79"/>
      <c r="L65" s="35">
        <v>16251</v>
      </c>
      <c r="M65" s="36">
        <f t="shared" si="9"/>
        <v>0.71586240253307187</v>
      </c>
      <c r="N65" s="15"/>
    </row>
    <row r="66" spans="1:14" ht="15.75">
      <c r="A66" s="12"/>
      <c r="B66" s="34" t="s">
        <v>248</v>
      </c>
      <c r="C66" s="35">
        <v>224</v>
      </c>
      <c r="D66" s="35">
        <v>276</v>
      </c>
      <c r="E66" s="36">
        <f t="shared" si="5"/>
        <v>23.214285714285722</v>
      </c>
      <c r="F66" s="36">
        <f t="shared" si="7"/>
        <v>0.52191672024507396</v>
      </c>
      <c r="G66" s="35">
        <v>1484</v>
      </c>
      <c r="H66" s="35">
        <v>933</v>
      </c>
      <c r="I66" s="36">
        <f t="shared" si="6"/>
        <v>-37.129380053908356</v>
      </c>
      <c r="J66" s="36">
        <f t="shared" si="8"/>
        <v>0.44301152874589278</v>
      </c>
      <c r="K66" s="79"/>
      <c r="L66" s="35">
        <v>19416</v>
      </c>
      <c r="M66" s="36">
        <f t="shared" si="9"/>
        <v>0.85528179235629342</v>
      </c>
      <c r="N66" s="15"/>
    </row>
    <row r="67" spans="1:14" ht="15.75">
      <c r="A67" s="12"/>
      <c r="B67" s="34" t="s">
        <v>77</v>
      </c>
      <c r="C67" s="35">
        <v>432</v>
      </c>
      <c r="D67" s="35">
        <v>241</v>
      </c>
      <c r="E67" s="36">
        <f t="shared" si="5"/>
        <v>-44.212962962962962</v>
      </c>
      <c r="F67" s="36">
        <f t="shared" si="7"/>
        <v>0.45573162890964791</v>
      </c>
      <c r="G67" s="35">
        <v>2331</v>
      </c>
      <c r="H67" s="35">
        <v>887</v>
      </c>
      <c r="I67" s="36">
        <f t="shared" si="6"/>
        <v>-61.947661947661949</v>
      </c>
      <c r="J67" s="36">
        <f t="shared" si="8"/>
        <v>0.42116958842187235</v>
      </c>
      <c r="K67" s="79"/>
      <c r="L67" s="35">
        <v>23185</v>
      </c>
      <c r="M67" s="36">
        <f t="shared" si="9"/>
        <v>1.0213075997002814</v>
      </c>
      <c r="N67" s="15"/>
    </row>
    <row r="68" spans="1:14" ht="15.75">
      <c r="A68" s="12"/>
      <c r="B68" s="34" t="s">
        <v>249</v>
      </c>
      <c r="C68" s="35">
        <v>1665</v>
      </c>
      <c r="D68" s="35">
        <v>2089</v>
      </c>
      <c r="E68" s="36">
        <f t="shared" si="5"/>
        <v>25.465465465465464</v>
      </c>
      <c r="F68" s="36">
        <f t="shared" si="7"/>
        <v>3.9503044514201431</v>
      </c>
      <c r="G68" s="35">
        <v>7984</v>
      </c>
      <c r="H68" s="35">
        <v>7969</v>
      </c>
      <c r="I68" s="36">
        <f t="shared" si="6"/>
        <v>-0.18787575150300828</v>
      </c>
      <c r="J68" s="36">
        <f t="shared" si="8"/>
        <v>3.7838787487417145</v>
      </c>
      <c r="K68" s="79"/>
      <c r="L68" s="35">
        <v>78278</v>
      </c>
      <c r="M68" s="36">
        <f t="shared" si="9"/>
        <v>3.4481740905472771</v>
      </c>
      <c r="N68" s="15"/>
    </row>
    <row r="69" spans="1:14" ht="15.75">
      <c r="A69" s="12"/>
      <c r="B69" s="34" t="s">
        <v>250</v>
      </c>
      <c r="C69" s="35">
        <v>262</v>
      </c>
      <c r="D69" s="35">
        <v>86</v>
      </c>
      <c r="E69" s="36">
        <f t="shared" si="5"/>
        <v>-67.175572519083971</v>
      </c>
      <c r="F69" s="36">
        <f t="shared" si="7"/>
        <v>0.1626262244241897</v>
      </c>
      <c r="G69" s="35">
        <v>1271</v>
      </c>
      <c r="H69" s="35">
        <v>378</v>
      </c>
      <c r="I69" s="36">
        <f t="shared" si="6"/>
        <v>-70.259638080251776</v>
      </c>
      <c r="J69" s="36">
        <f t="shared" si="8"/>
        <v>0.17948377048868969</v>
      </c>
      <c r="K69" s="79"/>
      <c r="L69" s="35">
        <v>9148</v>
      </c>
      <c r="M69" s="36">
        <f t="shared" si="9"/>
        <v>0.4029726945032639</v>
      </c>
      <c r="N69" s="15"/>
    </row>
    <row r="70" spans="1:14" ht="15.75">
      <c r="A70" s="12"/>
      <c r="B70" s="34" t="s">
        <v>251</v>
      </c>
      <c r="C70" s="35">
        <v>43</v>
      </c>
      <c r="D70" s="35">
        <v>2</v>
      </c>
      <c r="E70" s="36">
        <f t="shared" si="5"/>
        <v>-95.348837209302332</v>
      </c>
      <c r="F70" s="36">
        <f t="shared" si="7"/>
        <v>3.7820052191672024E-3</v>
      </c>
      <c r="G70" s="35">
        <v>257</v>
      </c>
      <c r="H70" s="35">
        <v>9</v>
      </c>
      <c r="I70" s="36">
        <f t="shared" si="6"/>
        <v>-96.498054474708169</v>
      </c>
      <c r="J70" s="36">
        <f t="shared" si="8"/>
        <v>4.273423106873564E-3</v>
      </c>
      <c r="K70" s="79"/>
      <c r="L70" s="35">
        <v>2760</v>
      </c>
      <c r="M70" s="36">
        <f t="shared" si="9"/>
        <v>0.1215789939690652</v>
      </c>
      <c r="N70" s="15"/>
    </row>
    <row r="71" spans="1:14" ht="15.75">
      <c r="A71" s="12"/>
      <c r="B71" s="34" t="s">
        <v>252</v>
      </c>
      <c r="C71" s="35">
        <v>3938</v>
      </c>
      <c r="D71" s="35">
        <v>219</v>
      </c>
      <c r="E71" s="36">
        <f t="shared" si="5"/>
        <v>-94.438801422041635</v>
      </c>
      <c r="F71" s="36">
        <f t="shared" si="7"/>
        <v>0.41412957149880869</v>
      </c>
      <c r="G71" s="35">
        <v>20247</v>
      </c>
      <c r="H71" s="35">
        <v>783</v>
      </c>
      <c r="I71" s="36">
        <f t="shared" si="6"/>
        <v>-96.132760408949466</v>
      </c>
      <c r="J71" s="36">
        <f t="shared" si="8"/>
        <v>0.37178781029800007</v>
      </c>
      <c r="K71" s="79"/>
      <c r="L71" s="35">
        <v>191488</v>
      </c>
      <c r="M71" s="36">
        <f t="shared" si="9"/>
        <v>8.4351153612856358</v>
      </c>
      <c r="N71" s="15"/>
    </row>
    <row r="72" spans="1:14" ht="15.75">
      <c r="A72" s="12"/>
      <c r="B72" s="34" t="s">
        <v>71</v>
      </c>
      <c r="C72" s="35">
        <v>14938</v>
      </c>
      <c r="D72" s="35">
        <v>18735</v>
      </c>
      <c r="E72" s="36">
        <f t="shared" si="5"/>
        <v>25.418396036952728</v>
      </c>
      <c r="F72" s="36">
        <f t="shared" si="7"/>
        <v>35.427933890548772</v>
      </c>
      <c r="G72" s="35">
        <v>72952</v>
      </c>
      <c r="H72" s="35">
        <v>71786</v>
      </c>
      <c r="I72" s="36">
        <f t="shared" si="6"/>
        <v>-1.5983112183353465</v>
      </c>
      <c r="J72" s="36">
        <f t="shared" si="8"/>
        <v>34.085772350002848</v>
      </c>
      <c r="K72" s="79"/>
      <c r="L72" s="35">
        <v>766633</v>
      </c>
      <c r="M72" s="36">
        <f>+(L72*100)/$L$73</f>
        <v>33.770459740393605</v>
      </c>
      <c r="N72" s="15"/>
    </row>
    <row r="73" spans="1:14" ht="15.75">
      <c r="A73" s="12"/>
      <c r="B73" s="40" t="s">
        <v>70</v>
      </c>
      <c r="C73" s="42">
        <f>SUM(C48:C72)</f>
        <v>40823</v>
      </c>
      <c r="D73" s="42">
        <f>SUM(D48:D72)</f>
        <v>52882</v>
      </c>
      <c r="E73" s="42">
        <f t="shared" si="5"/>
        <v>29.539720255738189</v>
      </c>
      <c r="F73" s="97">
        <f>SUM(F48:F72)</f>
        <v>99.999999999999986</v>
      </c>
      <c r="G73" s="42">
        <f>SUM(G48:G72)</f>
        <v>214153</v>
      </c>
      <c r="H73" s="42">
        <f>SUM(H48:H72)</f>
        <v>210604</v>
      </c>
      <c r="I73" s="42">
        <f t="shared" si="6"/>
        <v>-1.6572263755352479</v>
      </c>
      <c r="J73" s="97">
        <f>SUM(J48:J72)</f>
        <v>100.00000000000003</v>
      </c>
      <c r="K73" s="4"/>
      <c r="L73" s="42">
        <f>SUM(L48:L72)</f>
        <v>2270129</v>
      </c>
      <c r="M73" s="97">
        <f>SUM(M48:M72)</f>
        <v>99.999999999999986</v>
      </c>
      <c r="N73" s="15"/>
    </row>
    <row r="74" spans="1:14">
      <c r="A74" s="12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15"/>
    </row>
    <row r="75" spans="1:14" ht="18.75">
      <c r="A75" s="12"/>
      <c r="B75" s="92" t="s">
        <v>309</v>
      </c>
      <c r="C75" s="91"/>
      <c r="D75" s="91"/>
      <c r="E75" s="91"/>
      <c r="F75" s="91"/>
      <c r="G75" s="91"/>
      <c r="H75" s="91"/>
      <c r="I75" s="91"/>
      <c r="J75" s="91"/>
      <c r="K75" s="91"/>
      <c r="L75" s="91"/>
      <c r="M75" s="91"/>
      <c r="N75" s="15"/>
    </row>
    <row r="76" spans="1:14" ht="31.5" customHeight="1">
      <c r="A76" s="12"/>
      <c r="B76" s="30" t="s">
        <v>257</v>
      </c>
      <c r="C76" s="104" t="s">
        <v>319</v>
      </c>
      <c r="D76" s="104"/>
      <c r="E76" s="101" t="s">
        <v>316</v>
      </c>
      <c r="F76" s="101" t="s">
        <v>306</v>
      </c>
      <c r="G76" s="105" t="s">
        <v>321</v>
      </c>
      <c r="H76" s="106"/>
      <c r="I76" s="101" t="s">
        <v>316</v>
      </c>
      <c r="J76" s="101" t="s">
        <v>306</v>
      </c>
      <c r="K76" s="94"/>
      <c r="L76" s="86" t="s">
        <v>323</v>
      </c>
      <c r="M76" s="101" t="s">
        <v>101</v>
      </c>
      <c r="N76" s="15"/>
    </row>
    <row r="77" spans="1:14" ht="15.75">
      <c r="A77" s="12"/>
      <c r="B77" s="30"/>
      <c r="C77" s="31">
        <v>2017</v>
      </c>
      <c r="D77" s="31">
        <v>2018</v>
      </c>
      <c r="E77" s="101"/>
      <c r="F77" s="101"/>
      <c r="G77" s="31">
        <v>2017</v>
      </c>
      <c r="H77" s="31">
        <v>2018</v>
      </c>
      <c r="I77" s="101"/>
      <c r="J77" s="101"/>
      <c r="K77" s="94"/>
      <c r="L77" s="39" t="s">
        <v>318</v>
      </c>
      <c r="M77" s="101"/>
      <c r="N77" s="15"/>
    </row>
    <row r="78" spans="1:14">
      <c r="A78" s="12"/>
      <c r="B78" s="8"/>
      <c r="C78" s="26"/>
      <c r="D78" s="4"/>
      <c r="E78" s="4"/>
      <c r="F78" s="4"/>
      <c r="G78" s="4"/>
      <c r="H78" s="4"/>
      <c r="I78" s="4"/>
      <c r="J78" s="4"/>
      <c r="K78" s="4"/>
      <c r="L78" s="4"/>
      <c r="M78" s="4"/>
      <c r="N78" s="15"/>
    </row>
    <row r="79" spans="1:14" ht="15.75">
      <c r="A79" s="12"/>
      <c r="B79" s="34" t="s">
        <v>234</v>
      </c>
      <c r="C79" s="35">
        <f>C17-C48</f>
        <v>1111</v>
      </c>
      <c r="D79" s="35">
        <f>D17-D48</f>
        <v>1919</v>
      </c>
      <c r="E79" s="36">
        <f t="shared" ref="E79:E104" si="10">IF(ISBLANK(D79),"",(IFERROR(((D79/C79-1)*100),"")))</f>
        <v>72.727272727272734</v>
      </c>
      <c r="F79" s="36">
        <f>+(D79*100)/$D$104</f>
        <v>3.9459615068267806</v>
      </c>
      <c r="G79" s="35">
        <f>G17-G48</f>
        <v>5770</v>
      </c>
      <c r="H79" s="35">
        <f>H17-H48</f>
        <v>9113</v>
      </c>
      <c r="I79" s="36">
        <f t="shared" ref="I79:I104" si="11">IF(ISBLANK(H79),"",(IFERROR(((H79/G79-1)*100),"")))</f>
        <v>57.93760831889081</v>
      </c>
      <c r="J79" s="36">
        <f>+(H79*100)/$H$104</f>
        <v>4.8909951589184315</v>
      </c>
      <c r="K79" s="79"/>
      <c r="L79" s="35">
        <f>L17-L48</f>
        <v>77638</v>
      </c>
      <c r="M79" s="36">
        <f>+(L79*100)/$L$104</f>
        <v>4.1819034830163702</v>
      </c>
      <c r="N79" s="15"/>
    </row>
    <row r="80" spans="1:14" ht="15.75">
      <c r="A80" s="12"/>
      <c r="B80" s="34" t="s">
        <v>235</v>
      </c>
      <c r="C80" s="35">
        <f t="shared" ref="C80:D103" si="12">C18-C49</f>
        <v>451</v>
      </c>
      <c r="D80" s="35">
        <f t="shared" si="12"/>
        <v>1538</v>
      </c>
      <c r="E80" s="36">
        <f t="shared" si="10"/>
        <v>241.01995565410198</v>
      </c>
      <c r="F80" s="36">
        <f t="shared" ref="F80:F103" si="13">+(D80*100)/$D$104</f>
        <v>3.1625267313702912</v>
      </c>
      <c r="G80" s="35">
        <f t="shared" ref="G80:H80" si="14">G18-G49</f>
        <v>2321</v>
      </c>
      <c r="H80" s="35">
        <f t="shared" si="14"/>
        <v>6367</v>
      </c>
      <c r="I80" s="36">
        <f t="shared" si="11"/>
        <v>174.3214131839724</v>
      </c>
      <c r="J80" s="36">
        <f t="shared" ref="J80:J103" si="15">+(H80*100)/$H$104</f>
        <v>3.4172024774315433</v>
      </c>
      <c r="K80" s="79"/>
      <c r="L80" s="35">
        <f t="shared" ref="L80" si="16">L18-L49</f>
        <v>35599</v>
      </c>
      <c r="M80" s="36">
        <f t="shared" ref="M80:M103" si="17">+(L80*100)/$L$104</f>
        <v>1.917509236352041</v>
      </c>
      <c r="N80" s="15"/>
    </row>
    <row r="81" spans="1:14" ht="15.75">
      <c r="A81" s="12"/>
      <c r="B81" s="34" t="s">
        <v>236</v>
      </c>
      <c r="C81" s="35">
        <f t="shared" si="12"/>
        <v>3062</v>
      </c>
      <c r="D81" s="35">
        <f t="shared" si="12"/>
        <v>543</v>
      </c>
      <c r="E81" s="36">
        <f t="shared" si="10"/>
        <v>-82.266492488569568</v>
      </c>
      <c r="F81" s="36">
        <f t="shared" si="13"/>
        <v>1.1165487744694851</v>
      </c>
      <c r="G81" s="35">
        <f t="shared" ref="G81:H81" si="18">G19-G50</f>
        <v>14814</v>
      </c>
      <c r="H81" s="35">
        <f t="shared" si="18"/>
        <v>2329</v>
      </c>
      <c r="I81" s="36">
        <f t="shared" si="11"/>
        <v>-84.27838531119211</v>
      </c>
      <c r="J81" s="36">
        <f t="shared" si="15"/>
        <v>1.2499865823681584</v>
      </c>
      <c r="K81" s="79"/>
      <c r="L81" s="35">
        <f t="shared" ref="L81" si="19">L19-L50</f>
        <v>140043</v>
      </c>
      <c r="M81" s="36">
        <f t="shared" si="17"/>
        <v>7.5432946427272922</v>
      </c>
      <c r="N81" s="15"/>
    </row>
    <row r="82" spans="1:14" ht="15.75">
      <c r="A82" s="12"/>
      <c r="B82" s="34" t="s">
        <v>237</v>
      </c>
      <c r="C82" s="35">
        <f t="shared" si="12"/>
        <v>226</v>
      </c>
      <c r="D82" s="35">
        <f t="shared" si="12"/>
        <v>1079</v>
      </c>
      <c r="E82" s="36">
        <f t="shared" si="10"/>
        <v>377.43362831858411</v>
      </c>
      <c r="F82" s="36">
        <f t="shared" si="13"/>
        <v>2.2187037341668039</v>
      </c>
      <c r="G82" s="35">
        <f t="shared" ref="G82:H82" si="20">G20-G51</f>
        <v>1257</v>
      </c>
      <c r="H82" s="35">
        <f t="shared" si="20"/>
        <v>4510</v>
      </c>
      <c r="I82" s="36">
        <f t="shared" si="11"/>
        <v>258.79077167859987</v>
      </c>
      <c r="J82" s="36">
        <f t="shared" si="15"/>
        <v>2.4205407842337459</v>
      </c>
      <c r="K82" s="79"/>
      <c r="L82" s="35">
        <f t="shared" ref="L82" si="21">L20-L51</f>
        <v>22439</v>
      </c>
      <c r="M82" s="36">
        <f t="shared" si="17"/>
        <v>1.2086572587573652</v>
      </c>
      <c r="N82" s="15"/>
    </row>
    <row r="83" spans="1:14" ht="15.75">
      <c r="A83" s="12"/>
      <c r="B83" s="34" t="s">
        <v>238</v>
      </c>
      <c r="C83" s="35">
        <f t="shared" si="12"/>
        <v>159</v>
      </c>
      <c r="D83" s="35">
        <f t="shared" si="12"/>
        <v>355</v>
      </c>
      <c r="E83" s="36">
        <f t="shared" si="10"/>
        <v>123.27044025157234</v>
      </c>
      <c r="F83" s="36">
        <f t="shared" si="13"/>
        <v>0.72997203487415696</v>
      </c>
      <c r="G83" s="35">
        <f t="shared" ref="G83:H83" si="22">G21-G52</f>
        <v>908</v>
      </c>
      <c r="H83" s="35">
        <f t="shared" si="22"/>
        <v>1615</v>
      </c>
      <c r="I83" s="36">
        <f t="shared" si="11"/>
        <v>77.863436123348009</v>
      </c>
      <c r="J83" s="36">
        <f t="shared" si="15"/>
        <v>0.86677901697062076</v>
      </c>
      <c r="K83" s="79"/>
      <c r="L83" s="35">
        <f t="shared" ref="L83" si="23">L21-L52</f>
        <v>11769</v>
      </c>
      <c r="M83" s="36">
        <f t="shared" si="17"/>
        <v>0.63392696993250286</v>
      </c>
      <c r="N83" s="15"/>
    </row>
    <row r="84" spans="1:14" ht="15.75">
      <c r="A84" s="12"/>
      <c r="B84" s="34" t="s">
        <v>239</v>
      </c>
      <c r="C84" s="35">
        <f t="shared" si="12"/>
        <v>316</v>
      </c>
      <c r="D84" s="35">
        <f t="shared" si="12"/>
        <v>49</v>
      </c>
      <c r="E84" s="36">
        <f t="shared" si="10"/>
        <v>-84.493670886075961</v>
      </c>
      <c r="F84" s="36">
        <f t="shared" si="13"/>
        <v>0.10075670340516532</v>
      </c>
      <c r="G84" s="35">
        <f t="shared" ref="G84:H84" si="24">G22-G53</f>
        <v>1771</v>
      </c>
      <c r="H84" s="35">
        <f t="shared" si="24"/>
        <v>236</v>
      </c>
      <c r="I84" s="36">
        <f t="shared" si="11"/>
        <v>-86.674195369847538</v>
      </c>
      <c r="J84" s="36">
        <f t="shared" si="15"/>
        <v>0.1266624445851805</v>
      </c>
      <c r="K84" s="79"/>
      <c r="L84" s="35">
        <f t="shared" ref="L84" si="25">L22-L53</f>
        <v>15016</v>
      </c>
      <c r="M84" s="36">
        <f t="shared" si="17"/>
        <v>0.80882380665362075</v>
      </c>
      <c r="N84" s="15"/>
    </row>
    <row r="85" spans="1:14" ht="15.75">
      <c r="A85" s="12"/>
      <c r="B85" s="34" t="s">
        <v>240</v>
      </c>
      <c r="C85" s="35">
        <f t="shared" si="12"/>
        <v>2285</v>
      </c>
      <c r="D85" s="35">
        <f t="shared" si="12"/>
        <v>150</v>
      </c>
      <c r="E85" s="36">
        <f t="shared" si="10"/>
        <v>-93.435448577680518</v>
      </c>
      <c r="F85" s="36">
        <f t="shared" si="13"/>
        <v>0.30843888797499591</v>
      </c>
      <c r="G85" s="35">
        <f t="shared" ref="G85:H85" si="26">G23-G54</f>
        <v>11645</v>
      </c>
      <c r="H85" s="35">
        <f t="shared" si="26"/>
        <v>679</v>
      </c>
      <c r="I85" s="36">
        <f t="shared" si="11"/>
        <v>-94.169171318162299</v>
      </c>
      <c r="J85" s="36">
        <f t="shared" si="15"/>
        <v>0.36442288081922691</v>
      </c>
      <c r="K85" s="79"/>
      <c r="L85" s="35">
        <f t="shared" ref="L85" si="27">L23-L54</f>
        <v>77464</v>
      </c>
      <c r="M85" s="36">
        <f t="shared" si="17"/>
        <v>4.1725311240420941</v>
      </c>
      <c r="N85" s="15"/>
    </row>
    <row r="86" spans="1:14" ht="15.75">
      <c r="A86" s="12"/>
      <c r="B86" s="34" t="s">
        <v>241</v>
      </c>
      <c r="C86" s="35">
        <f t="shared" si="12"/>
        <v>682</v>
      </c>
      <c r="D86" s="35">
        <f t="shared" si="12"/>
        <v>594</v>
      </c>
      <c r="E86" s="36">
        <f t="shared" si="10"/>
        <v>-12.903225806451612</v>
      </c>
      <c r="F86" s="36">
        <f t="shared" si="13"/>
        <v>1.2214179963809837</v>
      </c>
      <c r="G86" s="35">
        <f t="shared" ref="G86:H86" si="28">G24-G55</f>
        <v>3367</v>
      </c>
      <c r="H86" s="35">
        <f t="shared" si="28"/>
        <v>2962</v>
      </c>
      <c r="I86" s="36">
        <f t="shared" si="11"/>
        <v>-12.028512028512029</v>
      </c>
      <c r="J86" s="36">
        <f t="shared" si="15"/>
        <v>1.5897210205987484</v>
      </c>
      <c r="K86" s="79"/>
      <c r="L86" s="35">
        <f t="shared" ref="L86" si="29">L24-L55</f>
        <v>31310</v>
      </c>
      <c r="M86" s="36">
        <f t="shared" si="17"/>
        <v>1.6864859740493385</v>
      </c>
      <c r="N86" s="15"/>
    </row>
    <row r="87" spans="1:14" ht="15.75">
      <c r="A87" s="12"/>
      <c r="B87" s="34" t="s">
        <v>242</v>
      </c>
      <c r="C87" s="35">
        <f t="shared" si="12"/>
        <v>1584</v>
      </c>
      <c r="D87" s="35">
        <f t="shared" si="12"/>
        <v>570</v>
      </c>
      <c r="E87" s="36">
        <f t="shared" si="10"/>
        <v>-64.015151515151516</v>
      </c>
      <c r="F87" s="36">
        <f t="shared" si="13"/>
        <v>1.1720677743049843</v>
      </c>
      <c r="G87" s="35">
        <f t="shared" ref="G87:H87" si="30">G25-G56</f>
        <v>7714</v>
      </c>
      <c r="H87" s="35">
        <f t="shared" si="30"/>
        <v>2427</v>
      </c>
      <c r="I87" s="36">
        <f t="shared" si="11"/>
        <v>-68.537723619393304</v>
      </c>
      <c r="J87" s="36">
        <f t="shared" si="15"/>
        <v>1.3025836991874282</v>
      </c>
      <c r="K87" s="79"/>
      <c r="L87" s="35">
        <f t="shared" ref="L87" si="31">L25-L56</f>
        <v>65807</v>
      </c>
      <c r="M87" s="36">
        <f t="shared" si="17"/>
        <v>3.5446369368976307</v>
      </c>
      <c r="N87" s="15"/>
    </row>
    <row r="88" spans="1:14" ht="15.75">
      <c r="A88" s="12"/>
      <c r="B88" s="34" t="s">
        <v>75</v>
      </c>
      <c r="C88" s="35">
        <f t="shared" si="12"/>
        <v>2220</v>
      </c>
      <c r="D88" s="35">
        <f t="shared" si="12"/>
        <v>311</v>
      </c>
      <c r="E88" s="36">
        <f t="shared" si="10"/>
        <v>-85.990990990990994</v>
      </c>
      <c r="F88" s="36">
        <f t="shared" si="13"/>
        <v>0.63949662773482485</v>
      </c>
      <c r="G88" s="35">
        <f t="shared" ref="G88:H88" si="32">G26-G57</f>
        <v>11531</v>
      </c>
      <c r="H88" s="35">
        <f t="shared" si="32"/>
        <v>1292</v>
      </c>
      <c r="I88" s="36">
        <f t="shared" si="11"/>
        <v>-88.795421038938514</v>
      </c>
      <c r="J88" s="36">
        <f t="shared" si="15"/>
        <v>0.69342321357649661</v>
      </c>
      <c r="K88" s="79"/>
      <c r="L88" s="35">
        <f t="shared" ref="L88" si="33">L26-L57</f>
        <v>101941</v>
      </c>
      <c r="M88" s="36">
        <f t="shared" si="17"/>
        <v>5.4909634838889687</v>
      </c>
      <c r="N88" s="15"/>
    </row>
    <row r="89" spans="1:14" ht="15.75">
      <c r="A89" s="12"/>
      <c r="B89" s="34" t="s">
        <v>243</v>
      </c>
      <c r="C89" s="35">
        <f t="shared" si="12"/>
        <v>872</v>
      </c>
      <c r="D89" s="35">
        <f t="shared" si="12"/>
        <v>165</v>
      </c>
      <c r="E89" s="36">
        <f t="shared" si="10"/>
        <v>-81.077981651376135</v>
      </c>
      <c r="F89" s="36">
        <f t="shared" si="13"/>
        <v>0.33928277677249546</v>
      </c>
      <c r="G89" s="35">
        <f t="shared" ref="G89:H89" si="34">G27-G58</f>
        <v>3998</v>
      </c>
      <c r="H89" s="35">
        <f t="shared" si="34"/>
        <v>777</v>
      </c>
      <c r="I89" s="36">
        <f t="shared" si="11"/>
        <v>-80.565282641320664</v>
      </c>
      <c r="J89" s="36">
        <f t="shared" si="15"/>
        <v>0.41701999763849679</v>
      </c>
      <c r="K89" s="79"/>
      <c r="L89" s="35">
        <f t="shared" ref="L89" si="35">L27-L58</f>
        <v>39687</v>
      </c>
      <c r="M89" s="36">
        <f t="shared" si="17"/>
        <v>2.1377058081154932</v>
      </c>
      <c r="N89" s="15"/>
    </row>
    <row r="90" spans="1:14" ht="15.75">
      <c r="A90" s="12"/>
      <c r="B90" s="34" t="s">
        <v>76</v>
      </c>
      <c r="C90" s="35">
        <f t="shared" si="12"/>
        <v>158</v>
      </c>
      <c r="D90" s="35">
        <f t="shared" si="12"/>
        <v>1782</v>
      </c>
      <c r="E90" s="36">
        <f t="shared" si="10"/>
        <v>1027.8481012658228</v>
      </c>
      <c r="F90" s="36">
        <f t="shared" si="13"/>
        <v>3.6642539891429511</v>
      </c>
      <c r="G90" s="35">
        <f t="shared" ref="G90:H90" si="36">G28-G59</f>
        <v>815</v>
      </c>
      <c r="H90" s="35">
        <f t="shared" si="36"/>
        <v>7289</v>
      </c>
      <c r="I90" s="36">
        <f t="shared" si="11"/>
        <v>794.35582822085883</v>
      </c>
      <c r="J90" s="36">
        <f t="shared" si="15"/>
        <v>3.9120447397516127</v>
      </c>
      <c r="K90" s="79"/>
      <c r="L90" s="35">
        <f t="shared" ref="L90" si="37">L28-L59</f>
        <v>26791</v>
      </c>
      <c r="M90" s="36">
        <f t="shared" si="17"/>
        <v>1.4430739613783401</v>
      </c>
      <c r="N90" s="15"/>
    </row>
    <row r="91" spans="1:14" ht="15.75">
      <c r="A91" s="12"/>
      <c r="B91" s="34" t="s">
        <v>244</v>
      </c>
      <c r="C91" s="35">
        <f t="shared" si="12"/>
        <v>529</v>
      </c>
      <c r="D91" s="35">
        <f t="shared" si="12"/>
        <v>962</v>
      </c>
      <c r="E91" s="36">
        <f t="shared" si="10"/>
        <v>81.852551984877124</v>
      </c>
      <c r="F91" s="36">
        <f t="shared" si="13"/>
        <v>1.9781214015463069</v>
      </c>
      <c r="G91" s="35">
        <f t="shared" ref="G91:H91" si="38">G29-G60</f>
        <v>2825</v>
      </c>
      <c r="H91" s="35">
        <f t="shared" si="38"/>
        <v>3877</v>
      </c>
      <c r="I91" s="36">
        <f t="shared" si="11"/>
        <v>37.23893805309735</v>
      </c>
      <c r="J91" s="36">
        <f t="shared" si="15"/>
        <v>2.0808063460031558</v>
      </c>
      <c r="K91" s="79"/>
      <c r="L91" s="35">
        <f t="shared" ref="L91" si="39">L29-L60</f>
        <v>41659</v>
      </c>
      <c r="M91" s="36">
        <f t="shared" si="17"/>
        <v>2.2439258764906227</v>
      </c>
      <c r="N91" s="15"/>
    </row>
    <row r="92" spans="1:14" ht="15.75">
      <c r="A92" s="12"/>
      <c r="B92" s="34" t="s">
        <v>79</v>
      </c>
      <c r="C92" s="35">
        <f t="shared" si="12"/>
        <v>53</v>
      </c>
      <c r="D92" s="35">
        <f t="shared" si="12"/>
        <v>988</v>
      </c>
      <c r="E92" s="36">
        <f t="shared" si="10"/>
        <v>1764.1509433962262</v>
      </c>
      <c r="F92" s="36">
        <f t="shared" si="13"/>
        <v>2.0315841421286396</v>
      </c>
      <c r="G92" s="35">
        <f t="shared" ref="G92:H92" si="40">G30-G61</f>
        <v>330</v>
      </c>
      <c r="H92" s="35">
        <f t="shared" si="40"/>
        <v>3936</v>
      </c>
      <c r="I92" s="36">
        <f t="shared" si="11"/>
        <v>1092.7272727272727</v>
      </c>
      <c r="J92" s="36">
        <f t="shared" si="15"/>
        <v>2.112471957149451</v>
      </c>
      <c r="K92" s="79"/>
      <c r="L92" s="35">
        <f t="shared" ref="L92" si="41">L30-L61</f>
        <v>10843</v>
      </c>
      <c r="M92" s="36">
        <f t="shared" si="17"/>
        <v>0.58404878366710244</v>
      </c>
      <c r="N92" s="15"/>
    </row>
    <row r="93" spans="1:14" ht="15.75">
      <c r="A93" s="12"/>
      <c r="B93" s="34" t="s">
        <v>245</v>
      </c>
      <c r="C93" s="35">
        <f t="shared" si="12"/>
        <v>1511</v>
      </c>
      <c r="D93" s="35">
        <f t="shared" si="12"/>
        <v>332</v>
      </c>
      <c r="E93" s="36">
        <f t="shared" si="10"/>
        <v>-78.02779616148247</v>
      </c>
      <c r="F93" s="36">
        <f t="shared" si="13"/>
        <v>0.68267807205132425</v>
      </c>
      <c r="G93" s="35">
        <f t="shared" ref="G93:H93" si="42">G31-G62</f>
        <v>7808</v>
      </c>
      <c r="H93" s="35">
        <f t="shared" si="42"/>
        <v>1269</v>
      </c>
      <c r="I93" s="36">
        <f t="shared" si="11"/>
        <v>-83.747438524590166</v>
      </c>
      <c r="J93" s="36">
        <f t="shared" si="15"/>
        <v>0.68107899228217816</v>
      </c>
      <c r="K93" s="79"/>
      <c r="L93" s="35">
        <f t="shared" ref="L93" si="43">L31-L62</f>
        <v>68939</v>
      </c>
      <c r="M93" s="36">
        <f t="shared" si="17"/>
        <v>3.7133393984346008</v>
      </c>
      <c r="N93" s="15"/>
    </row>
    <row r="94" spans="1:14" ht="15.75">
      <c r="A94" s="12"/>
      <c r="B94" s="34" t="s">
        <v>78</v>
      </c>
      <c r="C94" s="35">
        <f t="shared" si="12"/>
        <v>1808</v>
      </c>
      <c r="D94" s="35">
        <f t="shared" si="12"/>
        <v>2940</v>
      </c>
      <c r="E94" s="36">
        <f t="shared" si="10"/>
        <v>62.610619469026553</v>
      </c>
      <c r="F94" s="36">
        <f t="shared" si="13"/>
        <v>6.0454022043099194</v>
      </c>
      <c r="G94" s="35">
        <f t="shared" ref="G94:H94" si="44">G32-G63</f>
        <v>8279</v>
      </c>
      <c r="H94" s="35">
        <f t="shared" si="44"/>
        <v>11069</v>
      </c>
      <c r="I94" s="36">
        <f t="shared" si="11"/>
        <v>33.699722188670123</v>
      </c>
      <c r="J94" s="36">
        <f t="shared" si="15"/>
        <v>5.9407906742091647</v>
      </c>
      <c r="K94" s="79"/>
      <c r="L94" s="35">
        <f t="shared" ref="L94" si="45">L32-L63</f>
        <v>83909</v>
      </c>
      <c r="M94" s="36">
        <f t="shared" si="17"/>
        <v>4.519685455014562</v>
      </c>
      <c r="N94" s="15"/>
    </row>
    <row r="95" spans="1:14" ht="15.75">
      <c r="A95" s="12"/>
      <c r="B95" s="34" t="s">
        <v>246</v>
      </c>
      <c r="C95" s="35">
        <f t="shared" si="12"/>
        <v>418</v>
      </c>
      <c r="D95" s="35">
        <f t="shared" si="12"/>
        <v>4731</v>
      </c>
      <c r="E95" s="36">
        <f t="shared" si="10"/>
        <v>1031.8181818181818</v>
      </c>
      <c r="F95" s="36">
        <f t="shared" si="13"/>
        <v>9.7281625267313707</v>
      </c>
      <c r="G95" s="35">
        <f t="shared" ref="G95:H95" si="46">G33-G64</f>
        <v>3042</v>
      </c>
      <c r="H95" s="35">
        <f t="shared" si="46"/>
        <v>17361</v>
      </c>
      <c r="I95" s="36">
        <f t="shared" si="11"/>
        <v>470.71005917159761</v>
      </c>
      <c r="J95" s="36">
        <f t="shared" si="15"/>
        <v>9.3177402561157567</v>
      </c>
      <c r="K95" s="79"/>
      <c r="L95" s="35">
        <f t="shared" ref="L95" si="47">L33-L64</f>
        <v>63961</v>
      </c>
      <c r="M95" s="36">
        <f t="shared" si="17"/>
        <v>3.4452037491590461</v>
      </c>
      <c r="N95" s="15"/>
    </row>
    <row r="96" spans="1:14" ht="15.75">
      <c r="A96" s="12"/>
      <c r="B96" s="34" t="s">
        <v>247</v>
      </c>
      <c r="C96" s="35">
        <f t="shared" si="12"/>
        <v>967</v>
      </c>
      <c r="D96" s="35">
        <f t="shared" si="12"/>
        <v>912</v>
      </c>
      <c r="E96" s="36">
        <f t="shared" si="10"/>
        <v>-5.6876938986556329</v>
      </c>
      <c r="F96" s="36">
        <f t="shared" si="13"/>
        <v>1.875308438887975</v>
      </c>
      <c r="G96" s="35">
        <f t="shared" ref="G96:H96" si="48">G34-G65</f>
        <v>5556</v>
      </c>
      <c r="H96" s="35">
        <f t="shared" si="48"/>
        <v>4024</v>
      </c>
      <c r="I96" s="36">
        <f t="shared" si="11"/>
        <v>-27.57379409647228</v>
      </c>
      <c r="J96" s="36">
        <f t="shared" si="15"/>
        <v>2.1597020212320608</v>
      </c>
      <c r="K96" s="79"/>
      <c r="L96" s="35">
        <f t="shared" ref="L96" si="49">L34-L65</f>
        <v>56392</v>
      </c>
      <c r="M96" s="36">
        <f t="shared" si="17"/>
        <v>3.0375061337780358</v>
      </c>
      <c r="N96" s="15"/>
    </row>
    <row r="97" spans="1:14" ht="15.75">
      <c r="A97" s="12"/>
      <c r="B97" s="34" t="s">
        <v>248</v>
      </c>
      <c r="C97" s="35">
        <f t="shared" si="12"/>
        <v>51</v>
      </c>
      <c r="D97" s="35">
        <f t="shared" si="12"/>
        <v>5139</v>
      </c>
      <c r="E97" s="36">
        <f t="shared" si="10"/>
        <v>9976.4705882352937</v>
      </c>
      <c r="F97" s="36">
        <f t="shared" si="13"/>
        <v>10.56711630202336</v>
      </c>
      <c r="G97" s="35">
        <f t="shared" ref="G97:H97" si="50">G35-G66</f>
        <v>336</v>
      </c>
      <c r="H97" s="35">
        <f t="shared" si="50"/>
        <v>16683</v>
      </c>
      <c r="I97" s="36">
        <f t="shared" si="11"/>
        <v>4865.1785714285716</v>
      </c>
      <c r="J97" s="36">
        <f t="shared" si="15"/>
        <v>8.9538540805701956</v>
      </c>
      <c r="K97" s="79"/>
      <c r="L97" s="35">
        <f t="shared" ref="L97" si="51">L35-L66</f>
        <v>40223</v>
      </c>
      <c r="M97" s="36">
        <f t="shared" si="17"/>
        <v>2.1665769828868267</v>
      </c>
      <c r="N97" s="15"/>
    </row>
    <row r="98" spans="1:14" ht="15.75">
      <c r="A98" s="12"/>
      <c r="B98" s="34" t="s">
        <v>77</v>
      </c>
      <c r="C98" s="35">
        <f t="shared" si="12"/>
        <v>257</v>
      </c>
      <c r="D98" s="35">
        <f t="shared" si="12"/>
        <v>1325</v>
      </c>
      <c r="E98" s="36">
        <f t="shared" si="10"/>
        <v>415.56420233463041</v>
      </c>
      <c r="F98" s="36">
        <f t="shared" si="13"/>
        <v>2.7245435104457969</v>
      </c>
      <c r="G98" s="35">
        <f t="shared" ref="G98:H98" si="52">G36-G67</f>
        <v>1239</v>
      </c>
      <c r="H98" s="35">
        <f t="shared" si="52"/>
        <v>4997</v>
      </c>
      <c r="I98" s="36">
        <f t="shared" si="11"/>
        <v>303.3091202582728</v>
      </c>
      <c r="J98" s="36">
        <f t="shared" si="15"/>
        <v>2.6819162525090974</v>
      </c>
      <c r="K98" s="79"/>
      <c r="L98" s="35">
        <f t="shared" ref="L98" si="53">L36-L67</f>
        <v>22355</v>
      </c>
      <c r="M98" s="36">
        <f t="shared" si="17"/>
        <v>1.2041326716663354</v>
      </c>
      <c r="N98" s="15"/>
    </row>
    <row r="99" spans="1:14" ht="15.75">
      <c r="A99" s="12"/>
      <c r="B99" s="34" t="s">
        <v>249</v>
      </c>
      <c r="C99" s="35">
        <f t="shared" si="12"/>
        <v>713</v>
      </c>
      <c r="D99" s="35">
        <f t="shared" si="12"/>
        <v>3322</v>
      </c>
      <c r="E99" s="36">
        <f t="shared" si="10"/>
        <v>365.91865357643758</v>
      </c>
      <c r="F99" s="36">
        <f t="shared" si="13"/>
        <v>6.8308932390195753</v>
      </c>
      <c r="G99" s="35">
        <f t="shared" ref="G99:H99" si="54">G37-G68</f>
        <v>3325</v>
      </c>
      <c r="H99" s="35">
        <f t="shared" si="54"/>
        <v>11421</v>
      </c>
      <c r="I99" s="36">
        <f t="shared" si="11"/>
        <v>243.4887218045113</v>
      </c>
      <c r="J99" s="36">
        <f t="shared" si="15"/>
        <v>6.1297109305396038</v>
      </c>
      <c r="K99" s="79"/>
      <c r="L99" s="35">
        <f t="shared" ref="L99" si="55">L37-L68</f>
        <v>49385</v>
      </c>
      <c r="M99" s="36">
        <f t="shared" si="17"/>
        <v>2.660080160601296</v>
      </c>
      <c r="N99" s="15"/>
    </row>
    <row r="100" spans="1:14" ht="15.75">
      <c r="A100" s="12"/>
      <c r="B100" s="34" t="s">
        <v>250</v>
      </c>
      <c r="C100" s="35">
        <f t="shared" si="12"/>
        <v>542</v>
      </c>
      <c r="D100" s="35">
        <f t="shared" si="12"/>
        <v>2722</v>
      </c>
      <c r="E100" s="36">
        <f t="shared" si="10"/>
        <v>402.2140221402214</v>
      </c>
      <c r="F100" s="36">
        <f t="shared" si="13"/>
        <v>5.5971376871195924</v>
      </c>
      <c r="G100" s="35">
        <f t="shared" ref="G100:H100" si="56">G38-G69</f>
        <v>2544</v>
      </c>
      <c r="H100" s="35">
        <f t="shared" si="56"/>
        <v>9732</v>
      </c>
      <c r="I100" s="36">
        <f t="shared" si="11"/>
        <v>282.54716981132077</v>
      </c>
      <c r="J100" s="36">
        <f t="shared" si="15"/>
        <v>5.223215723317697</v>
      </c>
      <c r="K100" s="79"/>
      <c r="L100" s="35">
        <f t="shared" ref="L100" si="57">L38-L69</f>
        <v>37676</v>
      </c>
      <c r="M100" s="36">
        <f t="shared" si="17"/>
        <v>2.0293850385909575</v>
      </c>
      <c r="N100" s="15"/>
    </row>
    <row r="101" spans="1:14" ht="15.75">
      <c r="A101" s="12"/>
      <c r="B101" s="34" t="s">
        <v>251</v>
      </c>
      <c r="C101" s="35">
        <f t="shared" si="12"/>
        <v>1773</v>
      </c>
      <c r="D101" s="35">
        <f t="shared" si="12"/>
        <v>193</v>
      </c>
      <c r="E101" s="36">
        <f t="shared" si="10"/>
        <v>-89.114495205865765</v>
      </c>
      <c r="F101" s="36">
        <f t="shared" si="13"/>
        <v>0.39685803586116136</v>
      </c>
      <c r="G101" s="35">
        <f t="shared" ref="G101:H101" si="58">G39-G70</f>
        <v>7888</v>
      </c>
      <c r="H101" s="35">
        <f t="shared" si="58"/>
        <v>523</v>
      </c>
      <c r="I101" s="36">
        <f t="shared" si="11"/>
        <v>-93.369675456389459</v>
      </c>
      <c r="J101" s="36">
        <f t="shared" si="15"/>
        <v>0.28069685812732798</v>
      </c>
      <c r="K101" s="79"/>
      <c r="L101" s="35">
        <f t="shared" ref="L101" si="59">L39-L70</f>
        <v>55237</v>
      </c>
      <c r="M101" s="36">
        <f t="shared" si="17"/>
        <v>2.9752930612763753</v>
      </c>
      <c r="N101" s="15"/>
    </row>
    <row r="102" spans="1:14" ht="15.75">
      <c r="A102" s="12"/>
      <c r="B102" s="34" t="s">
        <v>252</v>
      </c>
      <c r="C102" s="35">
        <f t="shared" si="12"/>
        <v>1994</v>
      </c>
      <c r="D102" s="35">
        <f t="shared" si="12"/>
        <v>1172</v>
      </c>
      <c r="E102" s="36">
        <f t="shared" si="10"/>
        <v>-41.223671013039123</v>
      </c>
      <c r="F102" s="36">
        <f t="shared" si="13"/>
        <v>2.4099358447113013</v>
      </c>
      <c r="G102" s="35">
        <f t="shared" ref="G102:H102" si="60">G40-G71</f>
        <v>10042</v>
      </c>
      <c r="H102" s="35">
        <f t="shared" si="60"/>
        <v>4243</v>
      </c>
      <c r="I102" s="36">
        <f t="shared" si="11"/>
        <v>-57.747460665206127</v>
      </c>
      <c r="J102" s="36">
        <f t="shared" si="15"/>
        <v>2.277240476164919</v>
      </c>
      <c r="K102" s="79"/>
      <c r="L102" s="35">
        <f t="shared" ref="L102" si="61">L40-L71</f>
        <v>99101</v>
      </c>
      <c r="M102" s="36">
        <f t="shared" si="17"/>
        <v>5.3379893489065315</v>
      </c>
      <c r="N102" s="15"/>
    </row>
    <row r="103" spans="1:14" ht="15.75">
      <c r="A103" s="12"/>
      <c r="B103" s="34" t="s">
        <v>71</v>
      </c>
      <c r="C103" s="35">
        <f t="shared" si="12"/>
        <v>12376</v>
      </c>
      <c r="D103" s="35">
        <f t="shared" si="12"/>
        <v>14839</v>
      </c>
      <c r="E103" s="36">
        <f t="shared" si="10"/>
        <v>19.901422107304455</v>
      </c>
      <c r="F103" s="36">
        <f t="shared" si="13"/>
        <v>30.51283105773976</v>
      </c>
      <c r="G103" s="35">
        <f t="shared" ref="G103:H103" si="62">G41-G72</f>
        <v>57289</v>
      </c>
      <c r="H103" s="35">
        <f t="shared" si="62"/>
        <v>57591</v>
      </c>
      <c r="I103" s="36">
        <f t="shared" si="11"/>
        <v>0.52715180924784999</v>
      </c>
      <c r="J103" s="36">
        <f t="shared" si="15"/>
        <v>30.909393415699704</v>
      </c>
      <c r="K103" s="79"/>
      <c r="L103" s="35">
        <f t="shared" ref="L103" si="63">L41-L72</f>
        <v>581339</v>
      </c>
      <c r="M103" s="36">
        <f t="shared" si="17"/>
        <v>31.313320653716652</v>
      </c>
      <c r="N103" s="15"/>
    </row>
    <row r="104" spans="1:14" ht="15.75">
      <c r="A104" s="12"/>
      <c r="B104" s="40" t="s">
        <v>70</v>
      </c>
      <c r="C104" s="42">
        <f>SUM(C79:C103)</f>
        <v>36118</v>
      </c>
      <c r="D104" s="42">
        <f>SUM(D79:D103)</f>
        <v>48632</v>
      </c>
      <c r="E104" s="42">
        <f t="shared" si="10"/>
        <v>34.647544160806241</v>
      </c>
      <c r="F104" s="97">
        <f>SUM(F79:F103)</f>
        <v>100</v>
      </c>
      <c r="G104" s="42">
        <f>SUM(G79:G103)</f>
        <v>176414</v>
      </c>
      <c r="H104" s="42">
        <f>SUM(H79:H103)</f>
        <v>186322</v>
      </c>
      <c r="I104" s="42">
        <f t="shared" si="11"/>
        <v>5.6163343045336545</v>
      </c>
      <c r="J104" s="97">
        <f>SUM(J79:J103)</f>
        <v>100</v>
      </c>
      <c r="K104" s="4"/>
      <c r="L104" s="42">
        <f>SUM(L79:L103)</f>
        <v>1856523</v>
      </c>
      <c r="M104" s="97">
        <f>SUM(M79:M103)</f>
        <v>100</v>
      </c>
      <c r="N104" s="15"/>
    </row>
    <row r="105" spans="1:14">
      <c r="A105" s="12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15"/>
    </row>
    <row r="106" spans="1:14">
      <c r="A106" s="12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15"/>
    </row>
    <row r="107" spans="1:14" ht="15.75">
      <c r="A107" s="12"/>
      <c r="B107" s="34" t="s">
        <v>255</v>
      </c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15"/>
    </row>
    <row r="108" spans="1:14" ht="15.75">
      <c r="A108" s="12"/>
      <c r="B108" s="34" t="s">
        <v>107</v>
      </c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15"/>
    </row>
    <row r="109" spans="1:14" ht="15.75">
      <c r="A109" s="12"/>
      <c r="B109" s="34" t="s">
        <v>108</v>
      </c>
      <c r="C109" s="46" t="s">
        <v>109</v>
      </c>
      <c r="D109" s="27"/>
      <c r="E109" s="27"/>
      <c r="F109" s="4"/>
      <c r="G109" s="4"/>
      <c r="H109" s="4"/>
      <c r="I109" s="4"/>
      <c r="J109" s="4"/>
      <c r="K109" s="4"/>
      <c r="L109" s="4"/>
      <c r="M109" s="4"/>
      <c r="N109" s="15"/>
    </row>
    <row r="110" spans="1:14">
      <c r="A110" s="18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19"/>
    </row>
    <row r="115" spans="1:13">
      <c r="A115" s="12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</row>
    <row r="116" spans="1:13">
      <c r="A116" s="12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</row>
    <row r="117" spans="1:13">
      <c r="A117" s="12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</row>
    <row r="118" spans="1:13">
      <c r="A118" s="12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</row>
    <row r="119" spans="1:13">
      <c r="A119" s="12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</row>
  </sheetData>
  <sortState ref="B31:B32">
    <sortCondition ref="B31:B32"/>
  </sortState>
  <mergeCells count="23">
    <mergeCell ref="J45:J46"/>
    <mergeCell ref="M45:M46"/>
    <mergeCell ref="C76:D76"/>
    <mergeCell ref="E76:E77"/>
    <mergeCell ref="F76:F77"/>
    <mergeCell ref="G76:H76"/>
    <mergeCell ref="I76:I77"/>
    <mergeCell ref="J76:J77"/>
    <mergeCell ref="M76:M77"/>
    <mergeCell ref="C45:D45"/>
    <mergeCell ref="E45:E46"/>
    <mergeCell ref="F45:F46"/>
    <mergeCell ref="G45:H45"/>
    <mergeCell ref="I45:I46"/>
    <mergeCell ref="J14:J15"/>
    <mergeCell ref="M14:M15"/>
    <mergeCell ref="C11:M11"/>
    <mergeCell ref="C14:D14"/>
    <mergeCell ref="E14:E15"/>
    <mergeCell ref="F14:F15"/>
    <mergeCell ref="G14:H14"/>
    <mergeCell ref="I14:I15"/>
    <mergeCell ref="C12:M12"/>
  </mergeCells>
  <hyperlinks>
    <hyperlink ref="C109" location="Clasificaciones!A1" display=" consulte aquí"/>
  </hyperlinks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tabColor rgb="FFFF0000"/>
  </sheetPr>
  <dimension ref="A1:V76"/>
  <sheetViews>
    <sheetView showGridLines="0" zoomScale="90" zoomScaleNormal="90" workbookViewId="0"/>
  </sheetViews>
  <sheetFormatPr baseColWidth="10" defaultRowHeight="15"/>
  <cols>
    <col min="1" max="1" width="1.7109375" customWidth="1"/>
    <col min="2" max="2" width="22.7109375" customWidth="1"/>
    <col min="3" max="10" width="11.7109375" customWidth="1"/>
    <col min="11" max="11" width="4.5703125" customWidth="1"/>
    <col min="12" max="13" width="11.7109375" customWidth="1"/>
    <col min="14" max="14" width="1.7109375" customWidth="1"/>
    <col min="15" max="15" width="12.28515625" bestFit="1" customWidth="1"/>
    <col min="16" max="16" width="12.42578125" bestFit="1" customWidth="1"/>
    <col min="17" max="17" width="12.28515625" bestFit="1" customWidth="1"/>
    <col min="18" max="18" width="12.42578125" bestFit="1" customWidth="1"/>
    <col min="19" max="19" width="12.28515625" bestFit="1" customWidth="1"/>
  </cols>
  <sheetData>
    <row r="1" spans="1:22" ht="18">
      <c r="A1" s="9"/>
      <c r="B1" s="6"/>
      <c r="C1" s="6"/>
      <c r="D1" s="6"/>
      <c r="E1" s="6"/>
      <c r="F1" s="6"/>
      <c r="G1" s="10"/>
      <c r="H1" s="10"/>
      <c r="I1" s="10"/>
      <c r="J1" s="10"/>
      <c r="K1" s="10"/>
      <c r="L1" s="10"/>
      <c r="M1" s="10"/>
      <c r="N1" s="11"/>
      <c r="O1" s="7"/>
      <c r="P1" s="7"/>
      <c r="Q1" s="7"/>
      <c r="R1" s="7"/>
      <c r="S1" s="7"/>
      <c r="T1" s="7"/>
      <c r="U1" s="7"/>
      <c r="V1" s="7"/>
    </row>
    <row r="2" spans="1:22" ht="18">
      <c r="A2" s="12"/>
      <c r="B2" s="4"/>
      <c r="C2" s="4"/>
      <c r="D2" s="4"/>
      <c r="E2" s="4"/>
      <c r="F2" s="4"/>
      <c r="G2" s="13"/>
      <c r="H2" s="13"/>
      <c r="I2" s="13"/>
      <c r="J2" s="13"/>
      <c r="K2" s="13"/>
      <c r="L2" s="13"/>
      <c r="M2" s="13"/>
      <c r="N2" s="14"/>
      <c r="O2" s="7"/>
      <c r="P2" s="7"/>
      <c r="Q2" s="7"/>
      <c r="R2" s="7"/>
      <c r="S2" s="7"/>
      <c r="T2" s="7"/>
      <c r="U2" s="7"/>
      <c r="V2" s="7"/>
    </row>
    <row r="3" spans="1:22">
      <c r="A3" s="12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15"/>
    </row>
    <row r="4" spans="1:22">
      <c r="A4" s="12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15"/>
    </row>
    <row r="5" spans="1:22" ht="15.75">
      <c r="A5" s="12"/>
      <c r="B5" s="16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15"/>
    </row>
    <row r="6" spans="1:22" ht="15.75">
      <c r="A6" s="12"/>
      <c r="B6" s="3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15"/>
    </row>
    <row r="7" spans="1:22" ht="15.75">
      <c r="A7" s="12"/>
      <c r="B7" s="3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15"/>
    </row>
    <row r="8" spans="1:22">
      <c r="A8" s="12"/>
      <c r="B8" s="1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15"/>
    </row>
    <row r="9" spans="1:22">
      <c r="A9" s="12"/>
      <c r="B9" s="1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15"/>
    </row>
    <row r="10" spans="1:22">
      <c r="A10" s="12"/>
      <c r="B10" s="1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15"/>
    </row>
    <row r="11" spans="1:22" ht="15.75">
      <c r="A11" s="12"/>
      <c r="B11" s="8"/>
      <c r="C11" s="103" t="s">
        <v>259</v>
      </c>
      <c r="D11" s="103"/>
      <c r="E11" s="103"/>
      <c r="F11" s="103"/>
      <c r="G11" s="103"/>
      <c r="H11" s="103"/>
      <c r="I11" s="103"/>
      <c r="J11" s="103"/>
      <c r="K11" s="103"/>
      <c r="L11" s="103"/>
      <c r="M11" s="103"/>
      <c r="N11" s="15"/>
    </row>
    <row r="12" spans="1:22" ht="15.75">
      <c r="A12" s="12"/>
      <c r="B12" s="8"/>
      <c r="C12" s="103" t="s">
        <v>311</v>
      </c>
      <c r="D12" s="103"/>
      <c r="E12" s="103"/>
      <c r="F12" s="103"/>
      <c r="G12" s="103"/>
      <c r="H12" s="103"/>
      <c r="I12" s="103"/>
      <c r="J12" s="103"/>
      <c r="K12" s="103"/>
      <c r="L12" s="103"/>
      <c r="M12" s="103"/>
      <c r="N12" s="15"/>
    </row>
    <row r="13" spans="1:22" ht="18.75">
      <c r="A13" s="12"/>
      <c r="B13" s="92" t="s">
        <v>307</v>
      </c>
      <c r="N13" s="15"/>
    </row>
    <row r="14" spans="1:22" ht="31.5" customHeight="1">
      <c r="A14" s="12"/>
      <c r="B14" s="30" t="s">
        <v>258</v>
      </c>
      <c r="C14" s="104" t="s">
        <v>319</v>
      </c>
      <c r="D14" s="104"/>
      <c r="E14" s="101" t="s">
        <v>316</v>
      </c>
      <c r="F14" s="101" t="s">
        <v>306</v>
      </c>
      <c r="G14" s="105" t="s">
        <v>321</v>
      </c>
      <c r="H14" s="106"/>
      <c r="I14" s="101" t="s">
        <v>316</v>
      </c>
      <c r="J14" s="101" t="s">
        <v>306</v>
      </c>
      <c r="K14" s="94"/>
      <c r="L14" s="86" t="s">
        <v>323</v>
      </c>
      <c r="M14" s="101" t="s">
        <v>101</v>
      </c>
      <c r="N14" s="15"/>
    </row>
    <row r="15" spans="1:22" ht="15.75">
      <c r="A15" s="12"/>
      <c r="B15" s="30"/>
      <c r="C15" s="31">
        <v>2017</v>
      </c>
      <c r="D15" s="31">
        <v>2018</v>
      </c>
      <c r="E15" s="101"/>
      <c r="F15" s="101"/>
      <c r="G15" s="31">
        <v>2017</v>
      </c>
      <c r="H15" s="31">
        <v>2018</v>
      </c>
      <c r="I15" s="101"/>
      <c r="J15" s="101"/>
      <c r="K15" s="94"/>
      <c r="L15" s="39" t="s">
        <v>318</v>
      </c>
      <c r="M15" s="101"/>
      <c r="N15" s="15"/>
    </row>
    <row r="16" spans="1:22">
      <c r="A16" s="12"/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5"/>
      <c r="N16" s="15"/>
    </row>
    <row r="17" spans="1:14" ht="15.75">
      <c r="A17" s="12"/>
      <c r="B17" s="34" t="s">
        <v>61</v>
      </c>
      <c r="C17" s="35">
        <v>3477</v>
      </c>
      <c r="D17" s="35">
        <v>5926</v>
      </c>
      <c r="E17" s="36">
        <f t="shared" ref="E17:I24" si="0">IF(ISBLANK(D17),"",(IFERROR(((D17/C17-1)*100),"")))</f>
        <v>70.434282427379927</v>
      </c>
      <c r="F17" s="36">
        <f>+(D17*100)/$D$24</f>
        <v>5.8376184565675668</v>
      </c>
      <c r="G17" s="35">
        <v>18300</v>
      </c>
      <c r="H17" s="35">
        <v>22337</v>
      </c>
      <c r="I17" s="36">
        <f t="shared" si="0"/>
        <v>22.060109289617479</v>
      </c>
      <c r="J17" s="36">
        <f>+(H17*100)/$H$24</f>
        <v>5.6274973168802243</v>
      </c>
      <c r="K17" s="79"/>
      <c r="L17" s="35">
        <v>168805</v>
      </c>
      <c r="M17" s="36">
        <f>+(L17*100)/$L$24</f>
        <v>4.0906041992394799</v>
      </c>
      <c r="N17" s="15"/>
    </row>
    <row r="18" spans="1:14" ht="15.75">
      <c r="A18" s="12"/>
      <c r="B18" s="34" t="s">
        <v>60</v>
      </c>
      <c r="C18" s="35">
        <v>26482</v>
      </c>
      <c r="D18" s="35">
        <v>37661</v>
      </c>
      <c r="E18" s="36">
        <f t="shared" si="0"/>
        <v>42.213579034816107</v>
      </c>
      <c r="F18" s="36">
        <f t="shared" ref="F18:F23" si="1">+(D18*100)/$D$24</f>
        <v>37.099316350454124</v>
      </c>
      <c r="G18" s="35">
        <v>127872</v>
      </c>
      <c r="H18" s="35">
        <v>141471</v>
      </c>
      <c r="I18" s="36">
        <f t="shared" si="0"/>
        <v>10.634853603603611</v>
      </c>
      <c r="J18" s="36">
        <f t="shared" ref="J18:J23" si="2">+(H18*100)/$H$24</f>
        <v>35.641656127338599</v>
      </c>
      <c r="K18" s="79"/>
      <c r="L18" s="35">
        <v>1232099</v>
      </c>
      <c r="M18" s="36">
        <f t="shared" ref="M18:M23" si="3">+(L18*100)/$L$24</f>
        <v>29.857109346753738</v>
      </c>
      <c r="N18" s="15"/>
    </row>
    <row r="19" spans="1:14" ht="15.75">
      <c r="A19" s="12"/>
      <c r="B19" s="34" t="s">
        <v>80</v>
      </c>
      <c r="C19" s="35">
        <v>12122</v>
      </c>
      <c r="D19" s="35">
        <v>14384</v>
      </c>
      <c r="E19" s="36">
        <f t="shared" si="0"/>
        <v>18.66028708133971</v>
      </c>
      <c r="F19" s="36">
        <f t="shared" si="1"/>
        <v>14.169474161199441</v>
      </c>
      <c r="G19" s="35">
        <v>62971</v>
      </c>
      <c r="H19" s="35">
        <v>56291</v>
      </c>
      <c r="I19" s="36">
        <f t="shared" si="0"/>
        <v>-10.608057677343542</v>
      </c>
      <c r="J19" s="36">
        <f t="shared" si="2"/>
        <v>14.181736646125474</v>
      </c>
      <c r="K19" s="79"/>
      <c r="L19" s="35">
        <v>644700</v>
      </c>
      <c r="M19" s="36">
        <f t="shared" si="3"/>
        <v>15.622834200703137</v>
      </c>
      <c r="N19" s="15"/>
    </row>
    <row r="20" spans="1:14" ht="15.75">
      <c r="A20" s="12"/>
      <c r="B20" s="34" t="s">
        <v>81</v>
      </c>
      <c r="C20" s="35">
        <v>5272</v>
      </c>
      <c r="D20" s="35">
        <v>6110</v>
      </c>
      <c r="E20" s="36">
        <f t="shared" si="0"/>
        <v>15.895295902883166</v>
      </c>
      <c r="F20" s="36">
        <f t="shared" si="1"/>
        <v>6.0188742439466481</v>
      </c>
      <c r="G20" s="35">
        <v>27026</v>
      </c>
      <c r="H20" s="35">
        <v>23816</v>
      </c>
      <c r="I20" s="36">
        <f t="shared" si="0"/>
        <v>-11.877451343151035</v>
      </c>
      <c r="J20" s="36">
        <f t="shared" si="2"/>
        <v>6.0001108518968271</v>
      </c>
      <c r="K20" s="79"/>
      <c r="L20" s="35">
        <v>290854</v>
      </c>
      <c r="M20" s="36">
        <f t="shared" si="3"/>
        <v>7.0481833699570497</v>
      </c>
      <c r="N20" s="15"/>
    </row>
    <row r="21" spans="1:14" ht="15.75">
      <c r="A21" s="12"/>
      <c r="B21" s="34" t="s">
        <v>59</v>
      </c>
      <c r="C21" s="35">
        <v>10880</v>
      </c>
      <c r="D21" s="35">
        <v>13006</v>
      </c>
      <c r="E21" s="36">
        <f t="shared" si="0"/>
        <v>19.54044117647058</v>
      </c>
      <c r="F21" s="36">
        <f t="shared" si="1"/>
        <v>12.812025927458281</v>
      </c>
      <c r="G21" s="35">
        <v>63161</v>
      </c>
      <c r="H21" s="35">
        <v>56433</v>
      </c>
      <c r="I21" s="36">
        <f t="shared" si="0"/>
        <v>-10.65214293630563</v>
      </c>
      <c r="J21" s="36">
        <f t="shared" si="2"/>
        <v>14.217511576465135</v>
      </c>
      <c r="K21" s="79"/>
      <c r="L21" s="35">
        <v>699168</v>
      </c>
      <c r="M21" s="36">
        <f t="shared" si="3"/>
        <v>16.942741961279992</v>
      </c>
      <c r="N21" s="15"/>
    </row>
    <row r="22" spans="1:14" ht="15.75">
      <c r="A22" s="12"/>
      <c r="B22" s="34" t="s">
        <v>86</v>
      </c>
      <c r="C22" s="35">
        <v>1833</v>
      </c>
      <c r="D22" s="35">
        <v>2070</v>
      </c>
      <c r="E22" s="36">
        <f t="shared" si="0"/>
        <v>12.929623567921444</v>
      </c>
      <c r="F22" s="36">
        <f t="shared" si="1"/>
        <v>2.0391276080146579</v>
      </c>
      <c r="G22" s="35">
        <v>11272</v>
      </c>
      <c r="H22" s="35">
        <v>9540</v>
      </c>
      <c r="I22" s="36">
        <f t="shared" si="0"/>
        <v>-15.365507452093684</v>
      </c>
      <c r="J22" s="36">
        <f t="shared" si="2"/>
        <v>2.4034706721152053</v>
      </c>
      <c r="K22" s="79"/>
      <c r="L22" s="35">
        <v>123906</v>
      </c>
      <c r="M22" s="36">
        <f t="shared" si="3"/>
        <v>3.0025793306535178</v>
      </c>
      <c r="N22" s="15"/>
    </row>
    <row r="23" spans="1:14" ht="15.75">
      <c r="A23" s="12"/>
      <c r="B23" s="34" t="s">
        <v>253</v>
      </c>
      <c r="C23" s="35">
        <v>16875</v>
      </c>
      <c r="D23" s="35">
        <v>22357</v>
      </c>
      <c r="E23" s="36">
        <f t="shared" si="0"/>
        <v>32.485925925925919</v>
      </c>
      <c r="F23" s="36">
        <f t="shared" si="1"/>
        <v>22.023563252359281</v>
      </c>
      <c r="G23" s="35">
        <v>79965</v>
      </c>
      <c r="H23" s="35">
        <v>87038</v>
      </c>
      <c r="I23" s="36">
        <f t="shared" si="0"/>
        <v>8.8451197398861972</v>
      </c>
      <c r="J23" s="36">
        <f t="shared" si="2"/>
        <v>21.928016809178537</v>
      </c>
      <c r="K23" s="79"/>
      <c r="L23" s="35">
        <v>967120</v>
      </c>
      <c r="M23" s="36">
        <f t="shared" si="3"/>
        <v>23.435947591413086</v>
      </c>
      <c r="N23" s="15"/>
    </row>
    <row r="24" spans="1:14" ht="15.75">
      <c r="A24" s="12"/>
      <c r="B24" s="40" t="s">
        <v>70</v>
      </c>
      <c r="C24" s="37">
        <f>SUM(C17:C23)</f>
        <v>76941</v>
      </c>
      <c r="D24" s="37">
        <f>SUM(D17:D23)</f>
        <v>101514</v>
      </c>
      <c r="E24" s="38">
        <f t="shared" si="0"/>
        <v>31.937458572152689</v>
      </c>
      <c r="F24" s="38">
        <f>SUM(F17:F23)</f>
        <v>100</v>
      </c>
      <c r="G24" s="37">
        <f>SUM(G17:G23)</f>
        <v>390567</v>
      </c>
      <c r="H24" s="37">
        <f>SUM(H17:H23)</f>
        <v>396926</v>
      </c>
      <c r="I24" s="38">
        <f t="shared" si="0"/>
        <v>1.6281457470805227</v>
      </c>
      <c r="J24" s="38">
        <f>SUM(J17:J23)</f>
        <v>100</v>
      </c>
      <c r="K24" s="4"/>
      <c r="L24" s="37">
        <f>SUM(L17:L23)</f>
        <v>4126652</v>
      </c>
      <c r="M24" s="38">
        <f>SUM(M17:M23)</f>
        <v>100</v>
      </c>
      <c r="N24" s="15"/>
    </row>
    <row r="25" spans="1:14">
      <c r="A25" s="12"/>
      <c r="B25" s="4"/>
      <c r="C25" s="29"/>
      <c r="D25" s="4"/>
      <c r="E25" s="4"/>
      <c r="F25" s="4"/>
      <c r="G25" s="29"/>
      <c r="H25" s="4"/>
      <c r="I25" s="4"/>
      <c r="J25" s="4"/>
      <c r="K25" s="4"/>
      <c r="L25" s="29"/>
      <c r="M25" s="4"/>
      <c r="N25" s="15"/>
    </row>
    <row r="26" spans="1:14" ht="18.75">
      <c r="A26" s="12"/>
      <c r="B26" s="92" t="s">
        <v>308</v>
      </c>
      <c r="C26" s="91"/>
      <c r="D26" s="91"/>
      <c r="E26" s="91"/>
      <c r="F26" s="91"/>
      <c r="G26" s="91"/>
      <c r="H26" s="91"/>
      <c r="I26" s="91"/>
      <c r="J26" s="91"/>
      <c r="K26" s="91"/>
      <c r="L26" s="91"/>
      <c r="M26" s="91"/>
      <c r="N26" s="15"/>
    </row>
    <row r="27" spans="1:14" ht="15.75">
      <c r="A27" s="12"/>
      <c r="B27" s="34" t="s">
        <v>61</v>
      </c>
      <c r="C27" s="36">
        <v>1410</v>
      </c>
      <c r="D27" s="35">
        <v>2204</v>
      </c>
      <c r="E27" s="36">
        <f t="shared" ref="E27:I33" si="4">IF(ISBLANK(D27),"",(IFERROR(((D27/C27-1)*100),"")))</f>
        <v>56.312056737588655</v>
      </c>
      <c r="F27" s="36">
        <f>+(D27*100)/$D$34</f>
        <v>4.1677697515222567</v>
      </c>
      <c r="G27" s="35">
        <v>7640</v>
      </c>
      <c r="H27" s="35">
        <v>8941</v>
      </c>
      <c r="I27" s="36">
        <f t="shared" si="4"/>
        <v>17.028795811518329</v>
      </c>
      <c r="J27" s="36">
        <f>+(H27*100)/$H$34</f>
        <v>4.2454084442840596</v>
      </c>
      <c r="K27" s="79"/>
      <c r="L27" s="35">
        <v>69952</v>
      </c>
      <c r="M27" s="36">
        <f>+(L27*100)/$L$34</f>
        <v>3.0814107920739304</v>
      </c>
      <c r="N27" s="15"/>
    </row>
    <row r="28" spans="1:14" ht="15.75">
      <c r="A28" s="12"/>
      <c r="B28" s="34" t="s">
        <v>60</v>
      </c>
      <c r="C28" s="36">
        <v>12708</v>
      </c>
      <c r="D28" s="35">
        <v>17817</v>
      </c>
      <c r="E28" s="36">
        <f t="shared" si="4"/>
        <v>40.203021718602457</v>
      </c>
      <c r="F28" s="36">
        <f t="shared" ref="F28:F33" si="5">+(D28*100)/$D$34</f>
        <v>33.691993494951021</v>
      </c>
      <c r="G28" s="35">
        <v>62266</v>
      </c>
      <c r="H28" s="35">
        <v>67582</v>
      </c>
      <c r="I28" s="36">
        <f t="shared" si="4"/>
        <v>8.5375646420197135</v>
      </c>
      <c r="J28" s="36">
        <f t="shared" ref="J28:J33" si="6">+(H28*100)/$H$34</f>
        <v>32.089608934303243</v>
      </c>
      <c r="K28" s="79"/>
      <c r="L28" s="35">
        <v>605982</v>
      </c>
      <c r="M28" s="36">
        <f t="shared" ref="M28:M33" si="7">+(L28*100)/$L$34</f>
        <v>26.693725334551473</v>
      </c>
      <c r="N28" s="15"/>
    </row>
    <row r="29" spans="1:14" ht="15.75">
      <c r="A29" s="12"/>
      <c r="B29" s="34" t="s">
        <v>80</v>
      </c>
      <c r="C29" s="36">
        <v>7684</v>
      </c>
      <c r="D29" s="35">
        <v>9056</v>
      </c>
      <c r="E29" s="36">
        <f t="shared" si="4"/>
        <v>17.855283706402926</v>
      </c>
      <c r="F29" s="36">
        <f t="shared" si="5"/>
        <v>17.124919632389094</v>
      </c>
      <c r="G29" s="35">
        <v>41411</v>
      </c>
      <c r="H29" s="35">
        <v>36317</v>
      </c>
      <c r="I29" s="36">
        <f t="shared" si="4"/>
        <v>-12.301079423341621</v>
      </c>
      <c r="J29" s="36">
        <f t="shared" si="6"/>
        <v>17.244211885814135</v>
      </c>
      <c r="K29" s="79"/>
      <c r="L29" s="35">
        <v>417249</v>
      </c>
      <c r="M29" s="36">
        <f t="shared" si="7"/>
        <v>18.379968715434234</v>
      </c>
      <c r="N29" s="15"/>
    </row>
    <row r="30" spans="1:14" ht="15.75">
      <c r="A30" s="12"/>
      <c r="B30" s="34" t="s">
        <v>81</v>
      </c>
      <c r="C30" s="36">
        <v>2799</v>
      </c>
      <c r="D30" s="35">
        <v>3281</v>
      </c>
      <c r="E30" s="36">
        <f t="shared" si="4"/>
        <v>17.220435869953565</v>
      </c>
      <c r="F30" s="36">
        <f t="shared" si="5"/>
        <v>6.2043795620437958</v>
      </c>
      <c r="G30" s="35">
        <v>15002</v>
      </c>
      <c r="H30" s="35">
        <v>13099</v>
      </c>
      <c r="I30" s="36">
        <f t="shared" si="4"/>
        <v>-12.684975336621784</v>
      </c>
      <c r="J30" s="36">
        <f t="shared" si="6"/>
        <v>6.2197299196596454</v>
      </c>
      <c r="K30" s="79"/>
      <c r="L30" s="35">
        <v>161069</v>
      </c>
      <c r="M30" s="36">
        <f t="shared" si="7"/>
        <v>7.0951474563780295</v>
      </c>
      <c r="N30" s="15"/>
    </row>
    <row r="31" spans="1:14" ht="15.75">
      <c r="A31" s="12"/>
      <c r="B31" s="34" t="s">
        <v>59</v>
      </c>
      <c r="C31" s="36">
        <v>6407</v>
      </c>
      <c r="D31" s="35">
        <v>7516</v>
      </c>
      <c r="E31" s="36">
        <f t="shared" si="4"/>
        <v>17.309193070079608</v>
      </c>
      <c r="F31" s="36">
        <f t="shared" si="5"/>
        <v>14.212775613630347</v>
      </c>
      <c r="G31" s="35">
        <v>38253</v>
      </c>
      <c r="H31" s="35">
        <v>33347</v>
      </c>
      <c r="I31" s="36">
        <f t="shared" si="4"/>
        <v>-12.825137897681227</v>
      </c>
      <c r="J31" s="36">
        <f t="shared" si="6"/>
        <v>15.833982260545859</v>
      </c>
      <c r="K31" s="79"/>
      <c r="L31" s="35">
        <v>410793</v>
      </c>
      <c r="M31" s="36">
        <f t="shared" si="7"/>
        <v>18.095579590410942</v>
      </c>
      <c r="N31" s="15"/>
    </row>
    <row r="32" spans="1:14" ht="15.75">
      <c r="A32" s="12"/>
      <c r="B32" s="34" t="s">
        <v>86</v>
      </c>
      <c r="C32" s="36">
        <v>1081</v>
      </c>
      <c r="D32" s="35">
        <v>1146</v>
      </c>
      <c r="E32" s="36">
        <f t="shared" si="4"/>
        <v>6.0129509713228391</v>
      </c>
      <c r="F32" s="36">
        <f t="shared" si="5"/>
        <v>2.167088990582807</v>
      </c>
      <c r="G32" s="35">
        <v>6591</v>
      </c>
      <c r="H32" s="35">
        <v>5402</v>
      </c>
      <c r="I32" s="36">
        <f t="shared" si="4"/>
        <v>-18.039751175845854</v>
      </c>
      <c r="J32" s="36">
        <f t="shared" si="6"/>
        <v>2.5650035137034433</v>
      </c>
      <c r="K32" s="79"/>
      <c r="L32" s="35">
        <v>70203</v>
      </c>
      <c r="M32" s="36">
        <f t="shared" si="7"/>
        <v>3.0924674324674943</v>
      </c>
      <c r="N32" s="15"/>
    </row>
    <row r="33" spans="1:14" ht="15.75">
      <c r="A33" s="12"/>
      <c r="B33" s="34" t="s">
        <v>253</v>
      </c>
      <c r="C33" s="36">
        <v>8734</v>
      </c>
      <c r="D33" s="35">
        <v>11862</v>
      </c>
      <c r="E33" s="36">
        <f t="shared" si="4"/>
        <v>35.814059995420202</v>
      </c>
      <c r="F33" s="36">
        <f t="shared" si="5"/>
        <v>22.431072954880676</v>
      </c>
      <c r="G33" s="35">
        <v>42990</v>
      </c>
      <c r="H33" s="35">
        <v>45916</v>
      </c>
      <c r="I33" s="36">
        <f t="shared" si="4"/>
        <v>6.8062340079088068</v>
      </c>
      <c r="J33" s="36">
        <f t="shared" si="6"/>
        <v>21.802055041689616</v>
      </c>
      <c r="K33" s="79"/>
      <c r="L33" s="35">
        <v>534881</v>
      </c>
      <c r="M33" s="36">
        <f t="shared" si="7"/>
        <v>23.561700678683899</v>
      </c>
      <c r="N33" s="15"/>
    </row>
    <row r="34" spans="1:14" ht="15.75">
      <c r="A34" s="12"/>
      <c r="B34" s="40" t="s">
        <v>70</v>
      </c>
      <c r="C34" s="37">
        <f>SUM(C27:C33)</f>
        <v>40823</v>
      </c>
      <c r="D34" s="37">
        <f>SUM(D27:D33)</f>
        <v>52882</v>
      </c>
      <c r="E34" s="38">
        <f t="shared" ref="E34" si="8">IF(ISBLANK(D34),"",(IFERROR(((D34/C34-1)*100),"")))</f>
        <v>29.539720255738189</v>
      </c>
      <c r="F34" s="38">
        <f>SUM(F27:F33)</f>
        <v>100</v>
      </c>
      <c r="G34" s="37">
        <f>SUM(G27:G33)</f>
        <v>214153</v>
      </c>
      <c r="H34" s="37">
        <f>SUM(H27:H33)</f>
        <v>210604</v>
      </c>
      <c r="I34" s="38">
        <f t="shared" ref="I34" si="9">IF(ISBLANK(H34),"",(IFERROR(((H34/G34-1)*100),"")))</f>
        <v>-1.6572263755352479</v>
      </c>
      <c r="J34" s="38">
        <f>SUM(J27:J33)</f>
        <v>99.999999999999986</v>
      </c>
      <c r="K34" s="4"/>
      <c r="L34" s="37">
        <f>SUM(L27:L33)</f>
        <v>2270129</v>
      </c>
      <c r="M34" s="38">
        <f>SUM(M27:M33)</f>
        <v>100</v>
      </c>
      <c r="N34" s="15"/>
    </row>
    <row r="35" spans="1:14">
      <c r="A35" s="12"/>
      <c r="B35" s="4"/>
      <c r="C35" s="29"/>
      <c r="D35" s="4"/>
      <c r="E35" s="4"/>
      <c r="F35" s="4"/>
      <c r="G35" s="29"/>
      <c r="H35" s="4"/>
      <c r="I35" s="4"/>
      <c r="J35" s="4"/>
      <c r="K35" s="4"/>
      <c r="L35" s="29"/>
      <c r="M35" s="4"/>
      <c r="N35" s="15"/>
    </row>
    <row r="36" spans="1:14" ht="18.75">
      <c r="A36" s="12"/>
      <c r="B36" s="92" t="s">
        <v>309</v>
      </c>
      <c r="C36" s="91"/>
      <c r="D36" s="91"/>
      <c r="E36" s="91"/>
      <c r="F36" s="91"/>
      <c r="G36" s="91"/>
      <c r="H36" s="91"/>
      <c r="I36" s="91"/>
      <c r="J36" s="91"/>
      <c r="K36" s="91"/>
      <c r="L36" s="91"/>
      <c r="M36" s="91"/>
      <c r="N36" s="15"/>
    </row>
    <row r="37" spans="1:14" ht="15.75">
      <c r="A37" s="12"/>
      <c r="B37" s="34" t="s">
        <v>61</v>
      </c>
      <c r="C37" s="36">
        <f t="shared" ref="C37:D43" si="10">C17-C27</f>
        <v>2067</v>
      </c>
      <c r="D37" s="36">
        <f t="shared" si="10"/>
        <v>3722</v>
      </c>
      <c r="E37" s="36">
        <f t="shared" ref="E37:E44" si="11">IF(ISBLANK(D37),"",(IFERROR(((D37/C37-1)*100),"")))</f>
        <v>80.067731011127236</v>
      </c>
      <c r="F37" s="36">
        <f>+(D37*100)/$D$44</f>
        <v>7.653396940286231</v>
      </c>
      <c r="G37" s="36">
        <f t="shared" ref="G37:H43" si="12">G17-G27</f>
        <v>10660</v>
      </c>
      <c r="H37" s="36">
        <f t="shared" si="12"/>
        <v>13396</v>
      </c>
      <c r="I37" s="36">
        <f t="shared" ref="I37:I44" si="13">IF(ISBLANK(H37),"",(IFERROR(((H37/G37-1)*100),"")))</f>
        <v>25.666041275797369</v>
      </c>
      <c r="J37" s="36">
        <f>+(H37*100)/$H$44</f>
        <v>7.1897038460299907</v>
      </c>
      <c r="K37" s="79"/>
      <c r="L37" s="36">
        <f t="shared" ref="L37:L43" si="14">L17-L27</f>
        <v>98853</v>
      </c>
      <c r="M37" s="36">
        <f>+(L37*100)/$L$44</f>
        <v>5.3246310441615856</v>
      </c>
      <c r="N37" s="15"/>
    </row>
    <row r="38" spans="1:14" ht="15.75">
      <c r="A38" s="12"/>
      <c r="B38" s="34" t="s">
        <v>60</v>
      </c>
      <c r="C38" s="36">
        <f t="shared" si="10"/>
        <v>13774</v>
      </c>
      <c r="D38" s="36">
        <f t="shared" si="10"/>
        <v>19844</v>
      </c>
      <c r="E38" s="36">
        <f t="shared" si="11"/>
        <v>44.068534920865396</v>
      </c>
      <c r="F38" s="36">
        <f t="shared" ref="F38:F43" si="15">+(D38*100)/$D$44</f>
        <v>40.804408619838789</v>
      </c>
      <c r="G38" s="36">
        <f t="shared" si="12"/>
        <v>65606</v>
      </c>
      <c r="H38" s="36">
        <f t="shared" si="12"/>
        <v>73889</v>
      </c>
      <c r="I38" s="36">
        <f t="shared" si="13"/>
        <v>12.625369630826455</v>
      </c>
      <c r="J38" s="36">
        <f t="shared" ref="J38:J43" si="16">+(H38*100)/$H$44</f>
        <v>39.656615965908479</v>
      </c>
      <c r="K38" s="79"/>
      <c r="L38" s="36">
        <f t="shared" si="14"/>
        <v>626117</v>
      </c>
      <c r="M38" s="36">
        <f t="shared" ref="M38:M43" si="17">+(L38*100)/$L$44</f>
        <v>33.725248758027774</v>
      </c>
      <c r="N38" s="15"/>
    </row>
    <row r="39" spans="1:14" ht="15.75">
      <c r="A39" s="12"/>
      <c r="B39" s="34" t="s">
        <v>80</v>
      </c>
      <c r="C39" s="36">
        <f t="shared" si="10"/>
        <v>4438</v>
      </c>
      <c r="D39" s="36">
        <f t="shared" si="10"/>
        <v>5328</v>
      </c>
      <c r="E39" s="36">
        <f t="shared" si="11"/>
        <v>20.054078413699862</v>
      </c>
      <c r="F39" s="36">
        <f t="shared" si="15"/>
        <v>10.955749300871855</v>
      </c>
      <c r="G39" s="36">
        <f t="shared" si="12"/>
        <v>21560</v>
      </c>
      <c r="H39" s="36">
        <f t="shared" si="12"/>
        <v>19974</v>
      </c>
      <c r="I39" s="36">
        <f t="shared" si="13"/>
        <v>-7.3562152133580749</v>
      </c>
      <c r="J39" s="36">
        <f t="shared" si="16"/>
        <v>10.720151136205065</v>
      </c>
      <c r="K39" s="79"/>
      <c r="L39" s="36">
        <f t="shared" si="14"/>
        <v>227451</v>
      </c>
      <c r="M39" s="36">
        <f t="shared" si="17"/>
        <v>12.251450695736061</v>
      </c>
      <c r="N39" s="15"/>
    </row>
    <row r="40" spans="1:14" ht="15.75">
      <c r="A40" s="12"/>
      <c r="B40" s="34" t="s">
        <v>81</v>
      </c>
      <c r="C40" s="36">
        <f t="shared" si="10"/>
        <v>2473</v>
      </c>
      <c r="D40" s="36">
        <f t="shared" si="10"/>
        <v>2829</v>
      </c>
      <c r="E40" s="36">
        <f t="shared" si="11"/>
        <v>14.39547108774768</v>
      </c>
      <c r="F40" s="36">
        <f t="shared" si="15"/>
        <v>5.8171574272084223</v>
      </c>
      <c r="G40" s="36">
        <f t="shared" si="12"/>
        <v>12024</v>
      </c>
      <c r="H40" s="36">
        <f t="shared" si="12"/>
        <v>10717</v>
      </c>
      <c r="I40" s="36">
        <f t="shared" si="13"/>
        <v>-10.869926813040587</v>
      </c>
      <c r="J40" s="36">
        <f t="shared" si="16"/>
        <v>5.7518704178787257</v>
      </c>
      <c r="K40" s="79"/>
      <c r="L40" s="36">
        <f t="shared" si="14"/>
        <v>129785</v>
      </c>
      <c r="M40" s="36">
        <f t="shared" si="17"/>
        <v>6.9907563763012899</v>
      </c>
      <c r="N40" s="15"/>
    </row>
    <row r="41" spans="1:14" ht="15.75">
      <c r="A41" s="12"/>
      <c r="B41" s="34" t="s">
        <v>59</v>
      </c>
      <c r="C41" s="36">
        <f t="shared" si="10"/>
        <v>4473</v>
      </c>
      <c r="D41" s="36">
        <f t="shared" si="10"/>
        <v>5490</v>
      </c>
      <c r="E41" s="36">
        <f t="shared" si="11"/>
        <v>22.736418511066404</v>
      </c>
      <c r="F41" s="36">
        <f t="shared" si="15"/>
        <v>11.288863299884849</v>
      </c>
      <c r="G41" s="36">
        <f t="shared" si="12"/>
        <v>24908</v>
      </c>
      <c r="H41" s="36">
        <f t="shared" si="12"/>
        <v>23086</v>
      </c>
      <c r="I41" s="36">
        <f t="shared" si="13"/>
        <v>-7.3149189015577321</v>
      </c>
      <c r="J41" s="36">
        <f t="shared" si="16"/>
        <v>12.390377947853716</v>
      </c>
      <c r="K41" s="79"/>
      <c r="L41" s="36">
        <f t="shared" si="14"/>
        <v>288375</v>
      </c>
      <c r="M41" s="36">
        <f t="shared" si="17"/>
        <v>15.533069075901563</v>
      </c>
      <c r="N41" s="15"/>
    </row>
    <row r="42" spans="1:14" ht="15.75">
      <c r="A42" s="12"/>
      <c r="B42" s="34" t="s">
        <v>86</v>
      </c>
      <c r="C42" s="36">
        <f t="shared" si="10"/>
        <v>752</v>
      </c>
      <c r="D42" s="36">
        <f t="shared" si="10"/>
        <v>924</v>
      </c>
      <c r="E42" s="36">
        <f t="shared" si="11"/>
        <v>22.872340425531924</v>
      </c>
      <c r="F42" s="36">
        <f t="shared" si="15"/>
        <v>1.8999835499259747</v>
      </c>
      <c r="G42" s="36">
        <f t="shared" si="12"/>
        <v>4681</v>
      </c>
      <c r="H42" s="36">
        <f t="shared" si="12"/>
        <v>4138</v>
      </c>
      <c r="I42" s="36">
        <f t="shared" si="13"/>
        <v>-11.600085451826537</v>
      </c>
      <c r="J42" s="36">
        <f t="shared" si="16"/>
        <v>2.2208864224299867</v>
      </c>
      <c r="K42" s="79"/>
      <c r="L42" s="36">
        <f t="shared" si="14"/>
        <v>53703</v>
      </c>
      <c r="M42" s="36">
        <f t="shared" si="17"/>
        <v>2.8926654827330447</v>
      </c>
      <c r="N42" s="15"/>
    </row>
    <row r="43" spans="1:14" ht="15.75">
      <c r="A43" s="12"/>
      <c r="B43" s="34" t="s">
        <v>253</v>
      </c>
      <c r="C43" s="36">
        <f t="shared" si="10"/>
        <v>8141</v>
      </c>
      <c r="D43" s="36">
        <f t="shared" si="10"/>
        <v>10495</v>
      </c>
      <c r="E43" s="36">
        <f t="shared" si="11"/>
        <v>28.915366662572172</v>
      </c>
      <c r="F43" s="36">
        <f t="shared" si="15"/>
        <v>21.580440861983877</v>
      </c>
      <c r="G43" s="36">
        <f t="shared" si="12"/>
        <v>36975</v>
      </c>
      <c r="H43" s="36">
        <f t="shared" si="12"/>
        <v>41122</v>
      </c>
      <c r="I43" s="36">
        <f t="shared" si="13"/>
        <v>11.215686274509796</v>
      </c>
      <c r="J43" s="36">
        <f t="shared" si="16"/>
        <v>22.070394263694034</v>
      </c>
      <c r="K43" s="79"/>
      <c r="L43" s="36">
        <f t="shared" si="14"/>
        <v>432239</v>
      </c>
      <c r="M43" s="36">
        <f t="shared" si="17"/>
        <v>23.282178567138679</v>
      </c>
      <c r="N43" s="15"/>
    </row>
    <row r="44" spans="1:14" ht="15.75">
      <c r="A44" s="12"/>
      <c r="B44" s="40" t="s">
        <v>70</v>
      </c>
      <c r="C44" s="37">
        <f>SUM(C37:C43)</f>
        <v>36118</v>
      </c>
      <c r="D44" s="37">
        <f>SUM(D37:D43)</f>
        <v>48632</v>
      </c>
      <c r="E44" s="38">
        <f t="shared" si="11"/>
        <v>34.647544160806241</v>
      </c>
      <c r="F44" s="38">
        <f>SUM(F37:F43)</f>
        <v>100</v>
      </c>
      <c r="G44" s="37">
        <f>SUM(G37:G43)</f>
        <v>176414</v>
      </c>
      <c r="H44" s="37">
        <f>SUM(H37:H43)</f>
        <v>186322</v>
      </c>
      <c r="I44" s="38">
        <f t="shared" si="13"/>
        <v>5.6163343045336545</v>
      </c>
      <c r="J44" s="38">
        <f>SUM(J37:J43)</f>
        <v>100</v>
      </c>
      <c r="K44" s="4"/>
      <c r="L44" s="37">
        <f>SUM(L37:L43)</f>
        <v>1856523</v>
      </c>
      <c r="M44" s="38">
        <f>SUM(M37:M43)</f>
        <v>100</v>
      </c>
      <c r="N44" s="15"/>
    </row>
    <row r="45" spans="1:14">
      <c r="A45" s="12"/>
      <c r="B45" s="4"/>
      <c r="C45" s="29"/>
      <c r="D45" s="4"/>
      <c r="E45" s="4"/>
      <c r="F45" s="4"/>
      <c r="G45" s="29"/>
      <c r="H45" s="4"/>
      <c r="I45" s="4"/>
      <c r="J45" s="4"/>
      <c r="K45" s="4"/>
      <c r="L45" s="29"/>
      <c r="M45" s="4"/>
      <c r="N45" s="15"/>
    </row>
    <row r="46" spans="1:14">
      <c r="A46" s="12"/>
      <c r="B46" s="4"/>
      <c r="C46" s="29"/>
      <c r="D46" s="4"/>
      <c r="E46" s="4"/>
      <c r="F46" s="4"/>
      <c r="G46" s="29"/>
      <c r="H46" s="4"/>
      <c r="I46" s="4"/>
      <c r="J46" s="4"/>
      <c r="K46" s="4"/>
      <c r="L46" s="29"/>
      <c r="M46" s="4"/>
      <c r="N46" s="15"/>
    </row>
    <row r="47" spans="1:14" ht="15.75">
      <c r="A47" s="12"/>
      <c r="B47" s="34" t="s">
        <v>255</v>
      </c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15"/>
    </row>
    <row r="48" spans="1:14">
      <c r="A48" s="18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19"/>
    </row>
    <row r="51" spans="1:13">
      <c r="A51" s="12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</row>
    <row r="52" spans="1:13">
      <c r="A52" s="12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</row>
    <row r="53" spans="1:13">
      <c r="A53" s="12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</row>
    <row r="54" spans="1:13">
      <c r="A54" s="12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</row>
    <row r="55" spans="1:13">
      <c r="A55" s="12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</row>
    <row r="56" spans="1:13">
      <c r="A56" s="12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</row>
    <row r="57" spans="1:13">
      <c r="A57" s="12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</row>
    <row r="58" spans="1:13">
      <c r="A58" s="12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</row>
    <row r="59" spans="1:13">
      <c r="A59" s="12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</row>
    <row r="60" spans="1:13">
      <c r="A60" s="12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</row>
    <row r="61" spans="1:13">
      <c r="A61" s="12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</row>
    <row r="62" spans="1:13">
      <c r="A62" s="12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</row>
    <row r="63" spans="1:13">
      <c r="A63" s="12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</row>
    <row r="64" spans="1:13">
      <c r="A64" s="12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</row>
    <row r="65" spans="1:13">
      <c r="A65" s="12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</row>
    <row r="66" spans="1:13">
      <c r="A66" s="12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</row>
    <row r="67" spans="1:13">
      <c r="A67" s="12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</row>
    <row r="68" spans="1:13">
      <c r="A68" s="12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</row>
    <row r="69" spans="1:13">
      <c r="A69" s="12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</row>
    <row r="70" spans="1:13">
      <c r="A70" s="12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</row>
    <row r="71" spans="1:13">
      <c r="A71" s="12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</row>
    <row r="72" spans="1:13">
      <c r="A72" s="12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</row>
    <row r="73" spans="1:13">
      <c r="A73" s="12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</row>
    <row r="74" spans="1:13">
      <c r="A74" s="12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</row>
    <row r="75" spans="1:13">
      <c r="A75" s="12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</row>
    <row r="76" spans="1:13">
      <c r="A76" s="12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</row>
  </sheetData>
  <mergeCells count="9">
    <mergeCell ref="C11:M11"/>
    <mergeCell ref="C14:D14"/>
    <mergeCell ref="E14:E15"/>
    <mergeCell ref="F14:F15"/>
    <mergeCell ref="G14:H14"/>
    <mergeCell ref="I14:I15"/>
    <mergeCell ref="J14:J15"/>
    <mergeCell ref="M14:M15"/>
    <mergeCell ref="C12:M12"/>
  </mergeCells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tabColor rgb="FFFF0000"/>
  </sheetPr>
  <dimension ref="A1:V49"/>
  <sheetViews>
    <sheetView showGridLines="0" zoomScale="90" zoomScaleNormal="90" workbookViewId="0"/>
  </sheetViews>
  <sheetFormatPr baseColWidth="10" defaultRowHeight="15"/>
  <cols>
    <col min="1" max="1" width="1.7109375" customWidth="1"/>
    <col min="2" max="2" width="30.7109375" customWidth="1"/>
    <col min="3" max="5" width="11.7109375" customWidth="1"/>
    <col min="6" max="6" width="11.85546875" customWidth="1"/>
    <col min="7" max="8" width="11.7109375" customWidth="1"/>
    <col min="9" max="10" width="11.85546875" customWidth="1"/>
    <col min="11" max="11" width="4.5703125" customWidth="1"/>
    <col min="12" max="13" width="11.7109375" customWidth="1"/>
    <col min="14" max="14" width="1.7109375" customWidth="1"/>
    <col min="15" max="15" width="12" bestFit="1" customWidth="1"/>
    <col min="16" max="16" width="12.28515625" bestFit="1" customWidth="1"/>
    <col min="17" max="17" width="12" bestFit="1" customWidth="1"/>
    <col min="18" max="18" width="12.28515625" bestFit="1" customWidth="1"/>
    <col min="19" max="19" width="12" bestFit="1" customWidth="1"/>
  </cols>
  <sheetData>
    <row r="1" spans="1:22" ht="18">
      <c r="A1" s="9"/>
      <c r="B1" s="6"/>
      <c r="C1" s="6"/>
      <c r="D1" s="6"/>
      <c r="E1" s="6"/>
      <c r="F1" s="6"/>
      <c r="G1" s="10"/>
      <c r="H1" s="10"/>
      <c r="I1" s="10"/>
      <c r="J1" s="10"/>
      <c r="K1" s="10"/>
      <c r="L1" s="10"/>
      <c r="M1" s="10"/>
      <c r="N1" s="11"/>
      <c r="O1" s="7"/>
      <c r="P1" s="7"/>
      <c r="Q1" s="7"/>
      <c r="R1" s="7"/>
      <c r="S1" s="7"/>
      <c r="T1" s="7"/>
      <c r="U1" s="7"/>
      <c r="V1" s="7"/>
    </row>
    <row r="2" spans="1:22" ht="18">
      <c r="A2" s="12"/>
      <c r="B2" s="4"/>
      <c r="C2" s="4"/>
      <c r="D2" s="4"/>
      <c r="E2" s="4"/>
      <c r="F2" s="4"/>
      <c r="G2" s="13"/>
      <c r="H2" s="13"/>
      <c r="I2" s="13"/>
      <c r="J2" s="13"/>
      <c r="K2" s="13"/>
      <c r="L2" s="13"/>
      <c r="M2" s="13"/>
      <c r="N2" s="14"/>
      <c r="O2" s="7"/>
      <c r="P2" s="7"/>
      <c r="Q2" s="7"/>
      <c r="R2" s="7"/>
      <c r="S2" s="7"/>
      <c r="T2" s="7"/>
      <c r="U2" s="7"/>
      <c r="V2" s="7"/>
    </row>
    <row r="3" spans="1:22">
      <c r="A3" s="12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15"/>
    </row>
    <row r="4" spans="1:22">
      <c r="A4" s="12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15"/>
    </row>
    <row r="5" spans="1:22" ht="15.75">
      <c r="A5" s="12"/>
      <c r="B5" s="16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15"/>
    </row>
    <row r="6" spans="1:22" ht="15.75">
      <c r="A6" s="12"/>
      <c r="B6" s="3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15"/>
    </row>
    <row r="7" spans="1:22" ht="15.75">
      <c r="A7" s="12"/>
      <c r="B7" s="3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15"/>
    </row>
    <row r="8" spans="1:22">
      <c r="A8" s="12"/>
      <c r="B8" s="1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15"/>
    </row>
    <row r="9" spans="1:22">
      <c r="A9" s="12"/>
      <c r="B9" s="1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15"/>
    </row>
    <row r="10" spans="1:22">
      <c r="A10" s="12"/>
      <c r="B10" s="1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15"/>
    </row>
    <row r="11" spans="1:22" ht="15.75">
      <c r="A11" s="12"/>
      <c r="B11" s="8"/>
      <c r="C11" s="103" t="s">
        <v>265</v>
      </c>
      <c r="D11" s="103"/>
      <c r="E11" s="103"/>
      <c r="F11" s="103"/>
      <c r="G11" s="103"/>
      <c r="H11" s="103"/>
      <c r="I11" s="103"/>
      <c r="J11" s="103"/>
      <c r="K11" s="103"/>
      <c r="L11" s="103"/>
      <c r="M11" s="103"/>
      <c r="N11" s="15"/>
    </row>
    <row r="12" spans="1:22" ht="15.75">
      <c r="A12" s="12"/>
      <c r="B12" s="8"/>
      <c r="C12" s="103" t="s">
        <v>311</v>
      </c>
      <c r="D12" s="103"/>
      <c r="E12" s="103"/>
      <c r="F12" s="103"/>
      <c r="G12" s="103"/>
      <c r="H12" s="103"/>
      <c r="I12" s="103"/>
      <c r="J12" s="103"/>
      <c r="K12" s="103"/>
      <c r="L12" s="103"/>
      <c r="M12" s="103"/>
      <c r="N12" s="15"/>
    </row>
    <row r="13" spans="1:22" ht="18.75">
      <c r="A13" s="12"/>
      <c r="B13" s="92" t="s">
        <v>307</v>
      </c>
      <c r="N13" s="15"/>
    </row>
    <row r="14" spans="1:22" ht="31.5" customHeight="1">
      <c r="A14" s="12"/>
      <c r="B14" s="30" t="s">
        <v>260</v>
      </c>
      <c r="C14" s="104" t="s">
        <v>319</v>
      </c>
      <c r="D14" s="104"/>
      <c r="E14" s="101" t="s">
        <v>316</v>
      </c>
      <c r="F14" s="101" t="s">
        <v>306</v>
      </c>
      <c r="G14" s="105" t="s">
        <v>321</v>
      </c>
      <c r="H14" s="106"/>
      <c r="I14" s="101" t="s">
        <v>316</v>
      </c>
      <c r="J14" s="101" t="s">
        <v>306</v>
      </c>
      <c r="K14" s="95"/>
      <c r="L14" s="86" t="s">
        <v>323</v>
      </c>
      <c r="M14" s="101" t="s">
        <v>101</v>
      </c>
      <c r="N14" s="15"/>
    </row>
    <row r="15" spans="1:22" ht="15.75">
      <c r="A15" s="12"/>
      <c r="B15" s="30"/>
      <c r="C15" s="31">
        <v>2017</v>
      </c>
      <c r="D15" s="31">
        <v>2018</v>
      </c>
      <c r="E15" s="101"/>
      <c r="F15" s="101"/>
      <c r="G15" s="31">
        <v>2017</v>
      </c>
      <c r="H15" s="31">
        <v>2018</v>
      </c>
      <c r="I15" s="101"/>
      <c r="J15" s="101"/>
      <c r="K15" s="95"/>
      <c r="L15" s="39" t="s">
        <v>318</v>
      </c>
      <c r="M15" s="101"/>
      <c r="N15" s="15"/>
    </row>
    <row r="16" spans="1:22">
      <c r="A16" s="12"/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15"/>
    </row>
    <row r="17" spans="1:14" ht="15.75">
      <c r="A17" s="12"/>
      <c r="B17" s="34" t="s">
        <v>83</v>
      </c>
      <c r="C17" s="35">
        <v>27850</v>
      </c>
      <c r="D17" s="35">
        <v>34355</v>
      </c>
      <c r="E17" s="36">
        <f t="shared" ref="E17:E23" si="0">IF(ISBLANK(D17),"",(IFERROR(((D17/C17-1)*100),"")))</f>
        <v>23.357271095152598</v>
      </c>
      <c r="F17" s="36">
        <f>+(D17*100)/$D$23</f>
        <v>33.842622692436514</v>
      </c>
      <c r="G17" s="35">
        <v>133542</v>
      </c>
      <c r="H17" s="35">
        <v>132575</v>
      </c>
      <c r="I17" s="36">
        <f t="shared" ref="I17:I23" si="1">IF(ISBLANK(H17),"",(IFERROR(((H17/G17-1)*100),"")))</f>
        <v>-0.72411675727486191</v>
      </c>
      <c r="J17" s="36">
        <f>+(H17*100)/$H$23</f>
        <v>33.400432322397627</v>
      </c>
      <c r="K17" s="79"/>
      <c r="L17" s="35">
        <v>1389055</v>
      </c>
      <c r="M17" s="36">
        <f>+(L17*100)/$L$23</f>
        <v>33.660580053757862</v>
      </c>
      <c r="N17" s="15"/>
    </row>
    <row r="18" spans="1:14" ht="15.75">
      <c r="A18" s="12"/>
      <c r="B18" s="34" t="s">
        <v>299</v>
      </c>
      <c r="C18" s="35">
        <v>25106</v>
      </c>
      <c r="D18" s="35">
        <v>32585</v>
      </c>
      <c r="E18" s="36">
        <f t="shared" si="0"/>
        <v>29.789691707161637</v>
      </c>
      <c r="F18" s="36">
        <f t="shared" ref="F18:F21" si="2">+(D18*100)/$D$23</f>
        <v>32.099020824713833</v>
      </c>
      <c r="G18" s="35">
        <v>133335</v>
      </c>
      <c r="H18" s="35">
        <v>127735</v>
      </c>
      <c r="I18" s="36">
        <f t="shared" si="1"/>
        <v>-4.1999475006562426</v>
      </c>
      <c r="J18" s="36">
        <f t="shared" ref="J18:J21" si="3">+(H18*100)/$H$23</f>
        <v>32.181061457299343</v>
      </c>
      <c r="K18" s="79"/>
      <c r="L18" s="35">
        <v>1464864</v>
      </c>
      <c r="M18" s="36">
        <f t="shared" ref="M18:M21" si="4">+(L18*100)/$L$23</f>
        <v>35.497638279166743</v>
      </c>
      <c r="N18" s="15"/>
    </row>
    <row r="19" spans="1:14" ht="15.75">
      <c r="A19" s="12"/>
      <c r="B19" s="34" t="s">
        <v>261</v>
      </c>
      <c r="C19" s="35">
        <v>8656</v>
      </c>
      <c r="D19" s="35">
        <v>11892</v>
      </c>
      <c r="E19" s="36">
        <f t="shared" si="0"/>
        <v>37.384473197781887</v>
      </c>
      <c r="F19" s="36">
        <f t="shared" si="2"/>
        <v>11.714640345174065</v>
      </c>
      <c r="G19" s="35">
        <v>43822</v>
      </c>
      <c r="H19" s="35">
        <v>46526</v>
      </c>
      <c r="I19" s="36">
        <f t="shared" si="1"/>
        <v>6.170416685682989</v>
      </c>
      <c r="J19" s="36">
        <f t="shared" si="3"/>
        <v>11.721580344950947</v>
      </c>
      <c r="K19" s="79"/>
      <c r="L19" s="35">
        <v>469089</v>
      </c>
      <c r="M19" s="36">
        <f t="shared" si="4"/>
        <v>11.367302113190062</v>
      </c>
      <c r="N19" s="15"/>
    </row>
    <row r="20" spans="1:14" ht="15.75">
      <c r="A20" s="12"/>
      <c r="B20" s="34" t="s">
        <v>262</v>
      </c>
      <c r="C20" s="35">
        <v>7574</v>
      </c>
      <c r="D20" s="35">
        <v>10535</v>
      </c>
      <c r="E20" s="36">
        <f t="shared" si="0"/>
        <v>39.094269870609978</v>
      </c>
      <c r="F20" s="36">
        <f t="shared" si="2"/>
        <v>10.377878913253344</v>
      </c>
      <c r="G20" s="35">
        <v>39764</v>
      </c>
      <c r="H20" s="35">
        <v>42255</v>
      </c>
      <c r="I20" s="36">
        <f t="shared" si="1"/>
        <v>6.2644603158635848</v>
      </c>
      <c r="J20" s="36">
        <f t="shared" si="3"/>
        <v>10.645561137340461</v>
      </c>
      <c r="K20" s="79"/>
      <c r="L20" s="35">
        <v>399919</v>
      </c>
      <c r="M20" s="36">
        <f t="shared" si="4"/>
        <v>9.6911249119140646</v>
      </c>
      <c r="N20" s="15"/>
    </row>
    <row r="21" spans="1:14" ht="15.75">
      <c r="A21" s="12"/>
      <c r="B21" s="34" t="s">
        <v>263</v>
      </c>
      <c r="C21" s="35">
        <v>3179</v>
      </c>
      <c r="D21" s="35">
        <v>4658</v>
      </c>
      <c r="E21" s="36">
        <f t="shared" si="0"/>
        <v>46.524064171123001</v>
      </c>
      <c r="F21" s="36">
        <f t="shared" si="2"/>
        <v>4.5885296609334674</v>
      </c>
      <c r="G21" s="35">
        <v>16255</v>
      </c>
      <c r="H21" s="35">
        <v>18836</v>
      </c>
      <c r="I21" s="36">
        <f t="shared" si="1"/>
        <v>15.878191325745927</v>
      </c>
      <c r="J21" s="36">
        <f t="shared" si="3"/>
        <v>4.7454689287171918</v>
      </c>
      <c r="K21" s="79"/>
      <c r="L21" s="35">
        <v>162190</v>
      </c>
      <c r="M21" s="36">
        <f t="shared" si="4"/>
        <v>3.9303047603723309</v>
      </c>
      <c r="N21" s="15"/>
    </row>
    <row r="22" spans="1:14" ht="15.75">
      <c r="A22" s="12"/>
      <c r="B22" s="34" t="s">
        <v>264</v>
      </c>
      <c r="C22" s="35">
        <v>4576</v>
      </c>
      <c r="D22" s="35">
        <v>7489</v>
      </c>
      <c r="E22" s="36">
        <f t="shared" si="0"/>
        <v>63.658216783216794</v>
      </c>
      <c r="F22" s="36">
        <f>+(D22*100)/$D$23</f>
        <v>7.3773075634887801</v>
      </c>
      <c r="G22" s="35">
        <v>23849</v>
      </c>
      <c r="H22" s="35">
        <v>28999</v>
      </c>
      <c r="I22" s="36">
        <f t="shared" si="1"/>
        <v>21.594196821669676</v>
      </c>
      <c r="J22" s="36">
        <f>+(H22*100)/$H$23</f>
        <v>7.3058958092944275</v>
      </c>
      <c r="K22" s="79"/>
      <c r="L22" s="35">
        <v>241535</v>
      </c>
      <c r="M22" s="36">
        <f>+(L22*100)/$L$23</f>
        <v>5.8530498815989329</v>
      </c>
      <c r="N22" s="15"/>
    </row>
    <row r="23" spans="1:14" ht="15.75">
      <c r="A23" s="12"/>
      <c r="B23" s="40" t="s">
        <v>70</v>
      </c>
      <c r="C23" s="37">
        <f>SUM(C17:C22)</f>
        <v>76941</v>
      </c>
      <c r="D23" s="37">
        <f>SUM(D17:D22)</f>
        <v>101514</v>
      </c>
      <c r="E23" s="38">
        <f t="shared" si="0"/>
        <v>31.937458572152689</v>
      </c>
      <c r="F23" s="38">
        <f>SUM(F17:F22)</f>
        <v>100</v>
      </c>
      <c r="G23" s="37">
        <f>SUM(G17:G22)</f>
        <v>390567</v>
      </c>
      <c r="H23" s="37">
        <f>SUM(H17:H22)</f>
        <v>396926</v>
      </c>
      <c r="I23" s="38">
        <f t="shared" si="1"/>
        <v>1.6281457470805227</v>
      </c>
      <c r="J23" s="38">
        <f>SUM(J17:J22)</f>
        <v>100</v>
      </c>
      <c r="K23" s="4"/>
      <c r="L23" s="37">
        <f>SUM(L17:L22)</f>
        <v>4126652</v>
      </c>
      <c r="M23" s="37">
        <f>SUM(M17:M22)</f>
        <v>100</v>
      </c>
      <c r="N23" s="15"/>
    </row>
    <row r="24" spans="1:14">
      <c r="A24" s="12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15"/>
    </row>
    <row r="25" spans="1:14" ht="18.75">
      <c r="A25" s="12"/>
      <c r="B25" s="92" t="s">
        <v>308</v>
      </c>
      <c r="C25" s="91"/>
      <c r="D25" s="91"/>
      <c r="E25" s="91"/>
      <c r="F25" s="91"/>
      <c r="G25" s="91"/>
      <c r="H25" s="91"/>
      <c r="I25" s="91"/>
      <c r="J25" s="91"/>
      <c r="K25" s="91"/>
      <c r="L25" s="91"/>
      <c r="M25" s="91"/>
      <c r="N25" s="15"/>
    </row>
    <row r="26" spans="1:14" ht="15.75">
      <c r="A26" s="12"/>
      <c r="B26" s="34" t="s">
        <v>83</v>
      </c>
      <c r="C26" s="35">
        <v>15236</v>
      </c>
      <c r="D26" s="35">
        <v>19169</v>
      </c>
      <c r="E26" s="36">
        <f t="shared" ref="E26:E31" si="5">IF(ISBLANK(D26),"",(IFERROR(((D26/C26-1)*100),"")))</f>
        <v>25.813861906012072</v>
      </c>
      <c r="F26" s="36">
        <f>+(D26*100)/$D$32</f>
        <v>36.248629023108052</v>
      </c>
      <c r="G26" s="35">
        <v>74791</v>
      </c>
      <c r="H26" s="35">
        <v>73546</v>
      </c>
      <c r="I26" s="36">
        <f t="shared" ref="I26:I31" si="6">IF(ISBLANK(H26),"",(IFERROR(((H26/G26-1)*100),"")))</f>
        <v>-1.6646387934377116</v>
      </c>
      <c r="J26" s="36">
        <f>+(H26*100)/$H$32</f>
        <v>34.921463979791454</v>
      </c>
      <c r="K26" s="79"/>
      <c r="L26" s="35">
        <v>789757</v>
      </c>
      <c r="M26" s="36">
        <f>+(L26*100)/$L$32</f>
        <v>34.78908026812573</v>
      </c>
      <c r="N26" s="15"/>
    </row>
    <row r="27" spans="1:14" ht="15.75">
      <c r="A27" s="12"/>
      <c r="B27" s="34" t="s">
        <v>299</v>
      </c>
      <c r="C27" s="35">
        <v>13421</v>
      </c>
      <c r="D27" s="35">
        <v>16713</v>
      </c>
      <c r="E27" s="36">
        <f t="shared" si="5"/>
        <v>24.528723642053496</v>
      </c>
      <c r="F27" s="36">
        <f t="shared" ref="F27:F30" si="7">+(D27*100)/$D$32</f>
        <v>31.604326613970727</v>
      </c>
      <c r="G27" s="35">
        <v>73493</v>
      </c>
      <c r="H27" s="35">
        <v>67421</v>
      </c>
      <c r="I27" s="36">
        <f t="shared" si="6"/>
        <v>-8.2620113480195378</v>
      </c>
      <c r="J27" s="36">
        <f t="shared" ref="J27:J30" si="8">+(H27*100)/$H$32</f>
        <v>32.013162143169168</v>
      </c>
      <c r="K27" s="79"/>
      <c r="L27" s="35">
        <v>807070</v>
      </c>
      <c r="M27" s="36">
        <f t="shared" ref="M27:M30" si="9">+(L27*100)/$L$32</f>
        <v>35.551724153120816</v>
      </c>
      <c r="N27" s="15"/>
    </row>
    <row r="28" spans="1:14" ht="15.75">
      <c r="A28" s="12"/>
      <c r="B28" s="34" t="s">
        <v>261</v>
      </c>
      <c r="C28" s="35">
        <v>4489</v>
      </c>
      <c r="D28" s="35">
        <v>6080</v>
      </c>
      <c r="E28" s="36">
        <f t="shared" si="5"/>
        <v>35.442192024949868</v>
      </c>
      <c r="F28" s="36">
        <f t="shared" si="7"/>
        <v>11.497295866268296</v>
      </c>
      <c r="G28" s="35">
        <v>23757</v>
      </c>
      <c r="H28" s="35">
        <v>24297</v>
      </c>
      <c r="I28" s="36">
        <f t="shared" si="6"/>
        <v>2.2730142694784794</v>
      </c>
      <c r="J28" s="36">
        <f t="shared" si="8"/>
        <v>11.536817914189664</v>
      </c>
      <c r="K28" s="79"/>
      <c r="L28" s="35">
        <v>254504</v>
      </c>
      <c r="M28" s="36">
        <f t="shared" si="9"/>
        <v>11.210992855472091</v>
      </c>
      <c r="N28" s="15"/>
    </row>
    <row r="29" spans="1:14" ht="15.75">
      <c r="A29" s="12"/>
      <c r="B29" s="34" t="s">
        <v>262</v>
      </c>
      <c r="C29" s="35">
        <v>3905</v>
      </c>
      <c r="D29" s="35">
        <v>5319</v>
      </c>
      <c r="E29" s="36">
        <f t="shared" si="5"/>
        <v>36.209987195902691</v>
      </c>
      <c r="F29" s="36">
        <f t="shared" si="7"/>
        <v>10.058242880375175</v>
      </c>
      <c r="G29" s="35">
        <v>21536</v>
      </c>
      <c r="H29" s="35">
        <v>21958</v>
      </c>
      <c r="I29" s="36">
        <f t="shared" si="6"/>
        <v>1.9595096582466498</v>
      </c>
      <c r="J29" s="36">
        <f t="shared" si="8"/>
        <v>10.426202731192189</v>
      </c>
      <c r="K29" s="79"/>
      <c r="L29" s="35">
        <v>214929</v>
      </c>
      <c r="M29" s="36">
        <f t="shared" si="9"/>
        <v>9.4676998531801502</v>
      </c>
      <c r="N29" s="15"/>
    </row>
    <row r="30" spans="1:14" ht="15.75">
      <c r="A30" s="12"/>
      <c r="B30" s="34" t="s">
        <v>263</v>
      </c>
      <c r="C30" s="35">
        <v>1608</v>
      </c>
      <c r="D30" s="35">
        <v>2272</v>
      </c>
      <c r="E30" s="36">
        <f t="shared" si="5"/>
        <v>41.293532338308459</v>
      </c>
      <c r="F30" s="36">
        <f t="shared" si="7"/>
        <v>4.2963579289739418</v>
      </c>
      <c r="G30" s="35">
        <v>8678</v>
      </c>
      <c r="H30" s="35">
        <v>9498</v>
      </c>
      <c r="I30" s="36">
        <f t="shared" si="6"/>
        <v>9.4491818391334359</v>
      </c>
      <c r="J30" s="36">
        <f t="shared" si="8"/>
        <v>4.5098858521205676</v>
      </c>
      <c r="K30" s="79"/>
      <c r="L30" s="35">
        <v>84680</v>
      </c>
      <c r="M30" s="36">
        <f t="shared" si="9"/>
        <v>3.7301844961233481</v>
      </c>
      <c r="N30" s="15"/>
    </row>
    <row r="31" spans="1:14" ht="15.75">
      <c r="A31" s="12"/>
      <c r="B31" s="34" t="s">
        <v>264</v>
      </c>
      <c r="C31" s="35">
        <v>2164</v>
      </c>
      <c r="D31" s="35">
        <v>3329</v>
      </c>
      <c r="E31" s="36">
        <f t="shared" si="5"/>
        <v>53.835489833641418</v>
      </c>
      <c r="F31" s="36">
        <f>+(D31*100)/$D$32</f>
        <v>6.2951476873038086</v>
      </c>
      <c r="G31" s="35">
        <v>11898</v>
      </c>
      <c r="H31" s="35">
        <v>13884</v>
      </c>
      <c r="I31" s="36">
        <f t="shared" si="6"/>
        <v>16.691880988401419</v>
      </c>
      <c r="J31" s="36">
        <f>+(H31*100)/$H$32</f>
        <v>6.5924673795369513</v>
      </c>
      <c r="K31" s="79"/>
      <c r="L31" s="35">
        <v>119189</v>
      </c>
      <c r="M31" s="36">
        <f>+(L31*100)/$L$32</f>
        <v>5.2503183739778665</v>
      </c>
      <c r="N31" s="15"/>
    </row>
    <row r="32" spans="1:14" ht="15.75">
      <c r="A32" s="12"/>
      <c r="B32" s="40" t="s">
        <v>70</v>
      </c>
      <c r="C32" s="37">
        <f>SUM(C26:C31)</f>
        <v>40823</v>
      </c>
      <c r="D32" s="37">
        <f>SUM(D26:D31)</f>
        <v>52882</v>
      </c>
      <c r="E32" s="38">
        <f t="shared" ref="E32" si="10">IF(ISBLANK(D32),"",(IFERROR(((D32/C32-1)*100),"")))</f>
        <v>29.539720255738189</v>
      </c>
      <c r="F32" s="38">
        <f>SUM(F26:F31)</f>
        <v>100</v>
      </c>
      <c r="G32" s="37">
        <f>SUM(G26:G31)</f>
        <v>214153</v>
      </c>
      <c r="H32" s="37">
        <f>SUM(H26:H31)</f>
        <v>210604</v>
      </c>
      <c r="I32" s="38">
        <f t="shared" ref="I32" si="11">IF(ISBLANK(H32),"",(IFERROR(((H32/G32-1)*100),"")))</f>
        <v>-1.6572263755352479</v>
      </c>
      <c r="J32" s="38">
        <f>SUM(J26:J31)</f>
        <v>100</v>
      </c>
      <c r="K32" s="4"/>
      <c r="L32" s="37">
        <f>SUM(L26:L31)</f>
        <v>2270129</v>
      </c>
      <c r="M32" s="38">
        <f>SUM(M26:M31)</f>
        <v>99.999999999999986</v>
      </c>
      <c r="N32" s="15"/>
    </row>
    <row r="33" spans="1:14">
      <c r="A33" s="12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15"/>
    </row>
    <row r="34" spans="1:14" ht="18.75">
      <c r="A34" s="12"/>
      <c r="B34" s="92" t="s">
        <v>309</v>
      </c>
      <c r="C34" s="91"/>
      <c r="D34" s="91"/>
      <c r="E34" s="91"/>
      <c r="F34" s="91"/>
      <c r="G34" s="91"/>
      <c r="H34" s="91"/>
      <c r="I34" s="91"/>
      <c r="J34" s="91"/>
      <c r="K34" s="91"/>
      <c r="L34" s="91"/>
      <c r="M34" s="91"/>
      <c r="N34" s="15"/>
    </row>
    <row r="35" spans="1:14" ht="15.75">
      <c r="A35" s="12"/>
      <c r="B35" s="34" t="s">
        <v>83</v>
      </c>
      <c r="C35" s="35">
        <f t="shared" ref="C35:D40" si="12">C17-C26</f>
        <v>12614</v>
      </c>
      <c r="D35" s="35">
        <f t="shared" si="12"/>
        <v>15186</v>
      </c>
      <c r="E35" s="36">
        <f t="shared" ref="E35:E41" si="13">IF(ISBLANK(D35),"",(IFERROR(((D35/C35-1)*100),"")))</f>
        <v>20.390042809576659</v>
      </c>
      <c r="F35" s="36">
        <f>+(D35*100)/$D$41</f>
        <v>31.226353018588583</v>
      </c>
      <c r="G35" s="35">
        <f t="shared" ref="G35:H40" si="14">G17-G26</f>
        <v>58751</v>
      </c>
      <c r="H35" s="35">
        <f t="shared" si="14"/>
        <v>59029</v>
      </c>
      <c r="I35" s="36">
        <f t="shared" ref="I35:I41" si="15">IF(ISBLANK(H35),"",(IFERROR(((H35/G35-1)*100),"")))</f>
        <v>0.4731834351755726</v>
      </c>
      <c r="J35" s="36">
        <f>+(H35*100)/$H$41</f>
        <v>31.681175599231437</v>
      </c>
      <c r="K35" s="79"/>
      <c r="L35" s="35">
        <f t="shared" ref="L35:L40" si="16">L17-L26</f>
        <v>599298</v>
      </c>
      <c r="M35" s="36">
        <f>+(L35*100)/$L$41</f>
        <v>32.280666600952422</v>
      </c>
      <c r="N35" s="15"/>
    </row>
    <row r="36" spans="1:14" ht="15.75">
      <c r="A36" s="12"/>
      <c r="B36" s="34" t="s">
        <v>299</v>
      </c>
      <c r="C36" s="35">
        <f t="shared" si="12"/>
        <v>11685</v>
      </c>
      <c r="D36" s="35">
        <f t="shared" si="12"/>
        <v>15872</v>
      </c>
      <c r="E36" s="36">
        <f t="shared" si="13"/>
        <v>35.832263585793747</v>
      </c>
      <c r="F36" s="36">
        <f t="shared" ref="F36:F39" si="17">+(D36*100)/$D$41</f>
        <v>32.636946866260899</v>
      </c>
      <c r="G36" s="35">
        <f t="shared" si="14"/>
        <v>59842</v>
      </c>
      <c r="H36" s="35">
        <f t="shared" si="14"/>
        <v>60314</v>
      </c>
      <c r="I36" s="36">
        <f t="shared" si="15"/>
        <v>0.78874369172152736</v>
      </c>
      <c r="J36" s="36">
        <f t="shared" ref="J36:J39" si="18">+(H36*100)/$H$41</f>
        <v>32.370841875892275</v>
      </c>
      <c r="K36" s="79"/>
      <c r="L36" s="35">
        <f t="shared" si="16"/>
        <v>657794</v>
      </c>
      <c r="M36" s="36">
        <f t="shared" ref="M36:M39" si="19">+(L36*100)/$L$41</f>
        <v>35.431502868534352</v>
      </c>
      <c r="N36" s="15"/>
    </row>
    <row r="37" spans="1:14" ht="15.75">
      <c r="A37" s="12"/>
      <c r="B37" s="34" t="s">
        <v>261</v>
      </c>
      <c r="C37" s="35">
        <f t="shared" si="12"/>
        <v>4167</v>
      </c>
      <c r="D37" s="35">
        <f t="shared" si="12"/>
        <v>5812</v>
      </c>
      <c r="E37" s="36">
        <f t="shared" si="13"/>
        <v>39.476841852651788</v>
      </c>
      <c r="F37" s="36">
        <f t="shared" si="17"/>
        <v>11.950978779404508</v>
      </c>
      <c r="G37" s="35">
        <f t="shared" si="14"/>
        <v>20065</v>
      </c>
      <c r="H37" s="35">
        <f t="shared" si="14"/>
        <v>22229</v>
      </c>
      <c r="I37" s="36">
        <f t="shared" si="15"/>
        <v>10.78494891602293</v>
      </c>
      <c r="J37" s="36">
        <f t="shared" si="18"/>
        <v>11.930421528321938</v>
      </c>
      <c r="K37" s="79"/>
      <c r="L37" s="35">
        <f t="shared" si="16"/>
        <v>214585</v>
      </c>
      <c r="M37" s="36">
        <f t="shared" si="19"/>
        <v>11.558434772959989</v>
      </c>
      <c r="N37" s="15"/>
    </row>
    <row r="38" spans="1:14" ht="15.75">
      <c r="A38" s="12"/>
      <c r="B38" s="34" t="s">
        <v>262</v>
      </c>
      <c r="C38" s="35">
        <f t="shared" si="12"/>
        <v>3669</v>
      </c>
      <c r="D38" s="35">
        <f t="shared" si="12"/>
        <v>5216</v>
      </c>
      <c r="E38" s="36">
        <f t="shared" si="13"/>
        <v>42.164077405287536</v>
      </c>
      <c r="F38" s="36">
        <f t="shared" si="17"/>
        <v>10.72544826451719</v>
      </c>
      <c r="G38" s="35">
        <f t="shared" si="14"/>
        <v>18228</v>
      </c>
      <c r="H38" s="35">
        <f t="shared" si="14"/>
        <v>20297</v>
      </c>
      <c r="I38" s="36">
        <f t="shared" si="15"/>
        <v>11.350669299978055</v>
      </c>
      <c r="J38" s="36">
        <f t="shared" si="18"/>
        <v>10.893506939599188</v>
      </c>
      <c r="K38" s="79"/>
      <c r="L38" s="35">
        <f t="shared" si="16"/>
        <v>184990</v>
      </c>
      <c r="M38" s="36">
        <f t="shared" si="19"/>
        <v>9.9643257853525107</v>
      </c>
      <c r="N38" s="15"/>
    </row>
    <row r="39" spans="1:14" ht="15.75">
      <c r="A39" s="12"/>
      <c r="B39" s="34" t="s">
        <v>263</v>
      </c>
      <c r="C39" s="35">
        <f t="shared" si="12"/>
        <v>1571</v>
      </c>
      <c r="D39" s="35">
        <f t="shared" si="12"/>
        <v>2386</v>
      </c>
      <c r="E39" s="36">
        <f t="shared" si="13"/>
        <v>51.877784850413747</v>
      </c>
      <c r="F39" s="36">
        <f t="shared" si="17"/>
        <v>4.9062345780556011</v>
      </c>
      <c r="G39" s="35">
        <f t="shared" si="14"/>
        <v>7577</v>
      </c>
      <c r="H39" s="35">
        <f t="shared" si="14"/>
        <v>9338</v>
      </c>
      <c r="I39" s="36">
        <f t="shared" si="15"/>
        <v>23.241388412300388</v>
      </c>
      <c r="J39" s="36">
        <f t="shared" si="18"/>
        <v>5.0117538454932857</v>
      </c>
      <c r="K39" s="79"/>
      <c r="L39" s="35">
        <f t="shared" si="16"/>
        <v>77510</v>
      </c>
      <c r="M39" s="36">
        <f t="shared" si="19"/>
        <v>4.1750088741157532</v>
      </c>
      <c r="N39" s="15"/>
    </row>
    <row r="40" spans="1:14" ht="15.75">
      <c r="A40" s="12"/>
      <c r="B40" s="34" t="s">
        <v>264</v>
      </c>
      <c r="C40" s="35">
        <f t="shared" si="12"/>
        <v>2412</v>
      </c>
      <c r="D40" s="35">
        <f t="shared" si="12"/>
        <v>4160</v>
      </c>
      <c r="E40" s="36">
        <f t="shared" si="13"/>
        <v>72.470978441127684</v>
      </c>
      <c r="F40" s="36">
        <f>+(D40*100)/$D$41</f>
        <v>8.5540384931732198</v>
      </c>
      <c r="G40" s="35">
        <f t="shared" si="14"/>
        <v>11951</v>
      </c>
      <c r="H40" s="35">
        <f t="shared" si="14"/>
        <v>15115</v>
      </c>
      <c r="I40" s="36">
        <f t="shared" si="15"/>
        <v>26.474771985607902</v>
      </c>
      <c r="J40" s="36">
        <f>+(H40*100)/$H$41</f>
        <v>8.1123002114618785</v>
      </c>
      <c r="K40" s="79"/>
      <c r="L40" s="35">
        <f t="shared" si="16"/>
        <v>122346</v>
      </c>
      <c r="M40" s="36">
        <f>+(L40*100)/$L$41</f>
        <v>6.5900610980849681</v>
      </c>
      <c r="N40" s="15"/>
    </row>
    <row r="41" spans="1:14" ht="15.75">
      <c r="A41" s="12"/>
      <c r="B41" s="40" t="s">
        <v>70</v>
      </c>
      <c r="C41" s="37">
        <f>SUM(C35:C40)</f>
        <v>36118</v>
      </c>
      <c r="D41" s="37">
        <f>SUM(D35:D40)</f>
        <v>48632</v>
      </c>
      <c r="E41" s="38">
        <f t="shared" si="13"/>
        <v>34.647544160806241</v>
      </c>
      <c r="F41" s="38">
        <f>SUM(F35:F40)</f>
        <v>100.00000000000001</v>
      </c>
      <c r="G41" s="37">
        <f>SUM(G35:G40)</f>
        <v>176414</v>
      </c>
      <c r="H41" s="37">
        <f>SUM(H35:H40)</f>
        <v>186322</v>
      </c>
      <c r="I41" s="38">
        <f t="shared" si="15"/>
        <v>5.6163343045336545</v>
      </c>
      <c r="J41" s="38">
        <f>SUM(J35:J40)</f>
        <v>100</v>
      </c>
      <c r="K41" s="4"/>
      <c r="L41" s="37">
        <f>SUM(L35:L40)</f>
        <v>1856523</v>
      </c>
      <c r="M41" s="38">
        <f>SUM(M35:M40)</f>
        <v>100</v>
      </c>
      <c r="N41" s="15"/>
    </row>
    <row r="42" spans="1:14">
      <c r="A42" s="12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15"/>
    </row>
    <row r="43" spans="1:14">
      <c r="A43" s="12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15"/>
    </row>
    <row r="44" spans="1:14" ht="15.75">
      <c r="A44" s="12"/>
      <c r="B44" s="34" t="s">
        <v>255</v>
      </c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15"/>
    </row>
    <row r="45" spans="1:14">
      <c r="A45" s="18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19"/>
    </row>
    <row r="47" spans="1:14">
      <c r="A47" s="12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</row>
    <row r="48" spans="1:14">
      <c r="A48" s="12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</row>
    <row r="49" spans="1:12">
      <c r="A49" s="12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</row>
  </sheetData>
  <mergeCells count="9">
    <mergeCell ref="C11:M11"/>
    <mergeCell ref="G14:H14"/>
    <mergeCell ref="F14:F15"/>
    <mergeCell ref="E14:E15"/>
    <mergeCell ref="C14:D14"/>
    <mergeCell ref="M14:M15"/>
    <mergeCell ref="J14:J15"/>
    <mergeCell ref="I14:I15"/>
    <mergeCell ref="C12:M12"/>
  </mergeCells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tabColor rgb="FFFF0000"/>
  </sheetPr>
  <dimension ref="A1:V76"/>
  <sheetViews>
    <sheetView showGridLines="0" zoomScale="90" zoomScaleNormal="90" workbookViewId="0"/>
  </sheetViews>
  <sheetFormatPr baseColWidth="10" defaultRowHeight="15"/>
  <cols>
    <col min="1" max="1" width="1.7109375" customWidth="1"/>
    <col min="2" max="2" width="30.7109375" customWidth="1"/>
    <col min="3" max="5" width="11.7109375" customWidth="1"/>
    <col min="6" max="6" width="11.85546875" customWidth="1"/>
    <col min="7" max="9" width="11.7109375" customWidth="1"/>
    <col min="10" max="10" width="11.85546875" customWidth="1"/>
    <col min="11" max="11" width="4.5703125" customWidth="1"/>
    <col min="12" max="13" width="11.7109375" customWidth="1"/>
    <col min="14" max="14" width="1.7109375" customWidth="1"/>
    <col min="15" max="15" width="12" bestFit="1" customWidth="1"/>
    <col min="16" max="16" width="12.28515625" bestFit="1" customWidth="1"/>
    <col min="17" max="17" width="12" bestFit="1" customWidth="1"/>
    <col min="18" max="18" width="12.28515625" bestFit="1" customWidth="1"/>
    <col min="19" max="19" width="12" bestFit="1" customWidth="1"/>
  </cols>
  <sheetData>
    <row r="1" spans="1:22" ht="18">
      <c r="A1" s="9"/>
      <c r="B1" s="6"/>
      <c r="C1" s="6"/>
      <c r="D1" s="6"/>
      <c r="E1" s="6"/>
      <c r="F1" s="6"/>
      <c r="G1" s="10"/>
      <c r="H1" s="10"/>
      <c r="I1" s="10"/>
      <c r="J1" s="10"/>
      <c r="K1" s="10"/>
      <c r="L1" s="10"/>
      <c r="M1" s="10"/>
      <c r="N1" s="11"/>
      <c r="O1" s="7"/>
      <c r="P1" s="7"/>
      <c r="Q1" s="7"/>
      <c r="R1" s="7"/>
      <c r="S1" s="7"/>
      <c r="T1" s="7"/>
      <c r="U1" s="7"/>
      <c r="V1" s="7"/>
    </row>
    <row r="2" spans="1:22" ht="18">
      <c r="A2" s="12"/>
      <c r="B2" s="4"/>
      <c r="C2" s="4"/>
      <c r="D2" s="4"/>
      <c r="E2" s="4"/>
      <c r="F2" s="4"/>
      <c r="G2" s="13"/>
      <c r="H2" s="13"/>
      <c r="I2" s="13"/>
      <c r="J2" s="13"/>
      <c r="K2" s="13"/>
      <c r="L2" s="13"/>
      <c r="M2" s="13"/>
      <c r="N2" s="14"/>
      <c r="O2" s="7"/>
      <c r="P2" s="7"/>
      <c r="Q2" s="7"/>
      <c r="R2" s="7"/>
      <c r="S2" s="7"/>
      <c r="T2" s="7"/>
      <c r="U2" s="7"/>
      <c r="V2" s="7"/>
    </row>
    <row r="3" spans="1:22">
      <c r="A3" s="12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15"/>
    </row>
    <row r="4" spans="1:22">
      <c r="A4" s="12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15"/>
    </row>
    <row r="5" spans="1:22">
      <c r="A5" s="12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15"/>
    </row>
    <row r="6" spans="1:22">
      <c r="A6" s="12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15"/>
    </row>
    <row r="7" spans="1:22" ht="15.75">
      <c r="A7" s="12"/>
      <c r="B7" s="3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15"/>
    </row>
    <row r="8" spans="1:22">
      <c r="A8" s="12"/>
      <c r="B8" s="1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15"/>
    </row>
    <row r="9" spans="1:22">
      <c r="A9" s="12"/>
      <c r="B9" s="1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15"/>
    </row>
    <row r="10" spans="1:22">
      <c r="A10" s="12"/>
      <c r="B10" s="1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15"/>
    </row>
    <row r="11" spans="1:22" ht="15.75">
      <c r="A11" s="12"/>
      <c r="B11" s="8"/>
      <c r="C11" s="103" t="s">
        <v>267</v>
      </c>
      <c r="D11" s="103"/>
      <c r="E11" s="103"/>
      <c r="F11" s="103"/>
      <c r="G11" s="103"/>
      <c r="H11" s="103"/>
      <c r="I11" s="103"/>
      <c r="J11" s="103"/>
      <c r="K11" s="103"/>
      <c r="L11" s="103"/>
      <c r="M11" s="103"/>
      <c r="N11" s="15"/>
    </row>
    <row r="12" spans="1:22" ht="15.75">
      <c r="A12" s="12"/>
      <c r="B12" s="8"/>
      <c r="C12" s="103" t="s">
        <v>311</v>
      </c>
      <c r="D12" s="103"/>
      <c r="E12" s="103"/>
      <c r="F12" s="103"/>
      <c r="G12" s="103"/>
      <c r="H12" s="103"/>
      <c r="I12" s="103"/>
      <c r="J12" s="103"/>
      <c r="K12" s="103"/>
      <c r="L12" s="103"/>
      <c r="M12" s="103"/>
      <c r="N12" s="15"/>
    </row>
    <row r="13" spans="1:22" ht="18.75">
      <c r="A13" s="12"/>
      <c r="B13" s="92" t="s">
        <v>307</v>
      </c>
      <c r="N13" s="15"/>
    </row>
    <row r="14" spans="1:22" ht="31.5">
      <c r="A14" s="12"/>
      <c r="B14" s="30" t="s">
        <v>266</v>
      </c>
      <c r="C14" s="104" t="s">
        <v>319</v>
      </c>
      <c r="D14" s="104"/>
      <c r="E14" s="101" t="s">
        <v>316</v>
      </c>
      <c r="F14" s="101" t="s">
        <v>306</v>
      </c>
      <c r="G14" s="105" t="s">
        <v>321</v>
      </c>
      <c r="H14" s="106"/>
      <c r="I14" s="101" t="s">
        <v>316</v>
      </c>
      <c r="J14" s="101" t="s">
        <v>101</v>
      </c>
      <c r="K14" s="32"/>
      <c r="L14" s="86" t="s">
        <v>323</v>
      </c>
      <c r="M14" s="101" t="s">
        <v>101</v>
      </c>
      <c r="N14" s="15"/>
    </row>
    <row r="15" spans="1:22" ht="15.75">
      <c r="A15" s="12"/>
      <c r="B15" s="30"/>
      <c r="C15" s="31">
        <v>2017</v>
      </c>
      <c r="D15" s="31">
        <v>2018</v>
      </c>
      <c r="E15" s="101"/>
      <c r="F15" s="101"/>
      <c r="G15" s="31">
        <v>2017</v>
      </c>
      <c r="H15" s="31">
        <v>2018</v>
      </c>
      <c r="I15" s="101"/>
      <c r="J15" s="101"/>
      <c r="K15" s="32"/>
      <c r="L15" s="39" t="s">
        <v>318</v>
      </c>
      <c r="M15" s="101"/>
      <c r="N15" s="15"/>
    </row>
    <row r="16" spans="1:22">
      <c r="A16" s="12"/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15"/>
    </row>
    <row r="17" spans="1:14" ht="15.75">
      <c r="A17" s="12"/>
      <c r="B17" s="34" t="s">
        <v>87</v>
      </c>
      <c r="C17" s="35">
        <v>612</v>
      </c>
      <c r="D17" s="35">
        <v>950</v>
      </c>
      <c r="E17" s="36">
        <f t="shared" ref="E17:E23" si="0">IF(ISBLANK(D17),"",(IFERROR(((D17/C17-1)*100),"")))</f>
        <v>55.228758169934643</v>
      </c>
      <c r="F17" s="36">
        <f>+(D17*100)/$D$23</f>
        <v>0.93583151092460148</v>
      </c>
      <c r="G17" s="35">
        <v>3061</v>
      </c>
      <c r="H17" s="35">
        <v>3589</v>
      </c>
      <c r="I17" s="36">
        <f t="shared" ref="I17:I23" si="1">IF(ISBLANK(H17),"",(IFERROR(((H17/G17-1)*100),"")))</f>
        <v>17.249264946096044</v>
      </c>
      <c r="J17" s="36">
        <f>+(H17*100)/$H$23</f>
        <v>0.90419876752845618</v>
      </c>
      <c r="K17" s="79"/>
      <c r="L17" s="35">
        <v>22327</v>
      </c>
      <c r="M17" s="36">
        <f>+(L17*100)/$L$23</f>
        <v>0.54104392616581187</v>
      </c>
      <c r="N17" s="15"/>
    </row>
    <row r="18" spans="1:14" ht="15.75">
      <c r="A18" s="12"/>
      <c r="B18" s="34" t="s">
        <v>82</v>
      </c>
      <c r="C18" s="35">
        <v>36825</v>
      </c>
      <c r="D18" s="35">
        <v>44839</v>
      </c>
      <c r="E18" s="36">
        <f t="shared" si="0"/>
        <v>21.762389680923278</v>
      </c>
      <c r="F18" s="36">
        <f t="shared" ref="F18:F21" si="2">+(D18*100)/$D$23</f>
        <v>44.170262229840219</v>
      </c>
      <c r="G18" s="35">
        <v>188323</v>
      </c>
      <c r="H18" s="35">
        <v>174824</v>
      </c>
      <c r="I18" s="36">
        <f t="shared" si="1"/>
        <v>-7.168003908179033</v>
      </c>
      <c r="J18" s="36">
        <f t="shared" ref="J18:J21" si="3">+(H18*100)/$H$23</f>
        <v>44.044481842963172</v>
      </c>
      <c r="K18" s="79"/>
      <c r="L18" s="35">
        <v>1825338</v>
      </c>
      <c r="M18" s="36">
        <f t="shared" ref="M18:M21" si="4">+(L18*100)/$L$23</f>
        <v>44.232903574132251</v>
      </c>
      <c r="N18" s="15"/>
    </row>
    <row r="19" spans="1:14" ht="15.75">
      <c r="A19" s="12"/>
      <c r="B19" s="34" t="s">
        <v>88</v>
      </c>
      <c r="C19" s="35">
        <v>5306</v>
      </c>
      <c r="D19" s="35">
        <v>5098</v>
      </c>
      <c r="E19" s="36">
        <f t="shared" si="0"/>
        <v>-3.9200904636260803</v>
      </c>
      <c r="F19" s="36">
        <f t="shared" si="2"/>
        <v>5.021967413361704</v>
      </c>
      <c r="G19" s="35">
        <v>31934</v>
      </c>
      <c r="H19" s="35">
        <v>22568</v>
      </c>
      <c r="I19" s="36">
        <f t="shared" si="1"/>
        <v>-29.329241560718987</v>
      </c>
      <c r="J19" s="36">
        <f t="shared" si="3"/>
        <v>5.6856945627144606</v>
      </c>
      <c r="K19" s="79"/>
      <c r="L19" s="35">
        <v>316511</v>
      </c>
      <c r="M19" s="36">
        <f t="shared" si="4"/>
        <v>7.6699222517430599</v>
      </c>
      <c r="N19" s="15"/>
    </row>
    <row r="20" spans="1:14" ht="15.75">
      <c r="A20" s="12"/>
      <c r="B20" s="34" t="s">
        <v>89</v>
      </c>
      <c r="C20" s="35">
        <v>1633</v>
      </c>
      <c r="D20" s="35">
        <v>1754</v>
      </c>
      <c r="E20" s="36">
        <f t="shared" si="0"/>
        <v>7.4096754439681556</v>
      </c>
      <c r="F20" s="36">
        <f t="shared" si="2"/>
        <v>1.7278404949071065</v>
      </c>
      <c r="G20" s="35">
        <v>10085</v>
      </c>
      <c r="H20" s="35">
        <v>7628</v>
      </c>
      <c r="I20" s="36">
        <f t="shared" si="1"/>
        <v>-24.362915220624693</v>
      </c>
      <c r="J20" s="36">
        <f t="shared" si="3"/>
        <v>1.921768793175554</v>
      </c>
      <c r="K20" s="79"/>
      <c r="L20" s="35">
        <v>83849</v>
      </c>
      <c r="M20" s="36">
        <f t="shared" si="4"/>
        <v>2.0318892894288156</v>
      </c>
      <c r="N20" s="15"/>
    </row>
    <row r="21" spans="1:14" ht="15.75">
      <c r="A21" s="12"/>
      <c r="B21" s="34" t="s">
        <v>90</v>
      </c>
      <c r="C21" s="35">
        <v>21822</v>
      </c>
      <c r="D21" s="35">
        <v>34612</v>
      </c>
      <c r="E21" s="36">
        <f t="shared" si="0"/>
        <v>58.610576482448892</v>
      </c>
      <c r="F21" s="36">
        <f t="shared" si="2"/>
        <v>34.095789743286637</v>
      </c>
      <c r="G21" s="35">
        <v>103720</v>
      </c>
      <c r="H21" s="35">
        <v>130894</v>
      </c>
      <c r="I21" s="36">
        <f t="shared" si="1"/>
        <v>26.199382954107222</v>
      </c>
      <c r="J21" s="36">
        <f t="shared" si="3"/>
        <v>32.976927689292211</v>
      </c>
      <c r="K21" s="79"/>
      <c r="L21" s="35">
        <v>1576004</v>
      </c>
      <c r="M21" s="36">
        <f t="shared" si="4"/>
        <v>38.190862713890098</v>
      </c>
      <c r="N21" s="15"/>
    </row>
    <row r="22" spans="1:14" ht="15.75">
      <c r="A22" s="12"/>
      <c r="B22" s="34" t="s">
        <v>71</v>
      </c>
      <c r="C22" s="35">
        <v>10743</v>
      </c>
      <c r="D22" s="35">
        <v>14261</v>
      </c>
      <c r="E22" s="36">
        <f t="shared" si="0"/>
        <v>32.746904961370205</v>
      </c>
      <c r="F22" s="36">
        <f>+(D22*100)/$D$23</f>
        <v>14.048308607679729</v>
      </c>
      <c r="G22" s="35">
        <v>53444</v>
      </c>
      <c r="H22" s="35">
        <v>57423</v>
      </c>
      <c r="I22" s="36">
        <f t="shared" si="1"/>
        <v>7.4451762592620208</v>
      </c>
      <c r="J22" s="36">
        <f>+(H22*100)/$H$23</f>
        <v>14.466928344326146</v>
      </c>
      <c r="K22" s="79"/>
      <c r="L22" s="35">
        <v>302623</v>
      </c>
      <c r="M22" s="36">
        <f>+(L22*100)/$L$23</f>
        <v>7.3333782446399649</v>
      </c>
      <c r="N22" s="15"/>
    </row>
    <row r="23" spans="1:14" ht="15.75">
      <c r="A23" s="12"/>
      <c r="B23" s="40" t="s">
        <v>70</v>
      </c>
      <c r="C23" s="37">
        <f>SUM(C17:C22)</f>
        <v>76941</v>
      </c>
      <c r="D23" s="37">
        <f>SUM(D17:D22)</f>
        <v>101514</v>
      </c>
      <c r="E23" s="38">
        <f t="shared" si="0"/>
        <v>31.937458572152689</v>
      </c>
      <c r="F23" s="38">
        <f>SUM(F17:F22)</f>
        <v>100</v>
      </c>
      <c r="G23" s="37">
        <f>SUM(G17:G22)</f>
        <v>390567</v>
      </c>
      <c r="H23" s="37">
        <f>SUM(H17:H22)</f>
        <v>396926</v>
      </c>
      <c r="I23" s="38">
        <f t="shared" si="1"/>
        <v>1.6281457470805227</v>
      </c>
      <c r="J23" s="38">
        <f>SUM(J17:J22)</f>
        <v>100</v>
      </c>
      <c r="K23" s="4"/>
      <c r="L23" s="37">
        <f>SUM(L17:L22)</f>
        <v>4126652</v>
      </c>
      <c r="M23" s="38">
        <f>SUM(M17:M22)</f>
        <v>100</v>
      </c>
      <c r="N23" s="15"/>
    </row>
    <row r="24" spans="1:14">
      <c r="A24" s="12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15"/>
    </row>
    <row r="25" spans="1:14" ht="18.75">
      <c r="A25" s="12"/>
      <c r="B25" s="92" t="s">
        <v>308</v>
      </c>
      <c r="C25" s="91"/>
      <c r="D25" s="91"/>
      <c r="E25" s="91"/>
      <c r="F25" s="91"/>
      <c r="G25" s="91"/>
      <c r="H25" s="91"/>
      <c r="I25" s="91"/>
      <c r="J25" s="91"/>
      <c r="K25" s="91"/>
      <c r="L25" s="91"/>
      <c r="M25" s="91"/>
      <c r="N25" s="15"/>
    </row>
    <row r="26" spans="1:14" ht="15.75">
      <c r="A26" s="12"/>
      <c r="B26" s="34" t="s">
        <v>87</v>
      </c>
      <c r="C26" s="35">
        <v>350</v>
      </c>
      <c r="D26" s="35">
        <v>532</v>
      </c>
      <c r="E26" s="36">
        <f t="shared" ref="E26:E31" si="5">IF(ISBLANK(D26),"",(IFERROR(((D26/C26-1)*100),"")))</f>
        <v>52</v>
      </c>
      <c r="F26" s="36">
        <f>+(D26*100)/$D$32</f>
        <v>1.0060133882984759</v>
      </c>
      <c r="G26" s="35">
        <v>1917</v>
      </c>
      <c r="H26" s="35">
        <v>2079</v>
      </c>
      <c r="I26" s="36">
        <f t="shared" ref="I26:I31" si="6">IF(ISBLANK(H26),"",(IFERROR(((H26/G26-1)*100),"")))</f>
        <v>8.4507042253521227</v>
      </c>
      <c r="J26" s="36">
        <f>+(H26*100)/$H$32</f>
        <v>0.98716073768779322</v>
      </c>
      <c r="K26" s="79"/>
      <c r="L26" s="35">
        <v>13370</v>
      </c>
      <c r="M26" s="36">
        <f>+(L26*100)/$L$32</f>
        <v>0.58895331498782666</v>
      </c>
      <c r="N26" s="15"/>
    </row>
    <row r="27" spans="1:14" ht="15.75">
      <c r="A27" s="12"/>
      <c r="B27" s="34" t="s">
        <v>82</v>
      </c>
      <c r="C27" s="35">
        <v>20242</v>
      </c>
      <c r="D27" s="35">
        <v>23831</v>
      </c>
      <c r="E27" s="36">
        <f t="shared" si="5"/>
        <v>17.730461416856038</v>
      </c>
      <c r="F27" s="36">
        <f t="shared" ref="F27:F30" si="7">+(D27*100)/$D$32</f>
        <v>45.064483188986799</v>
      </c>
      <c r="G27" s="35">
        <v>108074</v>
      </c>
      <c r="H27" s="35">
        <v>95564</v>
      </c>
      <c r="I27" s="36">
        <f t="shared" si="6"/>
        <v>-11.575402039343407</v>
      </c>
      <c r="J27" s="36">
        <f t="shared" ref="J27:J30" si="8">+(H27*100)/$H$32</f>
        <v>45.376156198362807</v>
      </c>
      <c r="K27" s="79"/>
      <c r="L27" s="35">
        <v>1050863</v>
      </c>
      <c r="M27" s="36">
        <f t="shared" ref="M27:M30" si="9">+(L27*100)/$L$32</f>
        <v>46.290893601200636</v>
      </c>
      <c r="N27" s="15"/>
    </row>
    <row r="28" spans="1:14" ht="15.75">
      <c r="A28" s="12"/>
      <c r="B28" s="34" t="s">
        <v>88</v>
      </c>
      <c r="C28" s="35">
        <v>2538</v>
      </c>
      <c r="D28" s="35">
        <v>2487</v>
      </c>
      <c r="E28" s="36">
        <f t="shared" si="5"/>
        <v>-2.0094562647754111</v>
      </c>
      <c r="F28" s="36">
        <f t="shared" si="7"/>
        <v>4.7029234900344159</v>
      </c>
      <c r="G28" s="35">
        <v>16059</v>
      </c>
      <c r="H28" s="35">
        <v>11322</v>
      </c>
      <c r="I28" s="36">
        <f t="shared" si="6"/>
        <v>-29.497478049691761</v>
      </c>
      <c r="J28" s="36">
        <f t="shared" si="8"/>
        <v>5.3759662684469429</v>
      </c>
      <c r="K28" s="79"/>
      <c r="L28" s="35">
        <v>160268</v>
      </c>
      <c r="M28" s="36">
        <f t="shared" si="9"/>
        <v>7.0598631179109201</v>
      </c>
      <c r="N28" s="15"/>
    </row>
    <row r="29" spans="1:14" ht="15.75">
      <c r="A29" s="12"/>
      <c r="B29" s="34" t="s">
        <v>89</v>
      </c>
      <c r="C29" s="35">
        <v>735</v>
      </c>
      <c r="D29" s="35">
        <v>734</v>
      </c>
      <c r="E29" s="36">
        <f t="shared" si="5"/>
        <v>-0.13605442176870541</v>
      </c>
      <c r="F29" s="36">
        <f t="shared" si="7"/>
        <v>1.3879959154343633</v>
      </c>
      <c r="G29" s="35">
        <v>4489</v>
      </c>
      <c r="H29" s="35">
        <v>3314</v>
      </c>
      <c r="I29" s="36">
        <f t="shared" si="6"/>
        <v>-26.175094675874355</v>
      </c>
      <c r="J29" s="36">
        <f t="shared" si="8"/>
        <v>1.5735693529087766</v>
      </c>
      <c r="K29" s="79"/>
      <c r="L29" s="35">
        <v>36826</v>
      </c>
      <c r="M29" s="36">
        <f t="shared" si="9"/>
        <v>1.622198562284346</v>
      </c>
      <c r="N29" s="15"/>
    </row>
    <row r="30" spans="1:14" ht="15.75">
      <c r="A30" s="12"/>
      <c r="B30" s="34" t="s">
        <v>90</v>
      </c>
      <c r="C30" s="35">
        <v>10809</v>
      </c>
      <c r="D30" s="35">
        <v>17316</v>
      </c>
      <c r="E30" s="36">
        <f t="shared" si="5"/>
        <v>60.199833472106576</v>
      </c>
      <c r="F30" s="36">
        <f t="shared" si="7"/>
        <v>32.744601187549641</v>
      </c>
      <c r="G30" s="35">
        <v>52536</v>
      </c>
      <c r="H30" s="35">
        <v>66368</v>
      </c>
      <c r="I30" s="36">
        <f t="shared" si="6"/>
        <v>26.328612760773563</v>
      </c>
      <c r="J30" s="36">
        <f t="shared" si="8"/>
        <v>31.513171639664964</v>
      </c>
      <c r="K30" s="79"/>
      <c r="L30" s="35">
        <v>833338</v>
      </c>
      <c r="M30" s="36">
        <f t="shared" si="9"/>
        <v>36.708839013113355</v>
      </c>
      <c r="N30" s="15"/>
    </row>
    <row r="31" spans="1:14" ht="15.75">
      <c r="A31" s="12"/>
      <c r="B31" s="34" t="s">
        <v>71</v>
      </c>
      <c r="C31" s="35">
        <v>6149</v>
      </c>
      <c r="D31" s="35">
        <v>7982</v>
      </c>
      <c r="E31" s="36">
        <f t="shared" si="5"/>
        <v>29.809725158562372</v>
      </c>
      <c r="F31" s="36">
        <f>+(D31*100)/$D$32</f>
        <v>15.093982829696305</v>
      </c>
      <c r="G31" s="35">
        <v>31078</v>
      </c>
      <c r="H31" s="35">
        <v>31957</v>
      </c>
      <c r="I31" s="36">
        <f t="shared" si="6"/>
        <v>2.8283673338052706</v>
      </c>
      <c r="J31" s="36">
        <f>+(H31*100)/$H$32</f>
        <v>15.17397580292872</v>
      </c>
      <c r="K31" s="79"/>
      <c r="L31" s="35">
        <v>175464</v>
      </c>
      <c r="M31" s="36">
        <f>+(L31*100)/$L$32</f>
        <v>7.7292523905029187</v>
      </c>
      <c r="N31" s="15"/>
    </row>
    <row r="32" spans="1:14" ht="15.75">
      <c r="A32" s="12"/>
      <c r="B32" s="40" t="s">
        <v>70</v>
      </c>
      <c r="C32" s="37">
        <f>SUM(C26:C31)</f>
        <v>40823</v>
      </c>
      <c r="D32" s="37">
        <f>SUM(D26:D31)</f>
        <v>52882</v>
      </c>
      <c r="E32" s="38">
        <f t="shared" ref="E32" si="10">IF(ISBLANK(D32),"",(IFERROR(((D32/C32-1)*100),"")))</f>
        <v>29.539720255738189</v>
      </c>
      <c r="F32" s="38">
        <f>SUM(F26:F31)</f>
        <v>100</v>
      </c>
      <c r="G32" s="37">
        <f>SUM(G26:G31)</f>
        <v>214153</v>
      </c>
      <c r="H32" s="37">
        <f>SUM(H26:H31)</f>
        <v>210604</v>
      </c>
      <c r="I32" s="38">
        <f t="shared" ref="I32" si="11">IF(ISBLANK(H32),"",(IFERROR(((H32/G32-1)*100),"")))</f>
        <v>-1.6572263755352479</v>
      </c>
      <c r="J32" s="38">
        <f>SUM(J26:J31)</f>
        <v>100.00000000000001</v>
      </c>
      <c r="K32" s="4"/>
      <c r="L32" s="37">
        <f>SUM(L26:L31)</f>
        <v>2270129</v>
      </c>
      <c r="M32" s="38">
        <f>SUM(M26:M31)</f>
        <v>100</v>
      </c>
      <c r="N32" s="15"/>
    </row>
    <row r="33" spans="1:14">
      <c r="A33" s="12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15"/>
    </row>
    <row r="34" spans="1:14" ht="18.75">
      <c r="A34" s="12"/>
      <c r="B34" s="92" t="s">
        <v>309</v>
      </c>
      <c r="C34" s="91"/>
      <c r="D34" s="91"/>
      <c r="E34" s="91"/>
      <c r="F34" s="91"/>
      <c r="G34" s="91"/>
      <c r="H34" s="91"/>
      <c r="I34" s="91"/>
      <c r="J34" s="91"/>
      <c r="K34" s="91"/>
      <c r="L34" s="91"/>
      <c r="M34" s="91"/>
      <c r="N34" s="15"/>
    </row>
    <row r="35" spans="1:14" ht="15.75">
      <c r="A35" s="12"/>
      <c r="B35" s="34" t="s">
        <v>87</v>
      </c>
      <c r="C35" s="35">
        <f t="shared" ref="C35:D40" si="12">C17-C26</f>
        <v>262</v>
      </c>
      <c r="D35" s="35">
        <f t="shared" si="12"/>
        <v>418</v>
      </c>
      <c r="E35" s="36">
        <f t="shared" ref="E35:E41" si="13">IF(ISBLANK(D35),"",(IFERROR(((D35/C35-1)*100),"")))</f>
        <v>59.541984732824439</v>
      </c>
      <c r="F35" s="36">
        <f>+(D35*100)/$D$41</f>
        <v>0.85951636782365526</v>
      </c>
      <c r="G35" s="35">
        <f t="shared" ref="G35:H40" si="14">G17-G26</f>
        <v>1144</v>
      </c>
      <c r="H35" s="35">
        <f t="shared" si="14"/>
        <v>1510</v>
      </c>
      <c r="I35" s="36">
        <f t="shared" ref="I35:I41" si="15">IF(ISBLANK(H35),"",(IFERROR(((H35/G35-1)*100),"")))</f>
        <v>31.993006993007</v>
      </c>
      <c r="J35" s="36">
        <f>+(H35*100)/$H$41</f>
        <v>0.8104249632356888</v>
      </c>
      <c r="K35" s="79"/>
      <c r="L35" s="35">
        <f t="shared" ref="L35:L40" si="16">L17-L26</f>
        <v>8957</v>
      </c>
      <c r="M35" s="36">
        <f>+(L35*100)/$L$41</f>
        <v>0.48246103064707518</v>
      </c>
      <c r="N35" s="15"/>
    </row>
    <row r="36" spans="1:14" ht="15.75">
      <c r="A36" s="12"/>
      <c r="B36" s="34" t="s">
        <v>82</v>
      </c>
      <c r="C36" s="35">
        <f t="shared" si="12"/>
        <v>16583</v>
      </c>
      <c r="D36" s="35">
        <f t="shared" si="12"/>
        <v>21008</v>
      </c>
      <c r="E36" s="36">
        <f t="shared" si="13"/>
        <v>26.683953446300436</v>
      </c>
      <c r="F36" s="36">
        <f t="shared" ref="F36:F39" si="17">+(D36*100)/$D$41</f>
        <v>43.197894390524759</v>
      </c>
      <c r="G36" s="35">
        <f t="shared" si="14"/>
        <v>80249</v>
      </c>
      <c r="H36" s="35">
        <f t="shared" si="14"/>
        <v>79260</v>
      </c>
      <c r="I36" s="36">
        <f t="shared" si="15"/>
        <v>-1.2324141110792608</v>
      </c>
      <c r="J36" s="36">
        <f t="shared" ref="J36:J39" si="18">+(H36*100)/$H$41</f>
        <v>42.53925999076867</v>
      </c>
      <c r="K36" s="79"/>
      <c r="L36" s="35">
        <f t="shared" si="16"/>
        <v>774475</v>
      </c>
      <c r="M36" s="36">
        <f t="shared" ref="M36:M39" si="19">+(L36*100)/$L$41</f>
        <v>41.716423658634987</v>
      </c>
      <c r="N36" s="15"/>
    </row>
    <row r="37" spans="1:14" ht="15.75">
      <c r="A37" s="12"/>
      <c r="B37" s="34" t="s">
        <v>88</v>
      </c>
      <c r="C37" s="35">
        <f t="shared" si="12"/>
        <v>2768</v>
      </c>
      <c r="D37" s="35">
        <f t="shared" si="12"/>
        <v>2611</v>
      </c>
      <c r="E37" s="36">
        <f t="shared" si="13"/>
        <v>-5.6719653179190699</v>
      </c>
      <c r="F37" s="36">
        <f t="shared" si="17"/>
        <v>5.3688929100180953</v>
      </c>
      <c r="G37" s="35">
        <f t="shared" si="14"/>
        <v>15875</v>
      </c>
      <c r="H37" s="35">
        <f t="shared" si="14"/>
        <v>11246</v>
      </c>
      <c r="I37" s="36">
        <f t="shared" si="15"/>
        <v>-29.159055118110231</v>
      </c>
      <c r="J37" s="36">
        <f t="shared" si="18"/>
        <v>6.0357875076480498</v>
      </c>
      <c r="K37" s="79"/>
      <c r="L37" s="35">
        <f t="shared" si="16"/>
        <v>156243</v>
      </c>
      <c r="M37" s="36">
        <f t="shared" si="19"/>
        <v>8.4158935817116198</v>
      </c>
      <c r="N37" s="15"/>
    </row>
    <row r="38" spans="1:14" ht="15.75">
      <c r="A38" s="12"/>
      <c r="B38" s="34" t="s">
        <v>89</v>
      </c>
      <c r="C38" s="35">
        <f t="shared" si="12"/>
        <v>898</v>
      </c>
      <c r="D38" s="35">
        <f t="shared" si="12"/>
        <v>1020</v>
      </c>
      <c r="E38" s="36">
        <f t="shared" si="13"/>
        <v>13.585746102449892</v>
      </c>
      <c r="F38" s="36">
        <f t="shared" si="17"/>
        <v>2.0973844382299722</v>
      </c>
      <c r="G38" s="35">
        <f t="shared" si="14"/>
        <v>5596</v>
      </c>
      <c r="H38" s="35">
        <f t="shared" si="14"/>
        <v>4314</v>
      </c>
      <c r="I38" s="36">
        <f t="shared" si="15"/>
        <v>-22.90922087205146</v>
      </c>
      <c r="J38" s="36">
        <f t="shared" si="18"/>
        <v>2.3153465505952062</v>
      </c>
      <c r="K38" s="79"/>
      <c r="L38" s="35">
        <f t="shared" si="16"/>
        <v>47023</v>
      </c>
      <c r="M38" s="36">
        <f t="shared" si="19"/>
        <v>2.5328530807320999</v>
      </c>
      <c r="N38" s="15"/>
    </row>
    <row r="39" spans="1:14" ht="15.75">
      <c r="A39" s="12"/>
      <c r="B39" s="34" t="s">
        <v>90</v>
      </c>
      <c r="C39" s="35">
        <f t="shared" si="12"/>
        <v>11013</v>
      </c>
      <c r="D39" s="35">
        <f t="shared" si="12"/>
        <v>17296</v>
      </c>
      <c r="E39" s="36">
        <f t="shared" si="13"/>
        <v>57.050758194860627</v>
      </c>
      <c r="F39" s="36">
        <f t="shared" si="17"/>
        <v>35.565060042770192</v>
      </c>
      <c r="G39" s="35">
        <f t="shared" si="14"/>
        <v>51184</v>
      </c>
      <c r="H39" s="35">
        <f t="shared" si="14"/>
        <v>64526</v>
      </c>
      <c r="I39" s="36">
        <f t="shared" si="15"/>
        <v>26.066739606126909</v>
      </c>
      <c r="J39" s="36">
        <f t="shared" si="18"/>
        <v>34.631444488573543</v>
      </c>
      <c r="K39" s="79"/>
      <c r="L39" s="35">
        <f t="shared" si="16"/>
        <v>742666</v>
      </c>
      <c r="M39" s="36">
        <f t="shared" si="19"/>
        <v>40.003059482699648</v>
      </c>
      <c r="N39" s="15"/>
    </row>
    <row r="40" spans="1:14" ht="15.75">
      <c r="A40" s="12"/>
      <c r="B40" s="34" t="s">
        <v>71</v>
      </c>
      <c r="C40" s="35">
        <f t="shared" si="12"/>
        <v>4594</v>
      </c>
      <c r="D40" s="35">
        <f t="shared" si="12"/>
        <v>6279</v>
      </c>
      <c r="E40" s="36">
        <f t="shared" si="13"/>
        <v>36.678276012189805</v>
      </c>
      <c r="F40" s="36">
        <f>+(D40*100)/$D$41</f>
        <v>12.911251850633327</v>
      </c>
      <c r="G40" s="35">
        <f t="shared" si="14"/>
        <v>22366</v>
      </c>
      <c r="H40" s="35">
        <f t="shared" si="14"/>
        <v>25466</v>
      </c>
      <c r="I40" s="36">
        <f t="shared" si="15"/>
        <v>13.8603237056246</v>
      </c>
      <c r="J40" s="36">
        <f>+(H40*100)/$H$41</f>
        <v>13.66773649917884</v>
      </c>
      <c r="K40" s="79"/>
      <c r="L40" s="35">
        <f t="shared" si="16"/>
        <v>127159</v>
      </c>
      <c r="M40" s="36">
        <f>+(L40*100)/$L$41</f>
        <v>6.8493091655745717</v>
      </c>
      <c r="N40" s="15"/>
    </row>
    <row r="41" spans="1:14" ht="15.75">
      <c r="A41" s="12"/>
      <c r="B41" s="40" t="s">
        <v>70</v>
      </c>
      <c r="C41" s="37">
        <f>SUM(C35:C40)</f>
        <v>36118</v>
      </c>
      <c r="D41" s="37">
        <f>SUM(D35:D40)</f>
        <v>48632</v>
      </c>
      <c r="E41" s="38">
        <f t="shared" si="13"/>
        <v>34.647544160806241</v>
      </c>
      <c r="F41" s="38">
        <f>SUM(F35:F40)</f>
        <v>100</v>
      </c>
      <c r="G41" s="37">
        <f>SUM(G35:G40)</f>
        <v>176414</v>
      </c>
      <c r="H41" s="37">
        <f>SUM(H35:H40)</f>
        <v>186322</v>
      </c>
      <c r="I41" s="38">
        <f t="shared" si="15"/>
        <v>5.6163343045336545</v>
      </c>
      <c r="J41" s="38">
        <f>SUM(J35:J40)</f>
        <v>100.00000000000001</v>
      </c>
      <c r="K41" s="4"/>
      <c r="L41" s="37">
        <f>SUM(L35:L40)</f>
        <v>1856523</v>
      </c>
      <c r="M41" s="38">
        <f>SUM(M35:M40)</f>
        <v>100</v>
      </c>
      <c r="N41" s="15"/>
    </row>
    <row r="42" spans="1:14">
      <c r="A42" s="12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15"/>
    </row>
    <row r="43" spans="1:14">
      <c r="A43" s="12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15"/>
    </row>
    <row r="44" spans="1:14" ht="15.75">
      <c r="A44" s="12"/>
      <c r="B44" s="34" t="s">
        <v>255</v>
      </c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15"/>
    </row>
    <row r="45" spans="1:14">
      <c r="A45" s="12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15"/>
    </row>
    <row r="46" spans="1:14">
      <c r="A46" s="18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19"/>
    </row>
    <row r="48" spans="1:14">
      <c r="A48" s="12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</row>
    <row r="49" spans="1:13">
      <c r="A49" s="12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</row>
    <row r="50" spans="1:13">
      <c r="A50" s="12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</row>
    <row r="51" spans="1:13">
      <c r="A51" s="12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</row>
    <row r="52" spans="1:13">
      <c r="A52" s="12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</row>
    <row r="53" spans="1:13">
      <c r="A53" s="12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</row>
    <row r="54" spans="1:13">
      <c r="A54" s="12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</row>
    <row r="55" spans="1:13">
      <c r="A55" s="12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</row>
    <row r="56" spans="1:13">
      <c r="A56" s="12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</row>
    <row r="57" spans="1:13">
      <c r="A57" s="12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</row>
    <row r="58" spans="1:13">
      <c r="A58" s="12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</row>
    <row r="59" spans="1:13">
      <c r="A59" s="12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</row>
    <row r="60" spans="1:13">
      <c r="A60" s="12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</row>
    <row r="61" spans="1:13">
      <c r="A61" s="12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</row>
    <row r="62" spans="1:13">
      <c r="A62" s="12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</row>
    <row r="63" spans="1:13">
      <c r="A63" s="12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</row>
    <row r="64" spans="1:13">
      <c r="A64" s="12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</row>
    <row r="65" spans="1:13">
      <c r="A65" s="12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</row>
    <row r="66" spans="1:13">
      <c r="A66" s="12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</row>
    <row r="67" spans="1:13">
      <c r="A67" s="12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</row>
    <row r="68" spans="1:13">
      <c r="A68" s="12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</row>
    <row r="69" spans="1:13">
      <c r="A69" s="12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</row>
    <row r="70" spans="1:13">
      <c r="A70" s="12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</row>
    <row r="71" spans="1:13">
      <c r="A71" s="12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</row>
    <row r="72" spans="1:13">
      <c r="A72" s="12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</row>
    <row r="73" spans="1:13">
      <c r="A73" s="12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</row>
    <row r="74" spans="1:13">
      <c r="A74" s="12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</row>
    <row r="75" spans="1:13">
      <c r="A75" s="12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</row>
    <row r="76" spans="1:13">
      <c r="A76" s="12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</row>
  </sheetData>
  <mergeCells count="9">
    <mergeCell ref="C11:M11"/>
    <mergeCell ref="C14:D14"/>
    <mergeCell ref="E14:E15"/>
    <mergeCell ref="F14:F15"/>
    <mergeCell ref="G14:H14"/>
    <mergeCell ref="I14:I15"/>
    <mergeCell ref="J14:J15"/>
    <mergeCell ref="M14:M15"/>
    <mergeCell ref="C12:M12"/>
  </mergeCells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11</vt:i4>
      </vt:variant>
    </vt:vector>
  </HeadingPairs>
  <TitlesOfParts>
    <vt:vector size="11" baseType="lpstr">
      <vt:lpstr>Índice</vt:lpstr>
      <vt:lpstr>Sexo</vt:lpstr>
      <vt:lpstr>Edad</vt:lpstr>
      <vt:lpstr>Departamentos</vt:lpstr>
      <vt:lpstr>Ciudades</vt:lpstr>
      <vt:lpstr>Ocupaciones</vt:lpstr>
      <vt:lpstr>Educación </vt:lpstr>
      <vt:lpstr>Experiencia laboral</vt:lpstr>
      <vt:lpstr>Aspiración Salarial</vt:lpstr>
      <vt:lpstr>Áreas de conocimiento</vt:lpstr>
      <vt:lpstr>Clasificaciones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jaime.garcia</dc:creator>
  <cp:lastModifiedBy>jairo.hamon</cp:lastModifiedBy>
  <cp:lastPrinted>2016-04-17T21:20:54Z</cp:lastPrinted>
  <dcterms:created xsi:type="dcterms:W3CDTF">2016-02-01T19:28:21Z</dcterms:created>
  <dcterms:modified xsi:type="dcterms:W3CDTF">2018-05-03T20:33:39Z</dcterms:modified>
</cp:coreProperties>
</file>