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AB6CEBA7-6DDB-4F51-B441-C9D32880FFF2}" xr6:coauthVersionLast="31" xr6:coauthVersionMax="31" xr10:uidLastSave="{00000000-0000-0000-0000-000000000000}"/>
  <bookViews>
    <workbookView xWindow="0" yWindow="0" windowWidth="24000" windowHeight="8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E87" i="6" l="1"/>
  <c r="M58" i="7"/>
  <c r="M62" i="7"/>
  <c r="M66" i="7"/>
  <c r="M70" i="7"/>
  <c r="M74" i="7"/>
  <c r="M78" i="7"/>
  <c r="M82" i="7"/>
  <c r="M86" i="7"/>
  <c r="M56" i="7"/>
  <c r="M65" i="7"/>
  <c r="M59" i="7"/>
  <c r="M63" i="7"/>
  <c r="M67" i="7"/>
  <c r="M71" i="7"/>
  <c r="M75" i="7"/>
  <c r="M79" i="7"/>
  <c r="M83" i="7"/>
  <c r="M87" i="7"/>
  <c r="M61" i="7"/>
  <c r="M60" i="7"/>
  <c r="M64" i="7"/>
  <c r="M68" i="7"/>
  <c r="M72" i="7"/>
  <c r="M76" i="7"/>
  <c r="M80" i="7"/>
  <c r="M84" i="7"/>
  <c r="M88" i="7"/>
  <c r="M57" i="7"/>
  <c r="M69" i="7"/>
  <c r="M73" i="7"/>
  <c r="M77" i="7"/>
  <c r="M81" i="7"/>
  <c r="M85" i="7"/>
  <c r="M89" i="7"/>
  <c r="J58" i="6"/>
  <c r="J62" i="6"/>
  <c r="J66" i="6"/>
  <c r="J70" i="6"/>
  <c r="J74" i="6"/>
  <c r="J78" i="6"/>
  <c r="J82" i="6"/>
  <c r="J86" i="6"/>
  <c r="J57" i="6"/>
  <c r="J69" i="6"/>
  <c r="J81" i="6"/>
  <c r="J59" i="6"/>
  <c r="J63" i="6"/>
  <c r="J67" i="6"/>
  <c r="J71" i="6"/>
  <c r="J75" i="6"/>
  <c r="J79" i="6"/>
  <c r="J83" i="6"/>
  <c r="J55" i="6"/>
  <c r="J61" i="6"/>
  <c r="J73" i="6"/>
  <c r="J85" i="6"/>
  <c r="J56" i="6"/>
  <c r="J60" i="6"/>
  <c r="J64" i="6"/>
  <c r="J68" i="6"/>
  <c r="J72" i="6"/>
  <c r="J76" i="6"/>
  <c r="J80" i="6"/>
  <c r="J84" i="6"/>
  <c r="J65" i="6"/>
  <c r="J77" i="6"/>
  <c r="I90" i="7"/>
  <c r="J60" i="7"/>
  <c r="J64" i="7"/>
  <c r="J68" i="7"/>
  <c r="J72" i="7"/>
  <c r="J76" i="7"/>
  <c r="J80" i="7"/>
  <c r="J84" i="7"/>
  <c r="J88" i="7"/>
  <c r="J63" i="7"/>
  <c r="J79" i="7"/>
  <c r="J57" i="7"/>
  <c r="J61" i="7"/>
  <c r="J65" i="7"/>
  <c r="J69" i="7"/>
  <c r="J73" i="7"/>
  <c r="J77" i="7"/>
  <c r="J81" i="7"/>
  <c r="J85" i="7"/>
  <c r="J89" i="7"/>
  <c r="J67" i="7"/>
  <c r="J83" i="7"/>
  <c r="J58" i="7"/>
  <c r="J62" i="7"/>
  <c r="J66" i="7"/>
  <c r="J70" i="7"/>
  <c r="J74" i="7"/>
  <c r="J78" i="7"/>
  <c r="J82" i="7"/>
  <c r="J86" i="7"/>
  <c r="J56" i="7"/>
  <c r="J59" i="7"/>
  <c r="J71" i="7"/>
  <c r="J75" i="7"/>
  <c r="J87" i="7"/>
  <c r="F52" i="2"/>
  <c r="F56" i="2"/>
  <c r="F60" i="2"/>
  <c r="F64" i="2"/>
  <c r="F68" i="2"/>
  <c r="F72" i="2"/>
  <c r="F59" i="2"/>
  <c r="F71" i="2"/>
  <c r="F49" i="2"/>
  <c r="F53" i="2"/>
  <c r="F57" i="2"/>
  <c r="F61" i="2"/>
  <c r="F65" i="2"/>
  <c r="F69" i="2"/>
  <c r="F48" i="2"/>
  <c r="F55" i="2"/>
  <c r="F67" i="2"/>
  <c r="F50" i="2"/>
  <c r="F54" i="2"/>
  <c r="F58" i="2"/>
  <c r="F62" i="2"/>
  <c r="F66" i="2"/>
  <c r="F70" i="2"/>
  <c r="F51" i="2"/>
  <c r="F63" i="2"/>
  <c r="E90" i="7"/>
  <c r="F57" i="7"/>
  <c r="F61" i="7"/>
  <c r="F65" i="7"/>
  <c r="F69" i="7"/>
  <c r="F73" i="7"/>
  <c r="F77" i="7"/>
  <c r="F81" i="7"/>
  <c r="F85" i="7"/>
  <c r="F89" i="7"/>
  <c r="F80" i="7"/>
  <c r="F58" i="7"/>
  <c r="F62" i="7"/>
  <c r="F66" i="7"/>
  <c r="F70" i="7"/>
  <c r="F74" i="7"/>
  <c r="F78" i="7"/>
  <c r="F82" i="7"/>
  <c r="F86" i="7"/>
  <c r="F56" i="7"/>
  <c r="F60" i="7"/>
  <c r="F68" i="7"/>
  <c r="F76" i="7"/>
  <c r="F84" i="7"/>
  <c r="F59" i="7"/>
  <c r="F63" i="7"/>
  <c r="F67" i="7"/>
  <c r="F71" i="7"/>
  <c r="F75" i="7"/>
  <c r="F79" i="7"/>
  <c r="F83" i="7"/>
  <c r="F87" i="7"/>
  <c r="F64" i="7"/>
  <c r="F72" i="7"/>
  <c r="F88" i="7"/>
  <c r="F57" i="6"/>
  <c r="F61" i="6"/>
  <c r="F65" i="6"/>
  <c r="F69" i="6"/>
  <c r="F73" i="6"/>
  <c r="F77" i="6"/>
  <c r="F81" i="6"/>
  <c r="F85" i="6"/>
  <c r="F60" i="6"/>
  <c r="F72" i="6"/>
  <c r="F80" i="6"/>
  <c r="F58" i="6"/>
  <c r="F62" i="6"/>
  <c r="F66" i="6"/>
  <c r="F70" i="6"/>
  <c r="F74" i="6"/>
  <c r="F78" i="6"/>
  <c r="F82" i="6"/>
  <c r="F55" i="6"/>
  <c r="F83" i="6"/>
  <c r="F64" i="6"/>
  <c r="F76" i="6"/>
  <c r="F86" i="6"/>
  <c r="F59" i="6"/>
  <c r="F63" i="6"/>
  <c r="F67" i="6"/>
  <c r="F71" i="6"/>
  <c r="F75" i="6"/>
  <c r="F79" i="6"/>
  <c r="F56" i="6"/>
  <c r="F68" i="6"/>
  <c r="F84" i="6"/>
  <c r="I87" i="6"/>
  <c r="I73" i="2"/>
  <c r="J49" i="2"/>
  <c r="J53" i="2"/>
  <c r="J57" i="2"/>
  <c r="J61" i="2"/>
  <c r="J65" i="2"/>
  <c r="J69" i="2"/>
  <c r="J48" i="2"/>
  <c r="J60" i="2"/>
  <c r="J72" i="2"/>
  <c r="J50" i="2"/>
  <c r="J54" i="2"/>
  <c r="J58" i="2"/>
  <c r="J62" i="2"/>
  <c r="J66" i="2"/>
  <c r="J70" i="2"/>
  <c r="J56" i="2"/>
  <c r="J68" i="2"/>
  <c r="J51" i="2"/>
  <c r="J55" i="2"/>
  <c r="J59" i="2"/>
  <c r="J63" i="2"/>
  <c r="J67" i="2"/>
  <c r="J71" i="2"/>
  <c r="J52" i="2"/>
  <c r="J64" i="2"/>
  <c r="M58" i="6"/>
  <c r="M62" i="6"/>
  <c r="M66" i="6"/>
  <c r="M70" i="6"/>
  <c r="M74" i="6"/>
  <c r="M78" i="6"/>
  <c r="M82" i="6"/>
  <c r="M86" i="6"/>
  <c r="M65" i="6"/>
  <c r="M77" i="6"/>
  <c r="M59" i="6"/>
  <c r="M63" i="6"/>
  <c r="M67" i="6"/>
  <c r="M71" i="6"/>
  <c r="M75" i="6"/>
  <c r="M79" i="6"/>
  <c r="M83" i="6"/>
  <c r="M55" i="6"/>
  <c r="M61" i="6"/>
  <c r="M69" i="6"/>
  <c r="M81" i="6"/>
  <c r="M56" i="6"/>
  <c r="M60" i="6"/>
  <c r="M64" i="6"/>
  <c r="M68" i="6"/>
  <c r="M72" i="6"/>
  <c r="M76" i="6"/>
  <c r="M80" i="6"/>
  <c r="M84" i="6"/>
  <c r="M57" i="6"/>
  <c r="M73" i="6"/>
  <c r="M85" i="6"/>
  <c r="M49" i="2"/>
  <c r="M53" i="2"/>
  <c r="M57" i="2"/>
  <c r="M61" i="2"/>
  <c r="M65" i="2"/>
  <c r="M69" i="2"/>
  <c r="M56" i="2"/>
  <c r="M48" i="2"/>
  <c r="M50" i="2"/>
  <c r="M54" i="2"/>
  <c r="M58" i="2"/>
  <c r="M62" i="2"/>
  <c r="M66" i="2"/>
  <c r="M70" i="2"/>
  <c r="M64" i="2"/>
  <c r="M51" i="2"/>
  <c r="M55" i="2"/>
  <c r="M59" i="2"/>
  <c r="M63" i="2"/>
  <c r="M67" i="2"/>
  <c r="M71" i="2"/>
  <c r="M72" i="2"/>
  <c r="M52" i="2"/>
  <c r="M60" i="2"/>
  <c r="M68" i="2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I38" i="10" s="1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E43" i="4" s="1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I94" i="2" s="1"/>
  <c r="H93" i="2"/>
  <c r="H92" i="2"/>
  <c r="H91" i="2"/>
  <c r="H90" i="2"/>
  <c r="I90" i="2" s="1"/>
  <c r="H89" i="2"/>
  <c r="H88" i="2"/>
  <c r="H87" i="2"/>
  <c r="H86" i="2"/>
  <c r="H85" i="2"/>
  <c r="H84" i="2"/>
  <c r="H83" i="2"/>
  <c r="H82" i="2"/>
  <c r="H81" i="2"/>
  <c r="H80" i="2"/>
  <c r="G103" i="2"/>
  <c r="G102" i="2"/>
  <c r="I102" i="2" s="1"/>
  <c r="G101" i="2"/>
  <c r="I101" i="2" s="1"/>
  <c r="G100" i="2"/>
  <c r="G99" i="2"/>
  <c r="G98" i="2"/>
  <c r="I98" i="2" s="1"/>
  <c r="G97" i="2"/>
  <c r="G96" i="2"/>
  <c r="G95" i="2"/>
  <c r="G94" i="2"/>
  <c r="G93" i="2"/>
  <c r="G92" i="2"/>
  <c r="G91" i="2"/>
  <c r="G90" i="2"/>
  <c r="G89" i="2"/>
  <c r="G88" i="2"/>
  <c r="G87" i="2"/>
  <c r="G86" i="2"/>
  <c r="I86" i="2" s="1"/>
  <c r="G85" i="2"/>
  <c r="I85" i="2" s="1"/>
  <c r="G84" i="2"/>
  <c r="G83" i="2"/>
  <c r="G82" i="2"/>
  <c r="G81" i="2"/>
  <c r="G80" i="2"/>
  <c r="I80" i="2" s="1"/>
  <c r="G79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I120" i="6" s="1"/>
  <c r="H119" i="6"/>
  <c r="H118" i="6"/>
  <c r="H117" i="6"/>
  <c r="H116" i="6"/>
  <c r="I116" i="6" s="1"/>
  <c r="H115" i="6"/>
  <c r="H114" i="6"/>
  <c r="H113" i="6"/>
  <c r="H112" i="6"/>
  <c r="I112" i="6" s="1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I98" i="6" s="1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I115" i="6" s="1"/>
  <c r="G114" i="6"/>
  <c r="G113" i="6"/>
  <c r="I113" i="6" s="1"/>
  <c r="G112" i="6"/>
  <c r="G111" i="6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G99" i="6"/>
  <c r="G98" i="6"/>
  <c r="G97" i="6"/>
  <c r="I97" i="6" s="1"/>
  <c r="G96" i="6"/>
  <c r="G95" i="6"/>
  <c r="I95" i="6" s="1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E123" i="6" s="1"/>
  <c r="C122" i="6"/>
  <c r="E122" i="6" s="1"/>
  <c r="C121" i="6"/>
  <c r="C120" i="6"/>
  <c r="E120" i="6" s="1"/>
  <c r="C119" i="6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C110" i="6"/>
  <c r="E110" i="6" s="1"/>
  <c r="C109" i="6"/>
  <c r="C108" i="6"/>
  <c r="E108" i="6" s="1"/>
  <c r="C107" i="6"/>
  <c r="E107" i="6" s="1"/>
  <c r="C106" i="6"/>
  <c r="C105" i="6"/>
  <c r="C104" i="6"/>
  <c r="E104" i="6" s="1"/>
  <c r="C103" i="6"/>
  <c r="E103" i="6" s="1"/>
  <c r="C102" i="6"/>
  <c r="C101" i="6"/>
  <c r="C100" i="6"/>
  <c r="C99" i="6"/>
  <c r="C98" i="6"/>
  <c r="E98" i="6" s="1"/>
  <c r="C97" i="6"/>
  <c r="C96" i="6"/>
  <c r="C95" i="6"/>
  <c r="C94" i="6"/>
  <c r="E94" i="6" s="1"/>
  <c r="C93" i="6"/>
  <c r="I124" i="6"/>
  <c r="I123" i="6"/>
  <c r="I122" i="6"/>
  <c r="I119" i="6"/>
  <c r="I118" i="6"/>
  <c r="I111" i="6"/>
  <c r="I110" i="6"/>
  <c r="I108" i="6"/>
  <c r="I107" i="6"/>
  <c r="I104" i="6"/>
  <c r="I100" i="6"/>
  <c r="I99" i="6"/>
  <c r="I96" i="6"/>
  <c r="I94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P66" i="14"/>
  <c r="N66" i="14"/>
  <c r="M66" i="14"/>
  <c r="P65" i="14"/>
  <c r="N65" i="14"/>
  <c r="M65" i="14"/>
  <c r="P64" i="14"/>
  <c r="N64" i="14"/>
  <c r="M64" i="14"/>
  <c r="P63" i="14"/>
  <c r="N63" i="14"/>
  <c r="M63" i="14"/>
  <c r="P62" i="14"/>
  <c r="N62" i="14"/>
  <c r="M62" i="14"/>
  <c r="P61" i="14"/>
  <c r="N61" i="14"/>
  <c r="M61" i="14"/>
  <c r="P60" i="14"/>
  <c r="N60" i="14"/>
  <c r="M60" i="14"/>
  <c r="N59" i="14"/>
  <c r="M59" i="14"/>
  <c r="N58" i="14"/>
  <c r="M58" i="14"/>
  <c r="N57" i="14"/>
  <c r="M57" i="14"/>
  <c r="N56" i="14"/>
  <c r="M56" i="14"/>
  <c r="N55" i="14"/>
  <c r="M55" i="14"/>
  <c r="K66" i="14"/>
  <c r="I66" i="14"/>
  <c r="H66" i="14"/>
  <c r="K65" i="14"/>
  <c r="I65" i="14"/>
  <c r="H65" i="14"/>
  <c r="K64" i="14"/>
  <c r="I64" i="14"/>
  <c r="H64" i="14"/>
  <c r="K63" i="14"/>
  <c r="I63" i="14"/>
  <c r="H63" i="14"/>
  <c r="K62" i="14"/>
  <c r="I62" i="14"/>
  <c r="H62" i="14"/>
  <c r="K61" i="14"/>
  <c r="I61" i="14"/>
  <c r="H61" i="14"/>
  <c r="K60" i="14"/>
  <c r="I60" i="14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C63" i="14"/>
  <c r="E63" i="14" s="1"/>
  <c r="C64" i="14"/>
  <c r="E64" i="14" s="1"/>
  <c r="C65" i="14"/>
  <c r="E65" i="14" s="1"/>
  <c r="C66" i="14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I49" i="15" l="1"/>
  <c r="E40" i="10"/>
  <c r="I36" i="5"/>
  <c r="I41" i="4"/>
  <c r="M73" i="2"/>
  <c r="J73" i="2"/>
  <c r="F73" i="2"/>
  <c r="I82" i="2"/>
  <c r="E99" i="2"/>
  <c r="E95" i="2"/>
  <c r="E91" i="2"/>
  <c r="E87" i="2"/>
  <c r="E83" i="2"/>
  <c r="I97" i="2"/>
  <c r="I93" i="2"/>
  <c r="E100" i="6"/>
  <c r="F87" i="6"/>
  <c r="M87" i="6"/>
  <c r="J87" i="6"/>
  <c r="E119" i="6"/>
  <c r="E111" i="6"/>
  <c r="I106" i="6"/>
  <c r="I103" i="6"/>
  <c r="I102" i="6"/>
  <c r="E99" i="6"/>
  <c r="E95" i="6"/>
  <c r="I114" i="6"/>
  <c r="E106" i="6"/>
  <c r="E102" i="6"/>
  <c r="I109" i="7"/>
  <c r="M90" i="7"/>
  <c r="J90" i="7"/>
  <c r="F90" i="7"/>
  <c r="I129" i="7"/>
  <c r="I127" i="7"/>
  <c r="E107" i="7"/>
  <c r="J64" i="14"/>
  <c r="J60" i="14"/>
  <c r="E61" i="14"/>
  <c r="I81" i="2"/>
  <c r="J31" i="4"/>
  <c r="J28" i="4"/>
  <c r="J32" i="4"/>
  <c r="J29" i="4"/>
  <c r="J33" i="4"/>
  <c r="J30" i="4"/>
  <c r="J27" i="4"/>
  <c r="F31" i="5"/>
  <c r="F26" i="5"/>
  <c r="J29" i="15"/>
  <c r="J37" i="15"/>
  <c r="E60" i="14"/>
  <c r="E56" i="14"/>
  <c r="H67" i="14"/>
  <c r="E79" i="2"/>
  <c r="E103" i="2"/>
  <c r="M30" i="4"/>
  <c r="M27" i="4"/>
  <c r="M31" i="4"/>
  <c r="M28" i="4"/>
  <c r="M32" i="4"/>
  <c r="M29" i="4"/>
  <c r="M33" i="4"/>
  <c r="J26" i="10"/>
  <c r="J31" i="10"/>
  <c r="M37" i="15"/>
  <c r="M29" i="15"/>
  <c r="E127" i="7"/>
  <c r="E115" i="7"/>
  <c r="E99" i="7"/>
  <c r="E101" i="7"/>
  <c r="E105" i="7"/>
  <c r="E109" i="7"/>
  <c r="E117" i="7"/>
  <c r="I99" i="7"/>
  <c r="I103" i="7"/>
  <c r="I107" i="7"/>
  <c r="I115" i="7"/>
  <c r="I119" i="7"/>
  <c r="I123" i="7"/>
  <c r="I97" i="7"/>
  <c r="I101" i="7"/>
  <c r="I105" i="7"/>
  <c r="I113" i="7"/>
  <c r="I117" i="7"/>
  <c r="I121" i="7"/>
  <c r="I125" i="7"/>
  <c r="I79" i="2"/>
  <c r="F28" i="4"/>
  <c r="F32" i="4"/>
  <c r="F29" i="4"/>
  <c r="F33" i="4"/>
  <c r="F30" i="4"/>
  <c r="F27" i="4"/>
  <c r="F31" i="4"/>
  <c r="J31" i="5"/>
  <c r="J26" i="5"/>
  <c r="M26" i="10"/>
  <c r="M31" i="10"/>
  <c r="F37" i="15"/>
  <c r="F29" i="15"/>
  <c r="E66" i="14"/>
  <c r="E62" i="14"/>
  <c r="O56" i="14"/>
  <c r="O60" i="14"/>
  <c r="O64" i="14"/>
  <c r="E82" i="2"/>
  <c r="E86" i="2"/>
  <c r="E90" i="2"/>
  <c r="E94" i="2"/>
  <c r="E98" i="2"/>
  <c r="E102" i="2"/>
  <c r="I34" i="4"/>
  <c r="E42" i="4"/>
  <c r="M26" i="5"/>
  <c r="M31" i="5"/>
  <c r="F26" i="10"/>
  <c r="F31" i="10"/>
  <c r="E45" i="15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34" i="4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<sst xmlns="http://schemas.openxmlformats.org/spreadsheetml/2006/main" count="828" uniqueCount="324">
  <si>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</si>
  <si>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</si>
  <si>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</si>
  <si>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</si>
  <si>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</si>
  <si>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</si>
  <si>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</si>
  <si>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</si>
  <si>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</si>
  <si>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</si>
  <si>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</si>
  <si>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</si>
  <si>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</si>
  <si>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</si>
  <si>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</si>
  <si>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</si>
  <si>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</si>
  <si>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</si>
  <si>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</si>
  <si>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</si>
  <si>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</si>
  <si>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</si>
  <si>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</si>
  <si>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</si>
  <si>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</si>
  <si>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</si>
  <si>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</si>
  <si>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</si>
  <si>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</si>
  <si>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</si>
  <si>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</si>
  <si>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</si>
  <si>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</si>
  <si>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</si>
  <si>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</si>
  <si>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</si>
  <si>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</si>
  <si>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</si>
  <si>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</si>
  <si>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</si>
  <si>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</si>
  <si>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</si>
  <si>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</si>
  <si>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</si>
  <si>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</si>
  <si>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</si>
  <si>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</si>
  <si>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</si>
  <si>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</si>
  <si>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</si>
  <si>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</si>
  <si>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</si>
  <si>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</si>
  <si>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</si>
  <si>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</si>
  <si>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</si>
  <si>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</si>
  <si>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</si>
  <si>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</si>
  <si>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</si>
  <si>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</si>
  <si>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</si>
  <si>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</si>
  <si>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</si>
  <si>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</si>
  <si>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</si>
  <si>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</si>
  <si>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</si>
  <si>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</si>
  <si>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</si>
  <si>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</si>
  <si>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</si>
  <si>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</si>
  <si>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</si>
  <si>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</si>
  <si>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</si>
  <si>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</si>
  <si>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</si>
  <si>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</si>
  <si>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</si>
  <si>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</si>
  <si>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</si>
  <si>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</si>
  <si>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</si>
  <si>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</si>
  <si>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</si>
  <si>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</si>
  <si>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</si>
  <si>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</si>
  <si>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</si>
  <si>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</si>
  <si>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</si>
  <si>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</si>
  <si>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</si>
  <si>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</si>
  <si>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</si>
  <si>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</si>
  <si>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</si>
  <si>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</si>
  <si>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</si>
  <si>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</si>
  <si>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</si>
  <si>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</si>
  <si>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</si>
  <si>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</si>
  <si>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</si>
  <si>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</si>
  <si>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</si>
  <si>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</si>
  <si>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</si>
  <si>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</si>
  <si>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</si>
  <si>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</si>
  <si>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</si>
  <si>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</si>
  <si>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</si>
  <si>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</si>
  <si>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</si>
  <si>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</si>
  <si>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</si>
  <si>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</si>
  <si>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</si>
  <si>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</si>
  <si>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</si>
  <si>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</si>
  <si>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</si>
  <si>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</si>
  <si>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</si>
  <si>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</si>
  <si>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</si>
  <si>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</si>
  <si>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</si>
  <si>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</si>
  <si>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</si>
  <si>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</si>
  <si>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</si>
  <si>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</si>
  <si>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</si>
  <si>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</si>
  <si>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</si>
  <si>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</si>
  <si>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</si>
  <si>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</si>
  <si>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</si>
  <si>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</si>
  <si>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</si>
  <si>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</si>
  <si>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</si>
  <si>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</si>
  <si>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</si>
  <si>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</si>
  <si>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</si>
  <si>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</si>
  <si>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</si>
  <si>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</si>
  <si>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</si>
  <si>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</si>
  <si>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</si>
  <si>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</si>
  <si>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</si>
  <si>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</si>
  <si>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</si>
  <si>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</si>
  <si>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</si>
  <si>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</si>
  <si>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</si>
  <si>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</si>
  <si>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</si>
  <si>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</si>
  <si>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</si>
  <si>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</si>
  <si>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</si>
  <si>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</si>
  <si>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</si>
  <si>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</si>
  <si>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</si>
  <si>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</si>
  <si>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</si>
  <si>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</si>
  <si>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</si>
  <si>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</si>
  <si>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</si>
  <si>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</si>
  <si>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</si>
  <si>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</si>
  <si>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</si>
  <si>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</si>
  <si>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</si>
  <si>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</si>
  <si>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</si>
  <si>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</si>
  <si>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</si>
  <si>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</si>
  <si>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</si>
  <si>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</si>
  <si>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</si>
  <si>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</si>
  <si>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</si>
  <si>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</si>
  <si>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</si>
  <si>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</si>
  <si>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</si>
  <si>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</si>
  <si>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</si>
  <si>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</si>
  <si>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</si>
  <si>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</si>
  <si>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</si>
  <si>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</si>
  <si>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</si>
  <si>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</si>
  <si>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</si>
  <si>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</si>
  <si>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</si>
  <si>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</si>
  <si>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</si>
  <si>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</si>
  <si>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</si>
  <si>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</si>
  <si>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</si>
  <si>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</si>
  <si>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</si>
  <si>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</si>
  <si>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</si>
  <si>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</si>
  <si>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</si>
  <si>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</si>
  <si>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</si>
  <si>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</si>
  <si>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</si>
  <si>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</si>
  <si>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</si>
  <si>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</si>
  <si>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</si>
  <si>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</si>
  <si>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</si>
  <si>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</si>
  <si>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</si>
  <si>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</si>
  <si>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</si>
  <si>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</si>
  <si>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</si>
  <si>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</si>
  <si>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</si>
  <si>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</si>
  <si>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</si>
  <si>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</si>
  <si>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</si>
  <si>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</si>
  <si>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</si>
  <si>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</si>
  <si>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</si>
  <si>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</si>
  <si>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</si>
  <si>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</si>
  <si>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</si>
  <si>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</si>
  <si>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</si>
  <si>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</si>
  <si>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</si>
  <si>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</si>
  <si>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</si>
  <si>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</si>
  <si>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</si>
  <si>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</si>
  <si>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</si>
  <si>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</si>
  <si>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</si>
  <si>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</si>
  <si>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</si>
  <si>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</si>
  <si>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</si>
  <si>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</si>
  <si>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</si>
  <si>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</si>
  <si>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</si>
  <si>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</si>
  <si>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</si>
  <si>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</si>
  <si>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</si>
  <si>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</si>
  <si>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</si>
  <si>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</si>
  <si>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</si>
  <si>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</si>
  <si>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</si>
  <si>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</si>
  <si>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</si>
  <si>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</si>
  <si>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</si>
  <si>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</si>
  <si>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</si>
  <si>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</si>
  <si>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</si>
  <si>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</si>
  <si>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</si>
  <si>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</si>
  <si>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</si>
  <si>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</si>
  <si>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</si>
  <si>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</si>
  <si>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</si>
  <si>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</si>
  <si>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</si>
  <si>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</si>
  <si>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</si>
  <si>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</si>
  <si>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</si>
  <si>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</si>
  <si>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</si>
  <si>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</si>
  <si>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</si>
  <si>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</si>
  <si>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99 Prestadores que actualmente hacen uso del Sistema de Información</t>
  </si>
  <si>
    <t>Agosto de 2018</t>
  </si>
  <si>
    <t>Septiembre de 2018</t>
  </si>
  <si>
    <t>% Cambio   '18/'17</t>
  </si>
  <si>
    <t>Acumulado 2013-2018</t>
  </si>
  <si>
    <t>2013-2018</t>
  </si>
  <si>
    <t>Agosto</t>
  </si>
  <si>
    <t>Año corrido a Agosto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</si>
  <si>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Agosto</t>
    </r>
  </si>
  <si>
    <t>Acumulado a Agosto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</si>
  <si>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Agosto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</si>
</sst>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91758</c:v>
                </c:pt>
                <c:pt idx="1">
                  <c:v>99398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44092</c:v>
                </c:pt>
                <c:pt idx="1">
                  <c:v>47473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47666</c:v>
                </c:pt>
                <c:pt idx="1">
                  <c:v>51925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310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313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314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315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>
      <c r="A14" s="12"/>
      <c r="B14" s="30" t="s">
        <v>296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6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287</v>
      </c>
      <c r="C17" s="35">
        <v>373</v>
      </c>
      <c r="D17" s="35">
        <v>389</v>
      </c>
      <c r="E17" s="36">
        <f t="shared" ref="E17:E26" si="0">IF(ISBLANK(D17),"",(IFERROR(((D17/C17-1)*100),"")))</f>
        <v>4.2895442359249358</v>
      </c>
      <c r="F17" s="36">
        <f>+(D17*100)/$D$26</f>
        <v>0.39135596289663777</v>
      </c>
      <c r="G17" s="35">
        <v>3333</v>
      </c>
      <c r="H17" s="35">
        <v>3080</v>
      </c>
      <c r="I17" s="36">
        <f t="shared" ref="I17:I26" si="1">IF(ISBLANK(H17),"",(IFERROR(((H17/G17-1)*100),"")))</f>
        <v>-7.5907590759075934</v>
      </c>
      <c r="J17" s="36">
        <f>+(H17*100)/$H$26</f>
        <v>0.39721843918946803</v>
      </c>
      <c r="K17" s="79"/>
      <c r="L17" s="35">
        <v>18541</v>
      </c>
      <c r="M17" s="36">
        <f>+(L17*100)/$L$26</f>
        <v>0.41155414797126288</v>
      </c>
      <c r="N17" s="15"/>
    </row>
    <row r="18" spans="1:14" ht="15.75">
      <c r="A18" s="12"/>
      <c r="B18" s="34" t="s">
        <v>288</v>
      </c>
      <c r="C18" s="35">
        <v>952</v>
      </c>
      <c r="D18" s="35">
        <v>888</v>
      </c>
      <c r="E18" s="36">
        <f t="shared" si="0"/>
        <v>-6.7226890756302504</v>
      </c>
      <c r="F18" s="36">
        <f t="shared" ref="F18:F24" si="2">+(D18*100)/$D$26</f>
        <v>0.89337813638101371</v>
      </c>
      <c r="G18" s="35">
        <v>8541</v>
      </c>
      <c r="H18" s="35">
        <v>8105</v>
      </c>
      <c r="I18" s="36">
        <f t="shared" si="1"/>
        <v>-5.1047886664325031</v>
      </c>
      <c r="J18" s="36">
        <f t="shared" ref="J18:J24" si="3">+(H18*100)/$H$26</f>
        <v>1.045277743386571</v>
      </c>
      <c r="K18" s="79"/>
      <c r="L18" s="35">
        <v>53979</v>
      </c>
      <c r="M18" s="36">
        <f t="shared" ref="M18:M24" si="4">+(L18*100)/$L$26</f>
        <v>1.1981706139550619</v>
      </c>
      <c r="N18" s="15"/>
    </row>
    <row r="19" spans="1:14" ht="15.75">
      <c r="A19" s="12"/>
      <c r="B19" s="34" t="s">
        <v>289</v>
      </c>
      <c r="C19" s="35">
        <v>1415</v>
      </c>
      <c r="D19" s="35">
        <v>1876</v>
      </c>
      <c r="E19" s="36">
        <f t="shared" si="0"/>
        <v>32.579505300353361</v>
      </c>
      <c r="F19" s="36">
        <f t="shared" si="2"/>
        <v>1.8873619187508803</v>
      </c>
      <c r="G19" s="35">
        <v>16500</v>
      </c>
      <c r="H19" s="35">
        <v>16029</v>
      </c>
      <c r="I19" s="36">
        <f t="shared" si="1"/>
        <v>-2.8545454545454541</v>
      </c>
      <c r="J19" s="36">
        <f t="shared" si="3"/>
        <v>2.067212455119475</v>
      </c>
      <c r="K19" s="79"/>
      <c r="L19" s="35">
        <v>89502</v>
      </c>
      <c r="M19" s="36">
        <f t="shared" si="4"/>
        <v>1.9866738229720065</v>
      </c>
      <c r="N19" s="15"/>
    </row>
    <row r="20" spans="1:14" ht="15.75">
      <c r="A20" s="12"/>
      <c r="B20" s="34" t="s">
        <v>290</v>
      </c>
      <c r="C20" s="35">
        <v>1866</v>
      </c>
      <c r="D20" s="35">
        <v>1918</v>
      </c>
      <c r="E20" s="36">
        <f t="shared" si="0"/>
        <v>2.7867095391211238</v>
      </c>
      <c r="F20" s="36">
        <f t="shared" si="2"/>
        <v>1.9296162900661986</v>
      </c>
      <c r="G20" s="35">
        <v>15580</v>
      </c>
      <c r="H20" s="35">
        <v>14794</v>
      </c>
      <c r="I20" s="36">
        <f t="shared" si="1"/>
        <v>-5.0449293966623898</v>
      </c>
      <c r="J20" s="36">
        <f t="shared" si="3"/>
        <v>1.9079381783665552</v>
      </c>
      <c r="K20" s="79"/>
      <c r="L20" s="35">
        <v>88501</v>
      </c>
      <c r="M20" s="36">
        <f t="shared" si="4"/>
        <v>1.9644546491346064</v>
      </c>
      <c r="N20" s="15"/>
    </row>
    <row r="21" spans="1:14" ht="15.75">
      <c r="A21" s="12"/>
      <c r="B21" s="34" t="s">
        <v>291</v>
      </c>
      <c r="C21" s="35">
        <v>3249</v>
      </c>
      <c r="D21" s="35">
        <v>3323</v>
      </c>
      <c r="E21" s="36">
        <f t="shared" si="0"/>
        <v>2.2776238842720842</v>
      </c>
      <c r="F21" s="36">
        <f t="shared" si="2"/>
        <v>3.3431256162095817</v>
      </c>
      <c r="G21" s="35">
        <v>34070</v>
      </c>
      <c r="H21" s="35">
        <v>28643</v>
      </c>
      <c r="I21" s="36">
        <f t="shared" si="1"/>
        <v>-15.928969768124446</v>
      </c>
      <c r="J21" s="36">
        <f t="shared" si="3"/>
        <v>3.694002517436342</v>
      </c>
      <c r="K21" s="79"/>
      <c r="L21" s="35">
        <v>205311</v>
      </c>
      <c r="M21" s="36">
        <f t="shared" si="4"/>
        <v>4.557283516214226</v>
      </c>
      <c r="N21" s="15"/>
    </row>
    <row r="22" spans="1:14" ht="15" customHeight="1">
      <c r="A22" s="12"/>
      <c r="B22" s="34" t="s">
        <v>292</v>
      </c>
      <c r="C22" s="35">
        <v>8657</v>
      </c>
      <c r="D22" s="35">
        <v>8152</v>
      </c>
      <c r="E22" s="36">
        <f t="shared" si="0"/>
        <v>-5.8334295945477681</v>
      </c>
      <c r="F22" s="36">
        <f t="shared" si="2"/>
        <v>8.2013722610112882</v>
      </c>
      <c r="G22" s="35">
        <v>75322</v>
      </c>
      <c r="H22" s="35">
        <v>67791</v>
      </c>
      <c r="I22" s="36">
        <f t="shared" si="1"/>
        <v>-9.9984068399670782</v>
      </c>
      <c r="J22" s="36">
        <f t="shared" si="3"/>
        <v>8.7428036399653344</v>
      </c>
      <c r="K22" s="79"/>
      <c r="L22" s="35">
        <v>490054</v>
      </c>
      <c r="M22" s="36">
        <f t="shared" si="4"/>
        <v>10.877717298414826</v>
      </c>
      <c r="N22" s="15"/>
    </row>
    <row r="23" spans="1:14" ht="15.75">
      <c r="A23" s="12"/>
      <c r="B23" s="34" t="s">
        <v>293</v>
      </c>
      <c r="C23" s="35">
        <v>7018</v>
      </c>
      <c r="D23" s="35">
        <v>6473</v>
      </c>
      <c r="E23" s="36">
        <f t="shared" si="0"/>
        <v>-7.7657452265602718</v>
      </c>
      <c r="F23" s="36">
        <f t="shared" si="2"/>
        <v>6.5122034648584481</v>
      </c>
      <c r="G23" s="35">
        <v>61967</v>
      </c>
      <c r="H23" s="35">
        <v>54081</v>
      </c>
      <c r="I23" s="36">
        <f t="shared" si="1"/>
        <v>-12.726128423192995</v>
      </c>
      <c r="J23" s="36">
        <f t="shared" si="3"/>
        <v>6.9746657174693576</v>
      </c>
      <c r="K23" s="79"/>
      <c r="L23" s="35">
        <v>371152</v>
      </c>
      <c r="M23" s="36">
        <f t="shared" si="4"/>
        <v>8.2384523557429574</v>
      </c>
      <c r="N23" s="15"/>
    </row>
    <row r="24" spans="1:14" ht="15.75">
      <c r="A24" s="12"/>
      <c r="B24" s="34" t="s">
        <v>294</v>
      </c>
      <c r="C24" s="35">
        <v>367</v>
      </c>
      <c r="D24" s="35">
        <v>357</v>
      </c>
      <c r="E24" s="36">
        <f t="shared" si="0"/>
        <v>-2.7247956403269713</v>
      </c>
      <c r="F24" s="36">
        <f t="shared" si="2"/>
        <v>0.35916215618020481</v>
      </c>
      <c r="G24" s="35">
        <v>3190</v>
      </c>
      <c r="H24" s="35">
        <v>3088</v>
      </c>
      <c r="I24" s="36">
        <f t="shared" si="1"/>
        <v>-3.1974921630094078</v>
      </c>
      <c r="J24" s="36">
        <f t="shared" si="3"/>
        <v>0.39825017539515495</v>
      </c>
      <c r="K24" s="79"/>
      <c r="L24" s="35">
        <v>18933</v>
      </c>
      <c r="M24" s="36">
        <f t="shared" si="4"/>
        <v>0.4202553629005944</v>
      </c>
      <c r="N24" s="15"/>
    </row>
    <row r="25" spans="1:14" ht="15.75">
      <c r="A25" s="12"/>
      <c r="B25" s="34" t="s">
        <v>295</v>
      </c>
      <c r="C25" s="35">
        <v>67861</v>
      </c>
      <c r="D25" s="35">
        <v>76022</v>
      </c>
      <c r="E25" s="36">
        <f t="shared" si="0"/>
        <v>12.026053255920189</v>
      </c>
      <c r="F25" s="36">
        <f>+(D25*100)/$D$26</f>
        <v>76.482424193645741</v>
      </c>
      <c r="G25" s="35">
        <v>547248</v>
      </c>
      <c r="H25" s="35">
        <v>579781</v>
      </c>
      <c r="I25" s="36">
        <f t="shared" si="1"/>
        <v>5.9448367102300947</v>
      </c>
      <c r="J25" s="36">
        <f>+(H25*100)/$H$26</f>
        <v>74.772631133671737</v>
      </c>
      <c r="K25" s="79"/>
      <c r="L25" s="35">
        <v>3169145</v>
      </c>
      <c r="M25" s="36">
        <f>+(L25*100)/$L$26</f>
        <v>70.345438232694462</v>
      </c>
      <c r="N25" s="15"/>
    </row>
    <row r="26" spans="1:14" ht="15.75">
      <c r="A26" s="12"/>
      <c r="B26" s="40" t="s">
        <v>70</v>
      </c>
      <c r="C26" s="37">
        <f>SUM(C17:C25)</f>
        <v>91758</v>
      </c>
      <c r="D26" s="37">
        <f>SUM(D17:D25)</f>
        <v>99398</v>
      </c>
      <c r="E26" s="38">
        <f t="shared" si="0"/>
        <v>8.3262494823339583</v>
      </c>
      <c r="F26" s="38">
        <f>SUM(F17:F25)</f>
        <v>100</v>
      </c>
      <c r="G26" s="37">
        <f t="shared" ref="G26:H26" si="5">SUM(G17:G25)</f>
        <v>765751</v>
      </c>
      <c r="H26" s="37">
        <f t="shared" si="5"/>
        <v>775392</v>
      </c>
      <c r="I26" s="38">
        <f t="shared" si="1"/>
        <v>1.2590254534437406</v>
      </c>
      <c r="J26" s="38">
        <f>SUM(J17:J25)</f>
        <v>100</v>
      </c>
      <c r="K26" s="4"/>
      <c r="L26" s="37">
        <f t="shared" ref="L26:M26" si="6">SUM(L17:L25)</f>
        <v>4505118</v>
      </c>
      <c r="M26" s="38">
        <f t="shared" si="6"/>
        <v>100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308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287</v>
      </c>
      <c r="C29" s="35">
        <v>156</v>
      </c>
      <c r="D29" s="35">
        <v>142</v>
      </c>
      <c r="E29" s="36">
        <f t="shared" ref="E29:E37" si="7">IF(ISBLANK(D29),"",(IFERROR(((D29/C29-1)*100),"")))</f>
        <v>-8.9743589743589762</v>
      </c>
      <c r="F29" s="36">
        <f>+(D29*100)/$D$38</f>
        <v>0.27347135291285507</v>
      </c>
      <c r="G29" s="35">
        <v>1421</v>
      </c>
      <c r="H29" s="35">
        <v>1319</v>
      </c>
      <c r="I29" s="36">
        <f t="shared" ref="I29:I37" si="8">IF(ISBLANK(H29),"",(IFERROR(((H29/G29-1)*100),"")))</f>
        <v>-7.1780436312456004</v>
      </c>
      <c r="J29" s="36">
        <f>+(H29*100)/$H$38</f>
        <v>0.3239854882011805</v>
      </c>
      <c r="K29" s="79"/>
      <c r="L29" s="35">
        <v>8222</v>
      </c>
      <c r="M29" s="36">
        <f>+(L29*100)/$L$38</f>
        <v>0.33332765760090033</v>
      </c>
      <c r="N29" s="15"/>
    </row>
    <row r="30" spans="1:14" ht="15.75">
      <c r="A30" s="12"/>
      <c r="B30" s="34" t="s">
        <v>288</v>
      </c>
      <c r="C30" s="35">
        <v>439</v>
      </c>
      <c r="D30" s="35">
        <v>435</v>
      </c>
      <c r="E30" s="36">
        <f t="shared" si="7"/>
        <v>-0.91116173120728838</v>
      </c>
      <c r="F30" s="36">
        <f t="shared" ref="F30:F36" si="9">+(D30*100)/$D$38</f>
        <v>0.83774675012036592</v>
      </c>
      <c r="G30" s="35">
        <v>4257</v>
      </c>
      <c r="H30" s="35">
        <v>3974</v>
      </c>
      <c r="I30" s="36">
        <f t="shared" si="8"/>
        <v>-6.6478740897345512</v>
      </c>
      <c r="J30" s="36">
        <f t="shared" ref="J30:J36" si="10">+(H30*100)/$H$38</f>
        <v>0.97613216839385242</v>
      </c>
      <c r="K30" s="79"/>
      <c r="L30" s="35">
        <v>27265</v>
      </c>
      <c r="M30" s="36">
        <f t="shared" ref="M30:M36" si="11">+(L30*100)/$L$38</f>
        <v>1.1053488913267511</v>
      </c>
      <c r="N30" s="15"/>
    </row>
    <row r="31" spans="1:14" ht="15.75">
      <c r="A31" s="12"/>
      <c r="B31" s="34" t="s">
        <v>289</v>
      </c>
      <c r="C31" s="35">
        <v>1031</v>
      </c>
      <c r="D31" s="35">
        <v>1452</v>
      </c>
      <c r="E31" s="36">
        <f t="shared" si="7"/>
        <v>40.834141610087293</v>
      </c>
      <c r="F31" s="36">
        <f t="shared" si="9"/>
        <v>2.7963408762638422</v>
      </c>
      <c r="G31" s="35">
        <v>12862</v>
      </c>
      <c r="H31" s="35">
        <v>12304</v>
      </c>
      <c r="I31" s="36">
        <f t="shared" si="8"/>
        <v>-4.3383610635981951</v>
      </c>
      <c r="J31" s="36">
        <f t="shared" si="10"/>
        <v>3.0222270256461901</v>
      </c>
      <c r="K31" s="79"/>
      <c r="L31" s="35">
        <v>68466</v>
      </c>
      <c r="M31" s="36">
        <f t="shared" si="11"/>
        <v>2.7756764054127028</v>
      </c>
      <c r="N31" s="15"/>
    </row>
    <row r="32" spans="1:14" ht="15.75">
      <c r="A32" s="12"/>
      <c r="B32" s="34" t="s">
        <v>290</v>
      </c>
      <c r="C32" s="35">
        <v>1442</v>
      </c>
      <c r="D32" s="35">
        <v>1444</v>
      </c>
      <c r="E32" s="36">
        <f t="shared" si="7"/>
        <v>0.13869625520110951</v>
      </c>
      <c r="F32" s="36">
        <f t="shared" si="9"/>
        <v>2.780934039480019</v>
      </c>
      <c r="G32" s="35">
        <v>12313</v>
      </c>
      <c r="H32" s="35">
        <v>11476</v>
      </c>
      <c r="I32" s="36">
        <f t="shared" si="8"/>
        <v>-6.7976934946804235</v>
      </c>
      <c r="J32" s="36">
        <f t="shared" si="10"/>
        <v>2.8188456880945774</v>
      </c>
      <c r="K32" s="79"/>
      <c r="L32" s="35">
        <v>69525</v>
      </c>
      <c r="M32" s="36">
        <f t="shared" si="11"/>
        <v>2.8186092671737528</v>
      </c>
      <c r="N32" s="15"/>
    </row>
    <row r="33" spans="1:14" ht="15.75">
      <c r="A33" s="12"/>
      <c r="B33" s="34" t="s">
        <v>291</v>
      </c>
      <c r="C33" s="35">
        <v>2073</v>
      </c>
      <c r="D33" s="35">
        <v>2148</v>
      </c>
      <c r="E33" s="36">
        <f t="shared" si="7"/>
        <v>3.6179450072358899</v>
      </c>
      <c r="F33" s="36">
        <f t="shared" si="9"/>
        <v>4.1367356764564276</v>
      </c>
      <c r="G33" s="35">
        <v>22680</v>
      </c>
      <c r="H33" s="35">
        <v>18741</v>
      </c>
      <c r="I33" s="36">
        <f t="shared" si="8"/>
        <v>-17.367724867724867</v>
      </c>
      <c r="J33" s="36">
        <f t="shared" si="10"/>
        <v>4.6033449843656742</v>
      </c>
      <c r="K33" s="79"/>
      <c r="L33" s="35">
        <v>135667</v>
      </c>
      <c r="M33" s="36">
        <f t="shared" si="11"/>
        <v>5.5000685141986558</v>
      </c>
      <c r="N33" s="15"/>
    </row>
    <row r="34" spans="1:14" ht="15.75">
      <c r="A34" s="12"/>
      <c r="B34" s="34" t="s">
        <v>292</v>
      </c>
      <c r="C34" s="35">
        <v>5699</v>
      </c>
      <c r="D34" s="35">
        <v>5293</v>
      </c>
      <c r="E34" s="36">
        <f t="shared" si="7"/>
        <v>-7.1240568520793079</v>
      </c>
      <c r="F34" s="36">
        <f t="shared" si="9"/>
        <v>10.193548387096774</v>
      </c>
      <c r="G34" s="35">
        <v>50481</v>
      </c>
      <c r="H34" s="35">
        <v>44797</v>
      </c>
      <c r="I34" s="36">
        <f t="shared" si="8"/>
        <v>-11.259681860501969</v>
      </c>
      <c r="J34" s="36">
        <f t="shared" si="10"/>
        <v>11.003470746738653</v>
      </c>
      <c r="K34" s="79"/>
      <c r="L34" s="35">
        <v>324597</v>
      </c>
      <c r="M34" s="36">
        <f t="shared" si="11"/>
        <v>13.159469432532163</v>
      </c>
      <c r="N34" s="15"/>
    </row>
    <row r="35" spans="1:14" ht="15.75">
      <c r="A35" s="12"/>
      <c r="B35" s="34" t="s">
        <v>293</v>
      </c>
      <c r="C35" s="35">
        <v>2247</v>
      </c>
      <c r="D35" s="35">
        <v>2108</v>
      </c>
      <c r="E35" s="36">
        <f t="shared" si="7"/>
        <v>-6.1860258121940408</v>
      </c>
      <c r="F35" s="36">
        <f t="shared" si="9"/>
        <v>4.0597014925373136</v>
      </c>
      <c r="G35" s="35">
        <v>20945</v>
      </c>
      <c r="H35" s="35">
        <v>17818</v>
      </c>
      <c r="I35" s="36">
        <f t="shared" si="8"/>
        <v>-14.929577464788736</v>
      </c>
      <c r="J35" s="36">
        <f t="shared" si="10"/>
        <v>4.3766288315152648</v>
      </c>
      <c r="K35" s="79"/>
      <c r="L35" s="35">
        <v>126758</v>
      </c>
      <c r="M35" s="36">
        <f t="shared" si="11"/>
        <v>5.1388892267301047</v>
      </c>
      <c r="N35" s="15"/>
    </row>
    <row r="36" spans="1:14" ht="15.75">
      <c r="A36" s="12"/>
      <c r="B36" s="34" t="s">
        <v>294</v>
      </c>
      <c r="C36" s="35">
        <v>184</v>
      </c>
      <c r="D36" s="35">
        <v>203</v>
      </c>
      <c r="E36" s="36">
        <f t="shared" si="7"/>
        <v>10.326086956521729</v>
      </c>
      <c r="F36" s="36">
        <f t="shared" si="9"/>
        <v>0.39094848338950411</v>
      </c>
      <c r="G36" s="35">
        <v>1712</v>
      </c>
      <c r="H36" s="35">
        <v>1679</v>
      </c>
      <c r="I36" s="36">
        <f t="shared" si="8"/>
        <v>-1.9275700934579421</v>
      </c>
      <c r="J36" s="36">
        <f t="shared" si="10"/>
        <v>0.41241215670188175</v>
      </c>
      <c r="K36" s="79"/>
      <c r="L36" s="35">
        <v>10345</v>
      </c>
      <c r="M36" s="36">
        <f t="shared" si="11"/>
        <v>0.4193960858527504</v>
      </c>
      <c r="N36" s="15"/>
    </row>
    <row r="37" spans="1:14" ht="15.75">
      <c r="A37" s="12"/>
      <c r="B37" s="34" t="s">
        <v>295</v>
      </c>
      <c r="C37" s="35">
        <v>34395</v>
      </c>
      <c r="D37" s="35">
        <v>38700</v>
      </c>
      <c r="E37" s="36">
        <f t="shared" si="7"/>
        <v>12.51635412123855</v>
      </c>
      <c r="F37" s="36">
        <f>+(D37*100)/$D$38</f>
        <v>74.530572941742903</v>
      </c>
      <c r="G37" s="35">
        <v>284604</v>
      </c>
      <c r="H37" s="35">
        <v>295009</v>
      </c>
      <c r="I37" s="36">
        <f t="shared" si="8"/>
        <v>3.655957049092784</v>
      </c>
      <c r="J37" s="36">
        <f>+(H37*100)/$H$38</f>
        <v>72.462952910342722</v>
      </c>
      <c r="K37" s="79"/>
      <c r="L37" s="35">
        <v>1695797</v>
      </c>
      <c r="M37" s="36">
        <f>+(L37*100)/$L$38</f>
        <v>68.749214519172213</v>
      </c>
      <c r="N37" s="15"/>
    </row>
    <row r="38" spans="1:14" ht="15.75">
      <c r="A38" s="12"/>
      <c r="B38" s="40" t="s">
        <v>70</v>
      </c>
      <c r="C38" s="37">
        <f>SUM(C29:C37)</f>
        <v>47666</v>
      </c>
      <c r="D38" s="37">
        <f>SUM(D29:D37)</f>
        <v>51925</v>
      </c>
      <c r="E38" s="38">
        <f t="shared" ref="E38" si="12">IF(ISBLANK(D38),"",(IFERROR(((D38/C38-1)*100),"")))</f>
        <v>8.9350900012587609</v>
      </c>
      <c r="F38" s="38">
        <f>SUM(F29:F37)</f>
        <v>100</v>
      </c>
      <c r="G38" s="37">
        <f t="shared" ref="G38:H38" si="13">SUM(G29:G37)</f>
        <v>411275</v>
      </c>
      <c r="H38" s="37">
        <f t="shared" si="13"/>
        <v>407117</v>
      </c>
      <c r="I38" s="38">
        <f t="shared" ref="I38" si="14">IF(ISBLANK(H38),"",(IFERROR(((H38/G38-1)*100),"")))</f>
        <v>-1.0110023706765503</v>
      </c>
      <c r="J38" s="38">
        <f>SUM(J29:J37)</f>
        <v>100</v>
      </c>
      <c r="K38" s="4"/>
      <c r="L38" s="37">
        <f t="shared" ref="L38:M38" si="15">SUM(L29:L37)</f>
        <v>2466642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309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287</v>
      </c>
      <c r="C41" s="35">
        <f t="shared" ref="C41:D49" si="16">C17-C29</f>
        <v>217</v>
      </c>
      <c r="D41" s="35">
        <f t="shared" si="16"/>
        <v>247</v>
      </c>
      <c r="E41" s="36">
        <f t="shared" ref="E41:E50" si="17">IF(ISBLANK(D41),"",(IFERROR(((D41/C41-1)*100),"")))</f>
        <v>13.824884792626735</v>
      </c>
      <c r="F41" s="36">
        <f>+(D41*100)/$D$50</f>
        <v>0.52029574705622139</v>
      </c>
      <c r="G41" s="35">
        <f t="shared" ref="G41:H49" si="18">G17-G29</f>
        <v>1912</v>
      </c>
      <c r="H41" s="35">
        <f t="shared" si="18"/>
        <v>1761</v>
      </c>
      <c r="I41" s="36">
        <f t="shared" ref="I41:I50" si="19">IF(ISBLANK(H41),"",(IFERROR(((H41/G41-1)*100),"")))</f>
        <v>-7.8974895397489586</v>
      </c>
      <c r="J41" s="36">
        <f>+(H41*100)/$H$50</f>
        <v>0.47817527662752018</v>
      </c>
      <c r="K41" s="79"/>
      <c r="L41" s="35">
        <f t="shared" ref="L41:L49" si="20">L17-L29</f>
        <v>10319</v>
      </c>
      <c r="M41" s="36">
        <f>+(L41*100)/$L$50</f>
        <v>0.50621150310329877</v>
      </c>
      <c r="N41" s="15"/>
    </row>
    <row r="42" spans="1:14" ht="15.75">
      <c r="A42" s="12"/>
      <c r="B42" s="34" t="s">
        <v>288</v>
      </c>
      <c r="C42" s="35">
        <f t="shared" si="16"/>
        <v>513</v>
      </c>
      <c r="D42" s="35">
        <f t="shared" si="16"/>
        <v>453</v>
      </c>
      <c r="E42" s="36">
        <f t="shared" si="17"/>
        <v>-11.695906432748536</v>
      </c>
      <c r="F42" s="36">
        <f t="shared" ref="F42:F48" si="21">+(D42*100)/$D$50</f>
        <v>0.95422661302213885</v>
      </c>
      <c r="G42" s="35">
        <f t="shared" si="18"/>
        <v>4284</v>
      </c>
      <c r="H42" s="35">
        <f t="shared" si="18"/>
        <v>4131</v>
      </c>
      <c r="I42" s="36">
        <f t="shared" si="19"/>
        <v>-3.5714285714285698</v>
      </c>
      <c r="J42" s="36">
        <f t="shared" ref="J42:J48" si="22">+(H42*100)/$H$50</f>
        <v>1.1217161088860226</v>
      </c>
      <c r="K42" s="79"/>
      <c r="L42" s="35">
        <f t="shared" si="20"/>
        <v>26714</v>
      </c>
      <c r="M42" s="36">
        <f t="shared" ref="M42:M48" si="23">+(L42*100)/$L$50</f>
        <v>1.3104888161548136</v>
      </c>
      <c r="N42" s="15"/>
    </row>
    <row r="43" spans="1:14" ht="15.75">
      <c r="A43" s="12"/>
      <c r="B43" s="34" t="s">
        <v>289</v>
      </c>
      <c r="C43" s="35">
        <f t="shared" si="16"/>
        <v>384</v>
      </c>
      <c r="D43" s="35">
        <f t="shared" si="16"/>
        <v>424</v>
      </c>
      <c r="E43" s="36">
        <f t="shared" si="17"/>
        <v>10.416666666666675</v>
      </c>
      <c r="F43" s="36">
        <f t="shared" si="21"/>
        <v>0.89313925810460681</v>
      </c>
      <c r="G43" s="35">
        <f t="shared" si="18"/>
        <v>3638</v>
      </c>
      <c r="H43" s="35">
        <f t="shared" si="18"/>
        <v>3725</v>
      </c>
      <c r="I43" s="36">
        <f t="shared" si="19"/>
        <v>2.3914238592633419</v>
      </c>
      <c r="J43" s="36">
        <f t="shared" si="22"/>
        <v>1.0114724051320345</v>
      </c>
      <c r="K43" s="79"/>
      <c r="L43" s="35">
        <f t="shared" si="20"/>
        <v>21036</v>
      </c>
      <c r="M43" s="36">
        <f t="shared" si="23"/>
        <v>1.0319473959958321</v>
      </c>
      <c r="N43" s="15"/>
    </row>
    <row r="44" spans="1:14" ht="15.75">
      <c r="A44" s="12"/>
      <c r="B44" s="34" t="s">
        <v>290</v>
      </c>
      <c r="C44" s="35">
        <f t="shared" si="16"/>
        <v>424</v>
      </c>
      <c r="D44" s="35">
        <f t="shared" si="16"/>
        <v>474</v>
      </c>
      <c r="E44" s="36">
        <f t="shared" si="17"/>
        <v>11.792452830188683</v>
      </c>
      <c r="F44" s="36">
        <f t="shared" si="21"/>
        <v>0.99846228382448976</v>
      </c>
      <c r="G44" s="35">
        <f t="shared" si="18"/>
        <v>3267</v>
      </c>
      <c r="H44" s="35">
        <f t="shared" si="18"/>
        <v>3318</v>
      </c>
      <c r="I44" s="36">
        <f t="shared" si="19"/>
        <v>1.5610651974288237</v>
      </c>
      <c r="J44" s="36">
        <f t="shared" si="22"/>
        <v>0.90095716516190349</v>
      </c>
      <c r="K44" s="79"/>
      <c r="L44" s="35">
        <f t="shared" si="20"/>
        <v>18976</v>
      </c>
      <c r="M44" s="36">
        <f t="shared" si="23"/>
        <v>0.93089150914702945</v>
      </c>
      <c r="N44" s="15"/>
    </row>
    <row r="45" spans="1:14" ht="15.75">
      <c r="A45" s="12"/>
      <c r="B45" s="34" t="s">
        <v>291</v>
      </c>
      <c r="C45" s="35">
        <f t="shared" si="16"/>
        <v>1176</v>
      </c>
      <c r="D45" s="35">
        <f t="shared" si="16"/>
        <v>1175</v>
      </c>
      <c r="E45" s="36">
        <f t="shared" si="17"/>
        <v>-8.5034013605445047E-2</v>
      </c>
      <c r="F45" s="36">
        <f t="shared" si="21"/>
        <v>2.4750911044172477</v>
      </c>
      <c r="G45" s="35">
        <f t="shared" si="18"/>
        <v>11390</v>
      </c>
      <c r="H45" s="35">
        <f t="shared" si="18"/>
        <v>9902</v>
      </c>
      <c r="I45" s="36">
        <f t="shared" si="19"/>
        <v>-13.064091308165061</v>
      </c>
      <c r="J45" s="36">
        <f t="shared" si="22"/>
        <v>2.6887516122462833</v>
      </c>
      <c r="K45" s="79"/>
      <c r="L45" s="35">
        <f t="shared" si="20"/>
        <v>69644</v>
      </c>
      <c r="M45" s="36">
        <f t="shared" si="23"/>
        <v>3.4164738755815618</v>
      </c>
      <c r="N45" s="15"/>
    </row>
    <row r="46" spans="1:14" ht="15.75">
      <c r="A46" s="12"/>
      <c r="B46" s="34" t="s">
        <v>292</v>
      </c>
      <c r="C46" s="35">
        <f t="shared" si="16"/>
        <v>2958</v>
      </c>
      <c r="D46" s="35">
        <f t="shared" si="16"/>
        <v>2859</v>
      </c>
      <c r="E46" s="36">
        <f t="shared" si="17"/>
        <v>-3.3468559837728229</v>
      </c>
      <c r="F46" s="36">
        <f t="shared" si="21"/>
        <v>6.0223706106629029</v>
      </c>
      <c r="G46" s="35">
        <f t="shared" si="18"/>
        <v>24841</v>
      </c>
      <c r="H46" s="35">
        <f t="shared" si="18"/>
        <v>22994</v>
      </c>
      <c r="I46" s="36">
        <f t="shared" si="19"/>
        <v>-7.4352884344430548</v>
      </c>
      <c r="J46" s="36">
        <f t="shared" si="22"/>
        <v>6.2437037539881883</v>
      </c>
      <c r="K46" s="79"/>
      <c r="L46" s="35">
        <f t="shared" si="20"/>
        <v>165457</v>
      </c>
      <c r="M46" s="36">
        <f t="shared" si="23"/>
        <v>8.1167009079331809</v>
      </c>
      <c r="N46" s="15"/>
    </row>
    <row r="47" spans="1:14" ht="15.75">
      <c r="A47" s="12"/>
      <c r="B47" s="34" t="s">
        <v>293</v>
      </c>
      <c r="C47" s="35">
        <f t="shared" si="16"/>
        <v>4771</v>
      </c>
      <c r="D47" s="35">
        <f t="shared" si="16"/>
        <v>4365</v>
      </c>
      <c r="E47" s="36">
        <f t="shared" si="17"/>
        <v>-8.5097463844057799</v>
      </c>
      <c r="F47" s="36">
        <f t="shared" si="21"/>
        <v>9.1947001453457755</v>
      </c>
      <c r="G47" s="35">
        <f t="shared" si="18"/>
        <v>41022</v>
      </c>
      <c r="H47" s="35">
        <f t="shared" si="18"/>
        <v>36263</v>
      </c>
      <c r="I47" s="36">
        <f t="shared" si="19"/>
        <v>-11.601092096923605</v>
      </c>
      <c r="J47" s="36">
        <f t="shared" si="22"/>
        <v>9.8467178059873728</v>
      </c>
      <c r="K47" s="79"/>
      <c r="L47" s="35">
        <f t="shared" si="20"/>
        <v>244394</v>
      </c>
      <c r="M47" s="36">
        <f t="shared" si="23"/>
        <v>11.989054568216648</v>
      </c>
      <c r="N47" s="15"/>
    </row>
    <row r="48" spans="1:14" ht="15.75">
      <c r="A48" s="12"/>
      <c r="B48" s="34" t="s">
        <v>294</v>
      </c>
      <c r="C48" s="35">
        <f t="shared" si="16"/>
        <v>183</v>
      </c>
      <c r="D48" s="35">
        <f t="shared" si="16"/>
        <v>154</v>
      </c>
      <c r="E48" s="36">
        <f t="shared" si="17"/>
        <v>-15.846994535519121</v>
      </c>
      <c r="F48" s="36">
        <f t="shared" si="21"/>
        <v>0.32439491921723929</v>
      </c>
      <c r="G48" s="35">
        <f t="shared" si="18"/>
        <v>1478</v>
      </c>
      <c r="H48" s="35">
        <f t="shared" si="18"/>
        <v>1409</v>
      </c>
      <c r="I48" s="36">
        <f t="shared" si="19"/>
        <v>-4.6684709066305841</v>
      </c>
      <c r="J48" s="36">
        <f t="shared" si="22"/>
        <v>0.38259452854524473</v>
      </c>
      <c r="K48" s="79"/>
      <c r="L48" s="35">
        <f t="shared" si="20"/>
        <v>8588</v>
      </c>
      <c r="M48" s="36">
        <f t="shared" si="23"/>
        <v>0.42129512439685335</v>
      </c>
      <c r="N48" s="15"/>
    </row>
    <row r="49" spans="1:14" ht="15.75">
      <c r="A49" s="12"/>
      <c r="B49" s="34" t="s">
        <v>295</v>
      </c>
      <c r="C49" s="35">
        <f t="shared" si="16"/>
        <v>33466</v>
      </c>
      <c r="D49" s="35">
        <f t="shared" si="16"/>
        <v>37322</v>
      </c>
      <c r="E49" s="36">
        <f t="shared" si="17"/>
        <v>11.522141875336157</v>
      </c>
      <c r="F49" s="36">
        <f>+(D49*100)/$D$50</f>
        <v>78.617319318349374</v>
      </c>
      <c r="G49" s="35">
        <f t="shared" si="18"/>
        <v>262644</v>
      </c>
      <c r="H49" s="35">
        <f t="shared" si="18"/>
        <v>284772</v>
      </c>
      <c r="I49" s="36">
        <f t="shared" si="19"/>
        <v>8.425092520674383</v>
      </c>
      <c r="J49" s="36">
        <f>+(H49*100)/$H$50</f>
        <v>77.325911343425432</v>
      </c>
      <c r="K49" s="79"/>
      <c r="L49" s="35">
        <f t="shared" si="20"/>
        <v>1473348</v>
      </c>
      <c r="M49" s="36">
        <f>+(L49*100)/$L$50</f>
        <v>72.276936299470776</v>
      </c>
      <c r="N49" s="15"/>
    </row>
    <row r="50" spans="1:14" ht="15.75">
      <c r="A50" s="12"/>
      <c r="B50" s="40" t="s">
        <v>70</v>
      </c>
      <c r="C50" s="37">
        <f>SUM(C41:C49)</f>
        <v>44092</v>
      </c>
      <c r="D50" s="37">
        <f>SUM(D41:D49)</f>
        <v>47473</v>
      </c>
      <c r="E50" s="38">
        <f t="shared" si="17"/>
        <v>7.6680576975415082</v>
      </c>
      <c r="F50" s="38">
        <f>SUM(F41:F49)</f>
        <v>100</v>
      </c>
      <c r="G50" s="37">
        <f t="shared" ref="G50:H50" si="24">SUM(G41:G49)</f>
        <v>354476</v>
      </c>
      <c r="H50" s="37">
        <f t="shared" si="24"/>
        <v>368275</v>
      </c>
      <c r="I50" s="38">
        <f t="shared" si="19"/>
        <v>3.8927882282580484</v>
      </c>
      <c r="J50" s="38">
        <f>SUM(J41:J49)</f>
        <v>100</v>
      </c>
      <c r="K50" s="4"/>
      <c r="L50" s="37">
        <f t="shared" ref="L50:M50" si="25">SUM(L41:L49)</f>
        <v>2038476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269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316</v>
      </c>
      <c r="F14" s="101" t="s">
        <v>317</v>
      </c>
      <c r="G14" s="67"/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2017</v>
      </c>
      <c r="D15" s="31">
        <v>2018</v>
      </c>
      <c r="E15" s="100"/>
      <c r="F15" s="101"/>
      <c r="G15" s="67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270</v>
      </c>
      <c r="C17" s="35">
        <v>105100</v>
      </c>
      <c r="D17" s="35">
        <v>105798</v>
      </c>
      <c r="E17" s="36">
        <f t="shared" ref="E17:E19" si="0">IF(ISBLANK(D17),"",(IFERROR(((D17/C17-1)*100),"")))</f>
        <v>0.66412940057087866</v>
      </c>
      <c r="F17" s="35">
        <v>3835524</v>
      </c>
      <c r="G17" s="67"/>
      <c r="H17" s="35">
        <v>46619</v>
      </c>
      <c r="I17" s="35">
        <v>48589</v>
      </c>
      <c r="J17" s="36">
        <f t="shared" ref="J17:J19" si="1">IF(ISBLANK(I17),"",(IFERROR(((I17/H17-1)*100),"")))</f>
        <v>4.225744867972292</v>
      </c>
      <c r="K17" s="35">
        <v>1718790</v>
      </c>
      <c r="L17" s="32"/>
      <c r="M17" s="35">
        <v>58481</v>
      </c>
      <c r="N17" s="35">
        <v>57209</v>
      </c>
      <c r="O17" s="36">
        <f t="shared" ref="O17:O19" si="2">IF(ISBLANK(N17),"",(IFERROR(((N17/M17-1)*100),"")))</f>
        <v>-2.1750654058583119</v>
      </c>
      <c r="P17" s="35">
        <v>2116734</v>
      </c>
      <c r="Q17" s="74"/>
      <c r="R17" s="67"/>
      <c r="S17" s="71"/>
      <c r="T17" s="71"/>
    </row>
    <row r="18" spans="1:20" s="2" customFormat="1" ht="15.75">
      <c r="A18" s="22"/>
      <c r="B18" s="34" t="s">
        <v>271</v>
      </c>
      <c r="C18" s="35">
        <v>105343</v>
      </c>
      <c r="D18" s="35">
        <v>101419</v>
      </c>
      <c r="E18" s="36">
        <f t="shared" si="0"/>
        <v>-3.724974606760767</v>
      </c>
      <c r="F18" s="35">
        <v>3936973</v>
      </c>
      <c r="G18" s="67"/>
      <c r="H18" s="35">
        <v>47461</v>
      </c>
      <c r="I18" s="35">
        <v>47490</v>
      </c>
      <c r="J18" s="36">
        <f t="shared" si="1"/>
        <v>6.1102800193846285E-2</v>
      </c>
      <c r="K18" s="35">
        <v>1766276</v>
      </c>
      <c r="L18" s="32"/>
      <c r="M18" s="35">
        <v>57882</v>
      </c>
      <c r="N18" s="35">
        <v>53929</v>
      </c>
      <c r="O18" s="36">
        <f t="shared" si="2"/>
        <v>-6.8294115614526145</v>
      </c>
      <c r="P18" s="35">
        <v>2170697</v>
      </c>
      <c r="Q18" s="74"/>
      <c r="R18" s="67"/>
      <c r="S18" s="71"/>
      <c r="T18" s="71"/>
    </row>
    <row r="19" spans="1:20" s="2" customFormat="1" ht="15.75">
      <c r="A19" s="22"/>
      <c r="B19" s="34" t="s">
        <v>272</v>
      </c>
      <c r="C19" s="35">
        <v>103183</v>
      </c>
      <c r="D19" s="35">
        <v>88165</v>
      </c>
      <c r="E19" s="36">
        <f t="shared" si="0"/>
        <v>-14.554723161761141</v>
      </c>
      <c r="F19" s="35">
        <v>4025138</v>
      </c>
      <c r="G19" s="67"/>
      <c r="H19" s="35">
        <v>46216</v>
      </c>
      <c r="I19" s="35">
        <v>41615</v>
      </c>
      <c r="J19" s="36">
        <f t="shared" si="1"/>
        <v>-9.9554266920547025</v>
      </c>
      <c r="K19" s="35">
        <v>1807891</v>
      </c>
      <c r="L19" s="83"/>
      <c r="M19" s="35">
        <v>56967</v>
      </c>
      <c r="N19" s="35">
        <v>46550</v>
      </c>
      <c r="O19" s="36">
        <f t="shared" si="2"/>
        <v>-18.286025242684357</v>
      </c>
      <c r="P19" s="35">
        <v>2217247</v>
      </c>
      <c r="Q19" s="74"/>
      <c r="R19" s="67"/>
      <c r="S19" s="71"/>
      <c r="T19" s="71"/>
    </row>
    <row r="20" spans="1:20" s="2" customFormat="1" ht="15.75">
      <c r="A20" s="22"/>
      <c r="B20" s="34" t="s">
        <v>273</v>
      </c>
      <c r="C20" s="35">
        <v>76941</v>
      </c>
      <c r="D20" s="35">
        <v>101514</v>
      </c>
      <c r="E20" s="36">
        <f>IF(ISBLANK(D20),"",(IFERROR(((D20/C20-1)*100),"")))</f>
        <v>31.937458572152689</v>
      </c>
      <c r="F20" s="35">
        <v>4126652</v>
      </c>
      <c r="G20" s="67"/>
      <c r="H20" s="35">
        <v>36118</v>
      </c>
      <c r="I20" s="35">
        <v>48632</v>
      </c>
      <c r="J20" s="36">
        <f>IF(ISBLANK(I20),"",(IFERROR(((I20/H20-1)*100),"")))</f>
        <v>34.647544160806241</v>
      </c>
      <c r="K20" s="35">
        <v>1856523</v>
      </c>
      <c r="L20" s="83"/>
      <c r="M20" s="35">
        <v>40823</v>
      </c>
      <c r="N20" s="35">
        <v>52882</v>
      </c>
      <c r="O20" s="36">
        <f>IF(ISBLANK(N20),"",(IFERROR(((N20/M20-1)*100),"")))</f>
        <v>29.539720255738189</v>
      </c>
      <c r="P20" s="35">
        <v>2270129</v>
      </c>
      <c r="Q20" s="74"/>
      <c r="R20" s="67"/>
      <c r="S20" s="71"/>
      <c r="T20" s="71"/>
    </row>
    <row r="21" spans="1:20" s="2" customFormat="1" ht="15.75">
      <c r="A21" s="22"/>
      <c r="B21" s="34" t="s">
        <v>274</v>
      </c>
      <c r="C21" s="35">
        <v>97970</v>
      </c>
      <c r="D21" s="35">
        <v>97162</v>
      </c>
      <c r="E21" s="36">
        <f t="shared" ref="E21:E28" si="3">IF(ISBLANK(D21),"",(IFERROR(((D21/C21-1)*100),"")))</f>
        <v>-0.82474226804123418</v>
      </c>
      <c r="F21" s="35">
        <v>4223814</v>
      </c>
      <c r="G21" s="67"/>
      <c r="H21" s="35">
        <v>46544</v>
      </c>
      <c r="I21" s="35">
        <v>46785</v>
      </c>
      <c r="J21" s="36">
        <f t="shared" ref="J21:J28" si="4">IF(ISBLANK(I21),"",(IFERROR(((I21/H21-1)*100),"")))</f>
        <v>0.51778961842556814</v>
      </c>
      <c r="K21" s="35">
        <v>1903308</v>
      </c>
      <c r="L21" s="32"/>
      <c r="M21" s="35">
        <v>51426</v>
      </c>
      <c r="N21" s="35">
        <v>50377</v>
      </c>
      <c r="O21" s="36">
        <f t="shared" ref="O21:O28" si="5">IF(ISBLANK(N21),"",(IFERROR(((N21/M21-1)*100),"")))</f>
        <v>-2.0398242134328948</v>
      </c>
      <c r="P21" s="35">
        <v>2320506</v>
      </c>
      <c r="Q21" s="74"/>
      <c r="R21" s="67"/>
      <c r="S21" s="71"/>
      <c r="T21" s="71"/>
    </row>
    <row r="22" spans="1:20" s="2" customFormat="1" ht="15.75">
      <c r="A22" s="22"/>
      <c r="B22" s="34" t="s">
        <v>275</v>
      </c>
      <c r="C22" s="35">
        <v>99090</v>
      </c>
      <c r="D22" s="35">
        <v>85803</v>
      </c>
      <c r="E22" s="36">
        <f t="shared" si="3"/>
        <v>-13.409022101120193</v>
      </c>
      <c r="F22" s="35">
        <v>4309617</v>
      </c>
      <c r="G22" s="67"/>
      <c r="H22" s="35">
        <v>46968</v>
      </c>
      <c r="I22" s="35">
        <v>41331</v>
      </c>
      <c r="J22" s="36">
        <f t="shared" si="4"/>
        <v>-12.001788451711803</v>
      </c>
      <c r="K22" s="35">
        <v>1944639</v>
      </c>
      <c r="L22" s="32"/>
      <c r="M22" s="35">
        <v>52122</v>
      </c>
      <c r="N22" s="35">
        <v>44472</v>
      </c>
      <c r="O22" s="36">
        <f t="shared" si="5"/>
        <v>-14.677103718199614</v>
      </c>
      <c r="P22" s="35">
        <v>2364978</v>
      </c>
      <c r="Q22" s="74"/>
      <c r="R22" s="67"/>
      <c r="S22" s="71"/>
      <c r="T22" s="71"/>
    </row>
    <row r="23" spans="1:20" s="2" customFormat="1" ht="15.75">
      <c r="A23" s="22"/>
      <c r="B23" s="34" t="s">
        <v>276</v>
      </c>
      <c r="C23" s="35">
        <v>86366</v>
      </c>
      <c r="D23" s="35">
        <v>96103</v>
      </c>
      <c r="E23" s="36">
        <f t="shared" si="3"/>
        <v>11.274112497973743</v>
      </c>
      <c r="F23" s="35">
        <v>4405720</v>
      </c>
      <c r="G23" s="67"/>
      <c r="H23" s="35">
        <v>40458</v>
      </c>
      <c r="I23" s="35">
        <v>46364</v>
      </c>
      <c r="J23" s="36">
        <f t="shared" si="4"/>
        <v>14.597854565228129</v>
      </c>
      <c r="K23" s="35">
        <v>1991003</v>
      </c>
      <c r="L23" s="32"/>
      <c r="M23" s="35">
        <v>45908</v>
      </c>
      <c r="N23" s="35">
        <v>49739</v>
      </c>
      <c r="O23" s="36">
        <f t="shared" si="5"/>
        <v>8.34495077110744</v>
      </c>
      <c r="P23" s="35">
        <v>2414717</v>
      </c>
      <c r="Q23" s="74"/>
      <c r="R23" s="67"/>
      <c r="S23" s="71"/>
      <c r="T23" s="71"/>
    </row>
    <row r="24" spans="1:20" s="2" customFormat="1" ht="15.75">
      <c r="A24" s="22"/>
      <c r="B24" s="34" t="s">
        <v>277</v>
      </c>
      <c r="C24" s="35">
        <v>91758</v>
      </c>
      <c r="D24" s="109">
        <v>99398</v>
      </c>
      <c r="E24" s="110">
        <f t="shared" si="3"/>
        <v>8.3262494823339583</v>
      </c>
      <c r="F24" s="109">
        <v>4505118</v>
      </c>
      <c r="G24" s="67"/>
      <c r="H24" s="35">
        <v>44092</v>
      </c>
      <c r="I24" s="109">
        <v>47473</v>
      </c>
      <c r="J24" s="110">
        <f t="shared" si="4"/>
        <v>7.6680576975415082</v>
      </c>
      <c r="K24" s="109">
        <v>2038476</v>
      </c>
      <c r="L24" s="32"/>
      <c r="M24" s="35">
        <v>47666</v>
      </c>
      <c r="N24" s="109">
        <v>51925</v>
      </c>
      <c r="O24" s="110">
        <f t="shared" si="5"/>
        <v>8.9350900012587609</v>
      </c>
      <c r="P24" s="109">
        <v>2466642</v>
      </c>
      <c r="Q24" s="74"/>
      <c r="R24" s="67"/>
      <c r="S24" s="71"/>
      <c r="T24" s="71"/>
    </row>
    <row r="25" spans="1:20" s="2" customFormat="1" ht="15.75">
      <c r="A25" s="22"/>
      <c r="B25" s="34" t="s">
        <v>278</v>
      </c>
      <c r="C25" s="35">
        <v>91558</v>
      </c>
      <c r="D25" s="35"/>
      <c r="E25" s="36" t="str">
        <f t="shared" si="3"/>
        <v/>
      </c>
      <c r="F25" s="35"/>
      <c r="G25" s="67"/>
      <c r="H25" s="35">
        <v>43513</v>
      </c>
      <c r="I25" s="35"/>
      <c r="J25" s="36" t="str">
        <f t="shared" si="4"/>
        <v/>
      </c>
      <c r="K25" s="35"/>
      <c r="L25" s="32"/>
      <c r="M25" s="35">
        <v>48045</v>
      </c>
      <c r="N25" s="35"/>
      <c r="O25" s="36" t="str">
        <f t="shared" si="5"/>
        <v/>
      </c>
      <c r="P25" s="35"/>
      <c r="Q25" s="74"/>
      <c r="R25" s="67"/>
      <c r="S25" s="71"/>
      <c r="T25" s="71"/>
    </row>
    <row r="26" spans="1:20" s="2" customFormat="1" ht="15.75">
      <c r="A26" s="22"/>
      <c r="B26" s="34" t="s">
        <v>279</v>
      </c>
      <c r="C26" s="35">
        <v>95360</v>
      </c>
      <c r="D26" s="35"/>
      <c r="E26" s="36" t="str">
        <f t="shared" si="3"/>
        <v/>
      </c>
      <c r="F26" s="35"/>
      <c r="G26" s="67"/>
      <c r="H26" s="35">
        <v>45119</v>
      </c>
      <c r="I26" s="35"/>
      <c r="J26" s="36" t="str">
        <f t="shared" si="4"/>
        <v/>
      </c>
      <c r="K26" s="35"/>
      <c r="L26" s="32"/>
      <c r="M26" s="35">
        <v>50241</v>
      </c>
      <c r="N26" s="35"/>
      <c r="O26" s="36" t="str">
        <f t="shared" si="5"/>
        <v/>
      </c>
      <c r="P26" s="35"/>
      <c r="Q26" s="74"/>
      <c r="R26" s="67"/>
      <c r="S26" s="71"/>
      <c r="T26" s="71"/>
    </row>
    <row r="27" spans="1:20" s="2" customFormat="1" ht="15.75">
      <c r="A27" s="22"/>
      <c r="B27" s="34" t="s">
        <v>280</v>
      </c>
      <c r="C27" s="35">
        <v>88233</v>
      </c>
      <c r="D27" s="35"/>
      <c r="E27" s="36" t="str">
        <f t="shared" si="3"/>
        <v/>
      </c>
      <c r="F27" s="35"/>
      <c r="G27" s="67"/>
      <c r="H27" s="35">
        <v>42502</v>
      </c>
      <c r="I27" s="35"/>
      <c r="J27" s="36" t="str">
        <f t="shared" si="4"/>
        <v/>
      </c>
      <c r="K27" s="35"/>
      <c r="L27" s="32"/>
      <c r="M27" s="35">
        <v>45731</v>
      </c>
      <c r="N27" s="35"/>
      <c r="O27" s="36" t="str">
        <f t="shared" si="5"/>
        <v/>
      </c>
      <c r="P27" s="35"/>
      <c r="Q27" s="74"/>
      <c r="R27" s="67"/>
      <c r="S27" s="71"/>
      <c r="T27" s="71"/>
    </row>
    <row r="28" spans="1:20" s="2" customFormat="1" ht="15.75">
      <c r="A28" s="22"/>
      <c r="B28" s="34" t="s">
        <v>281</v>
      </c>
      <c r="C28" s="35">
        <v>55466</v>
      </c>
      <c r="D28" s="35"/>
      <c r="E28" s="36" t="str">
        <f t="shared" si="3"/>
        <v/>
      </c>
      <c r="F28" s="35"/>
      <c r="G28" s="67"/>
      <c r="H28" s="35">
        <v>27860</v>
      </c>
      <c r="I28" s="35"/>
      <c r="J28" s="36" t="str">
        <f t="shared" si="4"/>
        <v/>
      </c>
      <c r="K28" s="35"/>
      <c r="L28" s="32"/>
      <c r="M28" s="35">
        <v>27606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282</v>
      </c>
      <c r="C29" s="76">
        <f>SUM(C17:C28)</f>
        <v>1096368</v>
      </c>
      <c r="D29" s="76">
        <f>SUM(D17:D28)</f>
        <v>775362</v>
      </c>
      <c r="E29" s="75"/>
      <c r="F29" s="76"/>
      <c r="G29" s="80"/>
      <c r="H29" s="76">
        <f>SUM(H17:H28)</f>
        <v>513470</v>
      </c>
      <c r="I29" s="76">
        <f>SUM(I17:I28)</f>
        <v>368279</v>
      </c>
      <c r="J29" s="75"/>
      <c r="K29" s="76"/>
      <c r="L29" s="80"/>
      <c r="M29" s="76">
        <f>SUM(M17:M28)</f>
        <v>582898</v>
      </c>
      <c r="N29" s="76">
        <f>SUM(N17:N28)</f>
        <v>407083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6">
        <f>SUM(C17:C24)</f>
        <v>765751</v>
      </c>
      <c r="D32" s="76">
        <f>SUM(D17:D24)</f>
        <v>775362</v>
      </c>
      <c r="E32" s="75">
        <f>(D32/C32-1)*100</f>
        <v>1.2551077308420089</v>
      </c>
      <c r="G32" s="21"/>
      <c r="H32" s="76">
        <f>SUM(H17:H24)</f>
        <v>354476</v>
      </c>
      <c r="I32" s="76">
        <f>SUM(I17:I24)</f>
        <v>368279</v>
      </c>
      <c r="J32" s="75">
        <f>(I32/H32-1)*100</f>
        <v>3.8939166544420534</v>
      </c>
      <c r="K32" s="21"/>
      <c r="L32" s="21"/>
      <c r="M32" s="76">
        <f>SUM(M17:M24)</f>
        <v>411275</v>
      </c>
      <c r="N32" s="76">
        <f>SUM(N17:N24)</f>
        <v>407083</v>
      </c>
      <c r="O32" s="75">
        <f>(N32/M32-1)*100</f>
        <v>-1.0192693453285551</v>
      </c>
      <c r="P32" s="21"/>
      <c r="Q32" s="23"/>
    </row>
    <row r="33" spans="1:17" s="2" customFormat="1" ht="15.75">
      <c r="A33" s="22"/>
      <c r="B33" s="40" t="s">
        <v>283</v>
      </c>
      <c r="C33" s="77"/>
      <c r="D33" s="75">
        <f>(D32/C32-1)*100</f>
        <v>1.2551077308420089</v>
      </c>
      <c r="E33" s="21"/>
      <c r="F33" s="77"/>
      <c r="G33" s="21"/>
      <c r="H33" s="77"/>
      <c r="I33" s="75">
        <f>(I32/H32-1)*100</f>
        <v>3.8939166544420534</v>
      </c>
      <c r="J33" s="21"/>
      <c r="K33" s="21"/>
      <c r="L33" s="21"/>
      <c r="M33" s="77"/>
      <c r="N33" s="75">
        <f>(N32/M32-1)*100</f>
        <v>-1.0192693453285551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302</v>
      </c>
      <c r="D40" s="82">
        <f>C24</f>
        <v>91758</v>
      </c>
      <c r="E40" s="82">
        <f>D24</f>
        <v>99398</v>
      </c>
      <c r="F40" s="21"/>
      <c r="G40" s="21"/>
      <c r="H40" s="21" t="s">
        <v>302</v>
      </c>
      <c r="I40" s="82">
        <f>H24</f>
        <v>44092</v>
      </c>
      <c r="J40" s="82">
        <f>I24</f>
        <v>47473</v>
      </c>
      <c r="K40" s="21"/>
      <c r="L40" s="21"/>
      <c r="M40" s="21" t="s">
        <v>302</v>
      </c>
      <c r="N40" s="82">
        <f>M24</f>
        <v>47666</v>
      </c>
      <c r="O40" s="82">
        <f>N24</f>
        <v>51925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B24</f>
        <v xml:space="preserve">  Agosto</v>
      </c>
      <c r="E41" s="21"/>
      <c r="F41" s="21"/>
      <c r="G41" s="21"/>
      <c r="H41" s="21" t="s">
        <v>303</v>
      </c>
      <c r="I41" s="21" t="str">
        <f>B24</f>
        <v xml:space="preserve">  Agosto</v>
      </c>
      <c r="J41" s="21"/>
      <c r="K41" s="21"/>
      <c r="L41" s="21"/>
      <c r="M41" s="21" t="str">
        <f>B21</f>
        <v xml:space="preserve">  Mayo</v>
      </c>
      <c r="N41" s="21" t="str">
        <f>B24</f>
        <v xml:space="preserve">  Agosto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311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268</v>
      </c>
      <c r="D14" s="102"/>
      <c r="E14" s="100" t="s">
        <v>316</v>
      </c>
      <c r="F14" s="101" t="s">
        <v>317</v>
      </c>
      <c r="H14" s="102" t="s">
        <v>268</v>
      </c>
      <c r="I14" s="102"/>
      <c r="J14" s="100" t="s">
        <v>316</v>
      </c>
      <c r="K14" s="101" t="s">
        <v>317</v>
      </c>
      <c r="L14" s="32"/>
      <c r="M14" s="102" t="s">
        <v>268</v>
      </c>
      <c r="N14" s="102"/>
      <c r="O14" s="100" t="s">
        <v>316</v>
      </c>
      <c r="P14" s="101" t="s">
        <v>317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2017</v>
      </c>
      <c r="D15" s="31">
        <v>2018</v>
      </c>
      <c r="E15" s="100"/>
      <c r="F15" s="101"/>
      <c r="H15" s="31">
        <v>2017</v>
      </c>
      <c r="I15" s="31">
        <v>2018</v>
      </c>
      <c r="J15" s="100"/>
      <c r="K15" s="101"/>
      <c r="L15" s="32"/>
      <c r="M15" s="31">
        <v>2017</v>
      </c>
      <c r="N15" s="31">
        <v>2018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270</v>
      </c>
      <c r="C17" s="35">
        <v>56386</v>
      </c>
      <c r="D17" s="35">
        <v>53698</v>
      </c>
      <c r="E17" s="36">
        <f t="shared" ref="E17:E19" si="0">IF(ISBLANK(D17),"",(IFERROR(((D17/C17-1)*100),"")))</f>
        <v>-4.7671407796261445</v>
      </c>
      <c r="F17" s="35">
        <v>1889539</v>
      </c>
      <c r="G17" s="67"/>
      <c r="H17" s="35">
        <v>36307</v>
      </c>
      <c r="I17" s="35">
        <v>37780</v>
      </c>
      <c r="J17" s="36">
        <f t="shared" ref="J17:J19" si="1">IF(ISBLANK(I17),"",(IFERROR(((I17/H17-1)*100),"")))</f>
        <v>4.0570688847880509</v>
      </c>
      <c r="K17" s="35">
        <v>1433317</v>
      </c>
      <c r="L17" s="32"/>
      <c r="M17" s="35">
        <v>11508</v>
      </c>
      <c r="N17" s="35">
        <v>13232</v>
      </c>
      <c r="O17" s="36">
        <f t="shared" ref="O17:O19" si="2">IF(ISBLANK(N17),"",(IFERROR(((N17/M17-1)*100),"")))</f>
        <v>14.980882864094536</v>
      </c>
      <c r="P17" s="35">
        <v>479412</v>
      </c>
      <c r="Q17" s="74"/>
      <c r="R17" s="71"/>
      <c r="S17" s="71"/>
    </row>
    <row r="18" spans="1:19" s="2" customFormat="1" ht="15.75">
      <c r="A18" s="22"/>
      <c r="B18" s="34" t="s">
        <v>271</v>
      </c>
      <c r="C18" s="35">
        <v>55816</v>
      </c>
      <c r="D18" s="35">
        <v>50373</v>
      </c>
      <c r="E18" s="36">
        <f t="shared" si="0"/>
        <v>-9.7516841049161584</v>
      </c>
      <c r="F18" s="35">
        <v>1940118</v>
      </c>
      <c r="G18" s="67"/>
      <c r="H18" s="35">
        <v>36065</v>
      </c>
      <c r="I18" s="35">
        <v>36422</v>
      </c>
      <c r="J18" s="36">
        <f t="shared" si="1"/>
        <v>0.98987938444474732</v>
      </c>
      <c r="K18" s="35">
        <v>1469603</v>
      </c>
      <c r="L18" s="32"/>
      <c r="M18" s="35">
        <v>12374</v>
      </c>
      <c r="N18" s="35">
        <v>13558</v>
      </c>
      <c r="O18" s="36">
        <f t="shared" si="2"/>
        <v>9.5684499757556107</v>
      </c>
      <c r="P18" s="35">
        <v>492876</v>
      </c>
      <c r="Q18" s="74"/>
      <c r="R18" s="71"/>
      <c r="S18" s="71"/>
    </row>
    <row r="19" spans="1:19" s="2" customFormat="1" ht="15.75">
      <c r="A19" s="22"/>
      <c r="B19" s="34" t="s">
        <v>272</v>
      </c>
      <c r="C19" s="35">
        <v>53690</v>
      </c>
      <c r="D19" s="35">
        <v>42720</v>
      </c>
      <c r="E19" s="36">
        <f t="shared" si="0"/>
        <v>-20.432110262618743</v>
      </c>
      <c r="F19" s="35">
        <v>1982838</v>
      </c>
      <c r="G19" s="67"/>
      <c r="H19" s="35">
        <v>35408</v>
      </c>
      <c r="I19" s="35">
        <v>32205</v>
      </c>
      <c r="J19" s="36">
        <f t="shared" si="1"/>
        <v>-9.045978309986447</v>
      </c>
      <c r="K19" s="35">
        <v>1501808</v>
      </c>
      <c r="L19" s="83"/>
      <c r="M19" s="35">
        <v>12690</v>
      </c>
      <c r="N19" s="35">
        <v>12072</v>
      </c>
      <c r="O19" s="36">
        <f t="shared" si="2"/>
        <v>-4.8699763593380574</v>
      </c>
      <c r="P19" s="35">
        <v>504948</v>
      </c>
      <c r="Q19" s="74"/>
      <c r="R19" s="71"/>
      <c r="S19" s="71"/>
    </row>
    <row r="20" spans="1:19" s="2" customFormat="1" ht="15.75">
      <c r="A20" s="22"/>
      <c r="B20" s="34" t="s">
        <v>273</v>
      </c>
      <c r="C20" s="35">
        <v>40790</v>
      </c>
      <c r="D20" s="35">
        <v>50511</v>
      </c>
      <c r="E20" s="36">
        <f>IF(ISBLANK(D20),"",(IFERROR(((D20/C20-1)*100),"")))</f>
        <v>23.831821524883544</v>
      </c>
      <c r="F20" s="35">
        <v>2033349</v>
      </c>
      <c r="G20" s="67"/>
      <c r="H20" s="35">
        <v>25580</v>
      </c>
      <c r="I20" s="35">
        <v>36126</v>
      </c>
      <c r="J20" s="36">
        <f>IF(ISBLANK(I20),"",(IFERROR(((I20/H20-1)*100),"")))</f>
        <v>41.227521501172795</v>
      </c>
      <c r="K20" s="35">
        <v>1537934</v>
      </c>
      <c r="L20" s="83"/>
      <c r="M20" s="35">
        <v>9218</v>
      </c>
      <c r="N20" s="35">
        <v>13111</v>
      </c>
      <c r="O20" s="36">
        <f>IF(ISBLANK(N20),"",(IFERROR(((N20/M20-1)*100),"")))</f>
        <v>42.232588413972664</v>
      </c>
      <c r="P20" s="35">
        <v>518059</v>
      </c>
      <c r="Q20" s="74"/>
      <c r="R20" s="71"/>
      <c r="S20" s="71"/>
    </row>
    <row r="21" spans="1:19" s="2" customFormat="1" ht="15.75">
      <c r="A21" s="22"/>
      <c r="B21" s="34" t="s">
        <v>274</v>
      </c>
      <c r="C21" s="35">
        <v>52498</v>
      </c>
      <c r="D21" s="35">
        <v>48776</v>
      </c>
      <c r="E21" s="36">
        <f t="shared" ref="E21:E28" si="3">IF(ISBLANK(D21),"",(IFERROR(((D21/C21-1)*100),"")))</f>
        <v>-7.0897938969103569</v>
      </c>
      <c r="F21" s="35">
        <v>2082125</v>
      </c>
      <c r="G21" s="67"/>
      <c r="H21" s="35">
        <v>32655</v>
      </c>
      <c r="I21" s="35">
        <v>33955</v>
      </c>
      <c r="J21" s="36">
        <f t="shared" ref="J21:J28" si="4">IF(ISBLANK(I21),"",(IFERROR(((I21/H21-1)*100),"")))</f>
        <v>3.981013627315888</v>
      </c>
      <c r="K21" s="35">
        <v>1571889</v>
      </c>
      <c r="L21" s="32"/>
      <c r="M21" s="35">
        <v>11453</v>
      </c>
      <c r="N21" s="35">
        <v>12630</v>
      </c>
      <c r="O21" s="36">
        <f t="shared" ref="O21:O28" si="5">IF(ISBLANK(N21),"",(IFERROR(((N21/M21-1)*100),"")))</f>
        <v>10.276783375534793</v>
      </c>
      <c r="P21" s="35">
        <v>530689</v>
      </c>
      <c r="Q21" s="74"/>
      <c r="R21" s="71"/>
      <c r="S21" s="71"/>
    </row>
    <row r="22" spans="1:19" s="2" customFormat="1" ht="15.75">
      <c r="A22" s="22"/>
      <c r="B22" s="34" t="s">
        <v>275</v>
      </c>
      <c r="C22" s="35">
        <v>56877</v>
      </c>
      <c r="D22" s="35">
        <v>45847</v>
      </c>
      <c r="E22" s="36">
        <f t="shared" si="3"/>
        <v>-19.39272465144083</v>
      </c>
      <c r="F22" s="35">
        <v>2127972</v>
      </c>
      <c r="G22" s="67"/>
      <c r="H22" s="35">
        <v>29938</v>
      </c>
      <c r="I22" s="35">
        <v>28285</v>
      </c>
      <c r="J22" s="36">
        <f t="shared" si="4"/>
        <v>-5.5214109158928437</v>
      </c>
      <c r="K22" s="35">
        <v>1600174</v>
      </c>
      <c r="L22" s="32"/>
      <c r="M22" s="35">
        <v>10941</v>
      </c>
      <c r="N22" s="35">
        <v>10311</v>
      </c>
      <c r="O22" s="36">
        <f t="shared" si="5"/>
        <v>-5.7581573896353211</v>
      </c>
      <c r="P22" s="35">
        <v>541000</v>
      </c>
      <c r="Q22" s="74"/>
      <c r="R22" s="71"/>
      <c r="S22" s="71"/>
    </row>
    <row r="23" spans="1:19" s="2" customFormat="1" ht="15.75">
      <c r="A23" s="22"/>
      <c r="B23" s="34" t="s">
        <v>276</v>
      </c>
      <c r="C23" s="35">
        <v>46151</v>
      </c>
      <c r="D23" s="35">
        <v>48638</v>
      </c>
      <c r="E23" s="36">
        <f t="shared" si="3"/>
        <v>5.3888323113258751</v>
      </c>
      <c r="F23" s="35">
        <v>2176610</v>
      </c>
      <c r="G23" s="67"/>
      <c r="H23" s="35">
        <v>29143</v>
      </c>
      <c r="I23" s="35">
        <v>33859</v>
      </c>
      <c r="J23" s="36">
        <f t="shared" si="4"/>
        <v>16.1822736163058</v>
      </c>
      <c r="K23" s="35">
        <v>1634033</v>
      </c>
      <c r="L23" s="32"/>
      <c r="M23" s="35">
        <v>10158</v>
      </c>
      <c r="N23" s="35">
        <v>12091</v>
      </c>
      <c r="O23" s="36">
        <f t="shared" si="5"/>
        <v>19.029336483559756</v>
      </c>
      <c r="P23" s="35">
        <v>553091</v>
      </c>
      <c r="Q23" s="74"/>
      <c r="R23" s="71"/>
      <c r="S23" s="71"/>
    </row>
    <row r="24" spans="1:19" s="2" customFormat="1" ht="15.75">
      <c r="A24" s="22"/>
      <c r="B24" s="34" t="s">
        <v>277</v>
      </c>
      <c r="C24" s="35">
        <v>47222</v>
      </c>
      <c r="D24" s="109">
        <v>49030</v>
      </c>
      <c r="E24" s="110">
        <f t="shared" si="3"/>
        <v>3.8287238998771844</v>
      </c>
      <c r="F24" s="109">
        <v>2225640</v>
      </c>
      <c r="G24" s="67"/>
      <c r="H24" s="35">
        <v>31598</v>
      </c>
      <c r="I24" s="109">
        <v>34675</v>
      </c>
      <c r="J24" s="110">
        <f t="shared" si="4"/>
        <v>9.7379580986138414</v>
      </c>
      <c r="K24" s="109">
        <v>1668708</v>
      </c>
      <c r="L24" s="32"/>
      <c r="M24" s="35">
        <v>11379</v>
      </c>
      <c r="N24" s="109">
        <v>12985</v>
      </c>
      <c r="O24" s="110">
        <f t="shared" si="5"/>
        <v>14.113718252922048</v>
      </c>
      <c r="P24" s="109">
        <v>566076</v>
      </c>
      <c r="Q24" s="74"/>
      <c r="R24" s="71"/>
      <c r="S24" s="71"/>
    </row>
    <row r="25" spans="1:19" s="2" customFormat="1" ht="15.75">
      <c r="A25" s="22"/>
      <c r="B25" s="34" t="s">
        <v>278</v>
      </c>
      <c r="C25" s="35">
        <v>46584</v>
      </c>
      <c r="D25" s="35"/>
      <c r="E25" s="36" t="str">
        <f t="shared" si="3"/>
        <v/>
      </c>
      <c r="F25" s="35"/>
      <c r="G25" s="67"/>
      <c r="H25" s="35">
        <v>31765</v>
      </c>
      <c r="I25" s="35"/>
      <c r="J25" s="36" t="str">
        <f t="shared" si="4"/>
        <v/>
      </c>
      <c r="K25" s="35"/>
      <c r="L25" s="32"/>
      <c r="M25" s="35">
        <v>11575</v>
      </c>
      <c r="N25" s="35"/>
      <c r="O25" s="36" t="str">
        <f t="shared" si="5"/>
        <v/>
      </c>
      <c r="P25" s="35"/>
      <c r="Q25" s="74"/>
      <c r="R25" s="71"/>
      <c r="S25" s="71"/>
    </row>
    <row r="26" spans="1:19" s="2" customFormat="1" ht="15.75">
      <c r="A26" s="22"/>
      <c r="B26" s="34" t="s">
        <v>279</v>
      </c>
      <c r="C26" s="35">
        <v>48632</v>
      </c>
      <c r="D26" s="35"/>
      <c r="E26" s="36" t="str">
        <f t="shared" si="3"/>
        <v/>
      </c>
      <c r="F26" s="35"/>
      <c r="G26" s="67"/>
      <c r="H26" s="35">
        <v>31948</v>
      </c>
      <c r="I26" s="35"/>
      <c r="J26" s="36" t="str">
        <f t="shared" si="4"/>
        <v/>
      </c>
      <c r="K26" s="35"/>
      <c r="L26" s="32"/>
      <c r="M26" s="35">
        <v>11856</v>
      </c>
      <c r="N26" s="35"/>
      <c r="O26" s="36" t="str">
        <f t="shared" si="5"/>
        <v/>
      </c>
      <c r="P26" s="35"/>
      <c r="Q26" s="74"/>
      <c r="R26" s="71"/>
      <c r="S26" s="71"/>
    </row>
    <row r="27" spans="1:19" s="2" customFormat="1" ht="15.75">
      <c r="A27" s="22"/>
      <c r="B27" s="34" t="s">
        <v>280</v>
      </c>
      <c r="C27" s="35">
        <v>45860</v>
      </c>
      <c r="D27" s="35"/>
      <c r="E27" s="36" t="str">
        <f t="shared" si="3"/>
        <v/>
      </c>
      <c r="F27" s="35"/>
      <c r="G27" s="67"/>
      <c r="H27" s="35">
        <v>29036</v>
      </c>
      <c r="I27" s="35"/>
      <c r="J27" s="36" t="str">
        <f t="shared" si="4"/>
        <v/>
      </c>
      <c r="K27" s="35"/>
      <c r="L27" s="32"/>
      <c r="M27" s="35">
        <v>10794</v>
      </c>
      <c r="N27" s="35"/>
      <c r="O27" s="36" t="str">
        <f t="shared" si="5"/>
        <v/>
      </c>
      <c r="P27" s="35"/>
      <c r="Q27" s="74"/>
      <c r="R27" s="71"/>
      <c r="S27" s="71"/>
    </row>
    <row r="28" spans="1:19" s="2" customFormat="1" ht="15.75">
      <c r="A28" s="22"/>
      <c r="B28" s="34" t="s">
        <v>281</v>
      </c>
      <c r="C28" s="35">
        <v>27622</v>
      </c>
      <c r="D28" s="35"/>
      <c r="E28" s="36" t="str">
        <f t="shared" si="3"/>
        <v/>
      </c>
      <c r="F28" s="35"/>
      <c r="G28" s="67"/>
      <c r="H28" s="35">
        <v>18895</v>
      </c>
      <c r="I28" s="35"/>
      <c r="J28" s="36" t="str">
        <f t="shared" si="4"/>
        <v/>
      </c>
      <c r="K28" s="35"/>
      <c r="L28" s="32"/>
      <c r="M28" s="35">
        <v>7445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282</v>
      </c>
      <c r="C29" s="76">
        <f>SUM(C17:C28)</f>
        <v>578128</v>
      </c>
      <c r="D29" s="76">
        <f>SUM(D17:D28)</f>
        <v>389593</v>
      </c>
      <c r="E29" s="75"/>
      <c r="F29" s="76"/>
      <c r="G29" s="80"/>
      <c r="H29" s="76">
        <f>SUM(H17:H28)</f>
        <v>368338</v>
      </c>
      <c r="I29" s="76">
        <f>SUM(I17:I28)</f>
        <v>273307</v>
      </c>
      <c r="J29" s="75"/>
      <c r="K29" s="76"/>
      <c r="L29" s="80"/>
      <c r="M29" s="76">
        <f>SUM(M17:M28)</f>
        <v>131391</v>
      </c>
      <c r="N29" s="76">
        <f>SUM(N17:N28)</f>
        <v>99990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 ht="18.75">
      <c r="A31" s="65"/>
      <c r="B31" s="92" t="s">
        <v>308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268</v>
      </c>
      <c r="D33" s="102"/>
      <c r="E33" s="100" t="s">
        <v>316</v>
      </c>
      <c r="F33" s="101" t="s">
        <v>317</v>
      </c>
      <c r="G33" s="67"/>
      <c r="H33" s="102" t="s">
        <v>268</v>
      </c>
      <c r="I33" s="102"/>
      <c r="J33" s="100" t="s">
        <v>316</v>
      </c>
      <c r="K33" s="101" t="s">
        <v>317</v>
      </c>
      <c r="L33" s="90"/>
      <c r="M33" s="102" t="s">
        <v>268</v>
      </c>
      <c r="N33" s="102"/>
      <c r="O33" s="100" t="s">
        <v>316</v>
      </c>
      <c r="P33" s="101" t="s">
        <v>317</v>
      </c>
      <c r="Q33" s="23"/>
    </row>
    <row r="34" spans="1:17" s="2" customFormat="1" ht="15.75">
      <c r="A34" s="65"/>
      <c r="B34" s="68"/>
      <c r="C34" s="31">
        <v>2017</v>
      </c>
      <c r="D34" s="31">
        <v>2018</v>
      </c>
      <c r="E34" s="100"/>
      <c r="F34" s="101"/>
      <c r="G34" s="67"/>
      <c r="H34" s="31">
        <v>2017</v>
      </c>
      <c r="I34" s="31">
        <v>2018</v>
      </c>
      <c r="J34" s="100"/>
      <c r="K34" s="101"/>
      <c r="L34" s="90"/>
      <c r="M34" s="31">
        <v>2017</v>
      </c>
      <c r="N34" s="31">
        <v>2018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270</v>
      </c>
      <c r="C36" s="35">
        <v>32261</v>
      </c>
      <c r="D36" s="35">
        <v>29490</v>
      </c>
      <c r="E36" s="36">
        <f t="shared" ref="E36:E38" si="6">IF(ISBLANK(D36),"",(IFERROR(((D36/C36-1)*100),"")))</f>
        <v>-8.5893183720281421</v>
      </c>
      <c r="F36" s="35">
        <v>1077253</v>
      </c>
      <c r="G36" s="67"/>
      <c r="H36" s="35">
        <v>20383</v>
      </c>
      <c r="I36" s="35">
        <v>20825</v>
      </c>
      <c r="J36" s="36">
        <f t="shared" ref="J36:J38" si="7">IF(ISBLANK(I36),"",(IFERROR(((I36/H36-1)*100),"")))</f>
        <v>2.1684737281067568</v>
      </c>
      <c r="K36" s="35">
        <v>797561</v>
      </c>
      <c r="L36" s="90"/>
      <c r="M36" s="35">
        <v>5310</v>
      </c>
      <c r="N36" s="35">
        <v>6293</v>
      </c>
      <c r="O36" s="36">
        <f t="shared" ref="O36:O38" si="8">IF(ISBLANK(N36),"",(IFERROR(((N36/M36-1)*100),"")))</f>
        <v>18.512241054613931</v>
      </c>
      <c r="P36" s="35">
        <v>223039</v>
      </c>
      <c r="Q36" s="23"/>
    </row>
    <row r="37" spans="1:17" s="2" customFormat="1" ht="15.75">
      <c r="A37" s="22"/>
      <c r="B37" s="34" t="s">
        <v>271</v>
      </c>
      <c r="C37" s="35">
        <v>31459</v>
      </c>
      <c r="D37" s="35">
        <v>26988</v>
      </c>
      <c r="E37" s="36">
        <f t="shared" si="6"/>
        <v>-14.212149146508157</v>
      </c>
      <c r="F37" s="35">
        <v>1104358</v>
      </c>
      <c r="G37" s="67"/>
      <c r="H37" s="35">
        <v>20052</v>
      </c>
      <c r="I37" s="35">
        <v>19946</v>
      </c>
      <c r="J37" s="36">
        <f t="shared" si="7"/>
        <v>-0.52862557350887851</v>
      </c>
      <c r="K37" s="35">
        <v>817442</v>
      </c>
      <c r="L37" s="90"/>
      <c r="M37" s="35">
        <v>5760</v>
      </c>
      <c r="N37" s="35">
        <v>6427</v>
      </c>
      <c r="O37" s="36">
        <f t="shared" si="8"/>
        <v>11.579861111111111</v>
      </c>
      <c r="P37" s="35">
        <v>229420</v>
      </c>
      <c r="Q37" s="23"/>
    </row>
    <row r="38" spans="1:17" s="2" customFormat="1" ht="15.75">
      <c r="A38" s="22"/>
      <c r="B38" s="34" t="s">
        <v>272</v>
      </c>
      <c r="C38" s="35">
        <v>30227</v>
      </c>
      <c r="D38" s="35">
        <v>22803</v>
      </c>
      <c r="E38" s="36">
        <f t="shared" si="6"/>
        <v>-24.560823105170869</v>
      </c>
      <c r="F38" s="35">
        <v>1127161</v>
      </c>
      <c r="G38" s="67"/>
      <c r="H38" s="35">
        <v>19818</v>
      </c>
      <c r="I38" s="35">
        <v>17411</v>
      </c>
      <c r="J38" s="36">
        <f t="shared" si="7"/>
        <v>-12.145524270864872</v>
      </c>
      <c r="K38" s="35">
        <v>834853</v>
      </c>
      <c r="L38" s="90"/>
      <c r="M38" s="35">
        <v>6103</v>
      </c>
      <c r="N38" s="35">
        <v>5706</v>
      </c>
      <c r="O38" s="36">
        <f t="shared" si="8"/>
        <v>-6.5049975421923589</v>
      </c>
      <c r="P38" s="35">
        <v>235126</v>
      </c>
      <c r="Q38" s="23"/>
    </row>
    <row r="39" spans="1:17" s="2" customFormat="1" ht="15.75">
      <c r="A39" s="22"/>
      <c r="B39" s="34" t="s">
        <v>273</v>
      </c>
      <c r="C39" s="35">
        <v>22157</v>
      </c>
      <c r="D39" s="35">
        <v>27059</v>
      </c>
      <c r="E39" s="36">
        <f>IF(ISBLANK(D39),"",(IFERROR(((D39/C39-1)*100),"")))</f>
        <v>22.123933745543177</v>
      </c>
      <c r="F39" s="35">
        <v>1154220</v>
      </c>
      <c r="G39" s="67"/>
      <c r="H39" s="35">
        <v>13728</v>
      </c>
      <c r="I39" s="35">
        <v>18946</v>
      </c>
      <c r="J39" s="36">
        <f>IF(ISBLANK(I39),"",(IFERROR(((I39/H39-1)*100),"")))</f>
        <v>38.009906759906762</v>
      </c>
      <c r="K39" s="35">
        <v>853799</v>
      </c>
      <c r="L39" s="90"/>
      <c r="M39" s="35">
        <v>4141</v>
      </c>
      <c r="N39" s="35">
        <v>5777</v>
      </c>
      <c r="O39" s="36">
        <f>IF(ISBLANK(N39),"",(IFERROR(((N39/M39-1)*100),"")))</f>
        <v>39.507365370683402</v>
      </c>
      <c r="P39" s="35">
        <v>240903</v>
      </c>
      <c r="Q39" s="23"/>
    </row>
    <row r="40" spans="1:17" s="2" customFormat="1" ht="15.75">
      <c r="A40" s="22"/>
      <c r="B40" s="34" t="s">
        <v>274</v>
      </c>
      <c r="C40" s="35">
        <v>28508</v>
      </c>
      <c r="D40" s="35">
        <v>25933</v>
      </c>
      <c r="E40" s="36">
        <f t="shared" ref="E40:E47" si="9">IF(ISBLANK(D40),"",(IFERROR(((D40/C40-1)*100),"")))</f>
        <v>-9.0325522660305921</v>
      </c>
      <c r="F40" s="35">
        <v>1180153</v>
      </c>
      <c r="G40" s="67"/>
      <c r="H40" s="35">
        <v>17109</v>
      </c>
      <c r="I40" s="35">
        <v>17618</v>
      </c>
      <c r="J40" s="36">
        <f t="shared" ref="J40:J47" si="10">IF(ISBLANK(I40),"",(IFERROR(((I40/H40-1)*100),"")))</f>
        <v>2.9750423753579947</v>
      </c>
      <c r="K40" s="35">
        <v>871417</v>
      </c>
      <c r="L40" s="90"/>
      <c r="M40" s="35">
        <v>5017</v>
      </c>
      <c r="N40" s="35">
        <v>5743</v>
      </c>
      <c r="O40" s="36">
        <f t="shared" ref="O40:O47" si="11">IF(ISBLANK(N40),"",(IFERROR(((N40/M40-1)*100),"")))</f>
        <v>14.470799282439707</v>
      </c>
      <c r="P40" s="35">
        <v>246646</v>
      </c>
      <c r="Q40" s="23"/>
    </row>
    <row r="41" spans="1:17" s="2" customFormat="1" ht="15.75">
      <c r="A41" s="22"/>
      <c r="B41" s="34" t="s">
        <v>275</v>
      </c>
      <c r="C41" s="35">
        <v>30600</v>
      </c>
      <c r="D41" s="35">
        <v>24198</v>
      </c>
      <c r="E41" s="36">
        <f t="shared" si="9"/>
        <v>-20.921568627450981</v>
      </c>
      <c r="F41" s="35">
        <v>1204351</v>
      </c>
      <c r="G41" s="67"/>
      <c r="H41" s="35">
        <v>15773</v>
      </c>
      <c r="I41" s="35">
        <v>14705</v>
      </c>
      <c r="J41" s="36">
        <f t="shared" si="10"/>
        <v>-6.7710644772712829</v>
      </c>
      <c r="K41" s="35">
        <v>886122</v>
      </c>
      <c r="L41" s="90"/>
      <c r="M41" s="35">
        <v>4949</v>
      </c>
      <c r="N41" s="35">
        <v>4778</v>
      </c>
      <c r="O41" s="36">
        <f t="shared" si="11"/>
        <v>-3.4552434835320223</v>
      </c>
      <c r="P41" s="35">
        <v>251424</v>
      </c>
      <c r="Q41" s="23"/>
    </row>
    <row r="42" spans="1:17" s="2" customFormat="1" ht="15.75">
      <c r="A42" s="22"/>
      <c r="B42" s="34" t="s">
        <v>276</v>
      </c>
      <c r="C42" s="35">
        <v>24926</v>
      </c>
      <c r="D42" s="35">
        <v>25518</v>
      </c>
      <c r="E42" s="36">
        <f t="shared" si="9"/>
        <v>2.3750300890636344</v>
      </c>
      <c r="F42" s="35">
        <v>1229869</v>
      </c>
      <c r="G42" s="67"/>
      <c r="H42" s="35">
        <v>15757</v>
      </c>
      <c r="I42" s="35">
        <v>17794</v>
      </c>
      <c r="J42" s="36">
        <f t="shared" si="10"/>
        <v>12.927587738782753</v>
      </c>
      <c r="K42" s="35">
        <v>903916</v>
      </c>
      <c r="L42" s="90"/>
      <c r="M42" s="35">
        <v>4728</v>
      </c>
      <c r="N42" s="35">
        <v>5570</v>
      </c>
      <c r="O42" s="36">
        <f t="shared" si="11"/>
        <v>17.808798646362089</v>
      </c>
      <c r="P42" s="35">
        <v>256994</v>
      </c>
      <c r="Q42" s="23"/>
    </row>
    <row r="43" spans="1:17" s="2" customFormat="1" ht="15.75">
      <c r="A43" s="22"/>
      <c r="B43" s="34" t="s">
        <v>277</v>
      </c>
      <c r="C43" s="35">
        <v>24926</v>
      </c>
      <c r="D43" s="109">
        <v>25711</v>
      </c>
      <c r="E43" s="110">
        <f t="shared" si="9"/>
        <v>3.1493219930995853</v>
      </c>
      <c r="F43" s="109">
        <v>1255580</v>
      </c>
      <c r="G43" s="67"/>
      <c r="H43" s="35">
        <v>16619</v>
      </c>
      <c r="I43" s="109">
        <v>18404</v>
      </c>
      <c r="J43" s="110">
        <f t="shared" si="10"/>
        <v>10.740718454780662</v>
      </c>
      <c r="K43" s="109">
        <v>922320</v>
      </c>
      <c r="L43" s="90"/>
      <c r="M43" s="35">
        <v>5210</v>
      </c>
      <c r="N43" s="109">
        <v>6171</v>
      </c>
      <c r="O43" s="110">
        <f t="shared" si="11"/>
        <v>18.445297504798464</v>
      </c>
      <c r="P43" s="109">
        <v>263165</v>
      </c>
      <c r="Q43" s="23"/>
    </row>
    <row r="44" spans="1:17" s="2" customFormat="1" ht="15.75">
      <c r="A44" s="22"/>
      <c r="B44" s="34" t="s">
        <v>278</v>
      </c>
      <c r="C44" s="35">
        <v>25028</v>
      </c>
      <c r="D44" s="35"/>
      <c r="E44" s="36" t="str">
        <f t="shared" si="9"/>
        <v/>
      </c>
      <c r="F44" s="35"/>
      <c r="G44" s="67"/>
      <c r="H44" s="35">
        <v>16811</v>
      </c>
      <c r="I44" s="35"/>
      <c r="J44" s="36" t="str">
        <f t="shared" si="10"/>
        <v/>
      </c>
      <c r="K44" s="35"/>
      <c r="L44" s="90"/>
      <c r="M44" s="35">
        <v>5240</v>
      </c>
      <c r="N44" s="35"/>
      <c r="O44" s="36" t="str">
        <f t="shared" si="11"/>
        <v/>
      </c>
      <c r="P44" s="35"/>
      <c r="Q44" s="23"/>
    </row>
    <row r="45" spans="1:17" s="2" customFormat="1" ht="15.75">
      <c r="A45" s="22"/>
      <c r="B45" s="34" t="s">
        <v>279</v>
      </c>
      <c r="C45" s="35">
        <v>26382</v>
      </c>
      <c r="D45" s="35"/>
      <c r="E45" s="36" t="str">
        <f t="shared" si="9"/>
        <v/>
      </c>
      <c r="F45" s="35"/>
      <c r="G45" s="67"/>
      <c r="H45" s="35">
        <v>16802</v>
      </c>
      <c r="I45" s="35"/>
      <c r="J45" s="36" t="str">
        <f t="shared" si="10"/>
        <v/>
      </c>
      <c r="K45" s="35"/>
      <c r="L45" s="90"/>
      <c r="M45" s="35">
        <v>5304</v>
      </c>
      <c r="N45" s="35"/>
      <c r="O45" s="36" t="str">
        <f t="shared" si="11"/>
        <v/>
      </c>
      <c r="P45" s="35"/>
      <c r="Q45" s="23"/>
    </row>
    <row r="46" spans="1:17" s="2" customFormat="1" ht="15.75">
      <c r="A46" s="22"/>
      <c r="B46" s="34" t="s">
        <v>280</v>
      </c>
      <c r="C46" s="35">
        <v>24418</v>
      </c>
      <c r="D46" s="35"/>
      <c r="E46" s="36" t="str">
        <f t="shared" si="9"/>
        <v/>
      </c>
      <c r="F46" s="35"/>
      <c r="G46" s="67"/>
      <c r="H46" s="35">
        <v>15020</v>
      </c>
      <c r="I46" s="35"/>
      <c r="J46" s="36" t="str">
        <f t="shared" si="10"/>
        <v/>
      </c>
      <c r="K46" s="35"/>
      <c r="L46" s="90"/>
      <c r="M46" s="35">
        <v>4750</v>
      </c>
      <c r="N46" s="35"/>
      <c r="O46" s="36" t="str">
        <f t="shared" si="11"/>
        <v/>
      </c>
      <c r="P46" s="35"/>
      <c r="Q46" s="23"/>
    </row>
    <row r="47" spans="1:17" s="2" customFormat="1" ht="15.75">
      <c r="A47" s="22"/>
      <c r="B47" s="34" t="s">
        <v>281</v>
      </c>
      <c r="C47" s="35">
        <v>13914</v>
      </c>
      <c r="D47" s="35"/>
      <c r="E47" s="36" t="str">
        <f t="shared" si="9"/>
        <v/>
      </c>
      <c r="F47" s="35"/>
      <c r="G47" s="67"/>
      <c r="H47" s="35">
        <v>9544</v>
      </c>
      <c r="I47" s="35"/>
      <c r="J47" s="36" t="str">
        <f t="shared" si="10"/>
        <v/>
      </c>
      <c r="K47" s="35"/>
      <c r="L47" s="90"/>
      <c r="M47" s="35">
        <v>3347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282</v>
      </c>
      <c r="C48" s="76">
        <f>SUM(C36:C47)</f>
        <v>314806</v>
      </c>
      <c r="D48" s="76">
        <f>SUM(D36:D47)</f>
        <v>207700</v>
      </c>
      <c r="E48" s="75"/>
      <c r="F48" s="76"/>
      <c r="G48" s="80"/>
      <c r="H48" s="76">
        <f>SUM(H36:H47)</f>
        <v>197416</v>
      </c>
      <c r="I48" s="76">
        <f>SUM(I36:I47)</f>
        <v>145649</v>
      </c>
      <c r="J48" s="75"/>
      <c r="K48" s="76"/>
      <c r="L48" s="80"/>
      <c r="M48" s="76">
        <f>SUM(M36:M47)</f>
        <v>59859</v>
      </c>
      <c r="N48" s="76">
        <f>SUM(N36:N47)</f>
        <v>46465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309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268</v>
      </c>
      <c r="D52" s="102"/>
      <c r="E52" s="100" t="s">
        <v>316</v>
      </c>
      <c r="F52" s="101" t="s">
        <v>317</v>
      </c>
      <c r="G52" s="67"/>
      <c r="H52" s="102" t="s">
        <v>268</v>
      </c>
      <c r="I52" s="102"/>
      <c r="J52" s="100" t="s">
        <v>316</v>
      </c>
      <c r="K52" s="101" t="s">
        <v>317</v>
      </c>
      <c r="L52" s="96"/>
      <c r="M52" s="102" t="s">
        <v>268</v>
      </c>
      <c r="N52" s="102"/>
      <c r="O52" s="100" t="s">
        <v>316</v>
      </c>
      <c r="P52" s="101" t="s">
        <v>317</v>
      </c>
      <c r="Q52" s="23"/>
    </row>
    <row r="53" spans="1:17" s="2" customFormat="1" ht="15.75">
      <c r="A53" s="22"/>
      <c r="B53" s="68"/>
      <c r="C53" s="31">
        <v>2017</v>
      </c>
      <c r="D53" s="31">
        <v>2018</v>
      </c>
      <c r="E53" s="100"/>
      <c r="F53" s="101"/>
      <c r="G53" s="67"/>
      <c r="H53" s="31">
        <v>2017</v>
      </c>
      <c r="I53" s="31">
        <v>2018</v>
      </c>
      <c r="J53" s="100"/>
      <c r="K53" s="101"/>
      <c r="L53" s="96"/>
      <c r="M53" s="31">
        <v>2017</v>
      </c>
      <c r="N53" s="31">
        <v>2018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270</v>
      </c>
      <c r="C55" s="35">
        <f>C17-C36</f>
        <v>24125</v>
      </c>
      <c r="D55" s="35">
        <f t="shared" ref="D55:D66" si="12">IF(D17-D36=0,"",D17-D36)</f>
        <v>24208</v>
      </c>
      <c r="E55" s="36">
        <f t="shared" ref="E55:E66" si="13">IF(ISBLANK(D55),"",(IFERROR(((D55/C55-1)*100),"")))</f>
        <v>0.34404145077719939</v>
      </c>
      <c r="F55" s="35">
        <f>IF(F17-F36=0,"",F17-F36)</f>
        <v>812286</v>
      </c>
      <c r="G55" s="67"/>
      <c r="H55" s="35">
        <f>H17-H36</f>
        <v>15924</v>
      </c>
      <c r="I55" s="35">
        <f t="shared" ref="I55:I66" si="14">IF(I17-I36=0,"",I17-I36)</f>
        <v>16955</v>
      </c>
      <c r="J55" s="36">
        <f t="shared" ref="J55:J66" si="15">IF(ISBLANK(I55),"",(IFERROR(((I55/H55-1)*100),"")))</f>
        <v>6.4745038934940879</v>
      </c>
      <c r="K55" s="35">
        <f t="shared" ref="K55:K66" si="16">IF(K17-K36=0,"",K17-K36)</f>
        <v>635756</v>
      </c>
      <c r="L55" s="90"/>
      <c r="M55" s="35">
        <f>M17-M36</f>
        <v>6198</v>
      </c>
      <c r="N55" s="35">
        <f t="shared" ref="N55:N66" si="17">IF(N17-N36=0,"",N17-N36)</f>
        <v>6939</v>
      </c>
      <c r="O55" s="36">
        <f t="shared" ref="O55:O66" si="18">IF(ISBLANK(N55),"",(IFERROR(((N55/M55-1)*100),"")))</f>
        <v>11.95546950629236</v>
      </c>
      <c r="P55" s="35">
        <f t="shared" ref="P55:P66" si="19">IF(P17-P36=0,"",P17-P36)</f>
        <v>256373</v>
      </c>
      <c r="Q55" s="23"/>
    </row>
    <row r="56" spans="1:17" s="2" customFormat="1" ht="15.75">
      <c r="A56" s="22"/>
      <c r="B56" s="34" t="s">
        <v>271</v>
      </c>
      <c r="C56" s="35">
        <f t="shared" ref="C56" si="20">C18-C37</f>
        <v>24357</v>
      </c>
      <c r="D56" s="35">
        <f t="shared" si="12"/>
        <v>23385</v>
      </c>
      <c r="E56" s="36">
        <f t="shared" si="13"/>
        <v>-3.990639241285876</v>
      </c>
      <c r="F56" s="35">
        <f t="shared" ref="F56:F66" si="21">IF(F18-F37=0,"",F18-F37)</f>
        <v>835760</v>
      </c>
      <c r="G56" s="67"/>
      <c r="H56" s="35">
        <f t="shared" ref="H56" si="22">H18-H37</f>
        <v>16013</v>
      </c>
      <c r="I56" s="35">
        <f t="shared" si="14"/>
        <v>16476</v>
      </c>
      <c r="J56" s="36">
        <f t="shared" si="15"/>
        <v>2.8914007369012618</v>
      </c>
      <c r="K56" s="35">
        <f t="shared" si="16"/>
        <v>652161</v>
      </c>
      <c r="L56" s="90"/>
      <c r="M56" s="35">
        <f t="shared" ref="M56" si="23">M18-M37</f>
        <v>6614</v>
      </c>
      <c r="N56" s="35">
        <f t="shared" si="17"/>
        <v>7131</v>
      </c>
      <c r="O56" s="36">
        <f t="shared" si="18"/>
        <v>7.8167523435137554</v>
      </c>
      <c r="P56" s="35">
        <f t="shared" si="19"/>
        <v>263456</v>
      </c>
      <c r="Q56" s="23"/>
    </row>
    <row r="57" spans="1:17" s="2" customFormat="1" ht="15.75">
      <c r="A57" s="22"/>
      <c r="B57" s="34" t="s">
        <v>272</v>
      </c>
      <c r="C57" s="35">
        <f t="shared" ref="C57" si="24">C19-C38</f>
        <v>23463</v>
      </c>
      <c r="D57" s="35">
        <f t="shared" si="12"/>
        <v>19917</v>
      </c>
      <c r="E57" s="36">
        <f t="shared" si="13"/>
        <v>-15.113156885308786</v>
      </c>
      <c r="F57" s="35">
        <f t="shared" si="21"/>
        <v>855677</v>
      </c>
      <c r="G57" s="67"/>
      <c r="H57" s="35">
        <f t="shared" ref="H57" si="25">H19-H38</f>
        <v>15590</v>
      </c>
      <c r="I57" s="35">
        <f t="shared" si="14"/>
        <v>14794</v>
      </c>
      <c r="J57" s="36">
        <f t="shared" si="15"/>
        <v>-5.105837075048103</v>
      </c>
      <c r="K57" s="35">
        <f t="shared" si="16"/>
        <v>666955</v>
      </c>
      <c r="L57" s="90"/>
      <c r="M57" s="35">
        <f t="shared" ref="M57" si="26">M19-M38</f>
        <v>6587</v>
      </c>
      <c r="N57" s="35">
        <f t="shared" si="17"/>
        <v>6366</v>
      </c>
      <c r="O57" s="36">
        <f t="shared" si="18"/>
        <v>-3.355093365720363</v>
      </c>
      <c r="P57" s="35">
        <f t="shared" si="19"/>
        <v>269822</v>
      </c>
      <c r="Q57" s="23"/>
    </row>
    <row r="58" spans="1:17" s="2" customFormat="1" ht="15.75">
      <c r="A58" s="22"/>
      <c r="B58" s="34" t="s">
        <v>273</v>
      </c>
      <c r="C58" s="35">
        <f t="shared" ref="C58" si="27">C20-C39</f>
        <v>18633</v>
      </c>
      <c r="D58" s="35">
        <f t="shared" si="12"/>
        <v>23452</v>
      </c>
      <c r="E58" s="36">
        <f t="shared" si="13"/>
        <v>25.86271668545055</v>
      </c>
      <c r="F58" s="35">
        <f t="shared" si="21"/>
        <v>879129</v>
      </c>
      <c r="G58" s="67"/>
      <c r="H58" s="35">
        <f t="shared" ref="H58" si="28">H20-H39</f>
        <v>11852</v>
      </c>
      <c r="I58" s="35">
        <f t="shared" si="14"/>
        <v>17180</v>
      </c>
      <c r="J58" s="36">
        <f t="shared" si="15"/>
        <v>44.95443806952413</v>
      </c>
      <c r="K58" s="35">
        <f t="shared" si="16"/>
        <v>684135</v>
      </c>
      <c r="L58" s="90"/>
      <c r="M58" s="35">
        <f t="shared" ref="M58" si="29">M20-M39</f>
        <v>5077</v>
      </c>
      <c r="N58" s="35">
        <f t="shared" si="17"/>
        <v>7334</v>
      </c>
      <c r="O58" s="36">
        <f t="shared" si="18"/>
        <v>44.455387039590313</v>
      </c>
      <c r="P58" s="35">
        <f t="shared" si="19"/>
        <v>277156</v>
      </c>
      <c r="Q58" s="23"/>
    </row>
    <row r="59" spans="1:17" s="2" customFormat="1" ht="15.75">
      <c r="A59" s="22"/>
      <c r="B59" s="34" t="s">
        <v>274</v>
      </c>
      <c r="C59" s="35">
        <f t="shared" ref="C59" si="30">C21-C40</f>
        <v>23990</v>
      </c>
      <c r="D59" s="35">
        <f t="shared" si="12"/>
        <v>22843</v>
      </c>
      <c r="E59" s="36">
        <f t="shared" si="13"/>
        <v>-4.7811588161734031</v>
      </c>
      <c r="F59" s="35">
        <f t="shared" si="21"/>
        <v>901972</v>
      </c>
      <c r="G59" s="67"/>
      <c r="H59" s="35">
        <f t="shared" ref="H59" si="31">H21-H40</f>
        <v>15546</v>
      </c>
      <c r="I59" s="35">
        <f t="shared" si="14"/>
        <v>16337</v>
      </c>
      <c r="J59" s="36">
        <f t="shared" si="15"/>
        <v>5.0881255628457467</v>
      </c>
      <c r="K59" s="35">
        <f t="shared" si="16"/>
        <v>700472</v>
      </c>
      <c r="L59" s="90"/>
      <c r="M59" s="35">
        <f t="shared" ref="M59" si="32">M21-M40</f>
        <v>6436</v>
      </c>
      <c r="N59" s="35">
        <f t="shared" si="17"/>
        <v>6887</v>
      </c>
      <c r="O59" s="36">
        <f t="shared" si="18"/>
        <v>7.0074580484773108</v>
      </c>
      <c r="P59" s="35">
        <f t="shared" si="19"/>
        <v>284043</v>
      </c>
      <c r="Q59" s="23"/>
    </row>
    <row r="60" spans="1:17" s="2" customFormat="1" ht="15.75">
      <c r="A60" s="22"/>
      <c r="B60" s="34" t="s">
        <v>275</v>
      </c>
      <c r="C60" s="35">
        <f t="shared" ref="C60" si="33">C22-C41</f>
        <v>26277</v>
      </c>
      <c r="D60" s="35">
        <f t="shared" si="12"/>
        <v>21649</v>
      </c>
      <c r="E60" s="36">
        <f t="shared" si="13"/>
        <v>-17.612360619553225</v>
      </c>
      <c r="F60" s="35">
        <f t="shared" si="21"/>
        <v>923621</v>
      </c>
      <c r="G60" s="67"/>
      <c r="H60" s="35">
        <f t="shared" ref="H60" si="34">H22-H41</f>
        <v>14165</v>
      </c>
      <c r="I60" s="35">
        <f t="shared" si="14"/>
        <v>13580</v>
      </c>
      <c r="J60" s="36">
        <f t="shared" si="15"/>
        <v>-4.1298976350158885</v>
      </c>
      <c r="K60" s="35">
        <f t="shared" si="16"/>
        <v>714052</v>
      </c>
      <c r="L60" s="90"/>
      <c r="M60" s="35">
        <f t="shared" ref="M60" si="35">M22-M41</f>
        <v>5992</v>
      </c>
      <c r="N60" s="35">
        <f t="shared" si="17"/>
        <v>5533</v>
      </c>
      <c r="O60" s="36">
        <f t="shared" si="18"/>
        <v>-7.6602136181575409</v>
      </c>
      <c r="P60" s="35">
        <f t="shared" si="19"/>
        <v>289576</v>
      </c>
      <c r="Q60" s="23"/>
    </row>
    <row r="61" spans="1:17" s="2" customFormat="1" ht="15.75">
      <c r="A61" s="22"/>
      <c r="B61" s="34" t="s">
        <v>276</v>
      </c>
      <c r="C61" s="35">
        <f t="shared" ref="C61" si="36">C23-C42</f>
        <v>21225</v>
      </c>
      <c r="D61" s="35">
        <f t="shared" si="12"/>
        <v>23120</v>
      </c>
      <c r="E61" s="36">
        <f t="shared" si="13"/>
        <v>8.9281507656066026</v>
      </c>
      <c r="F61" s="35">
        <f t="shared" si="21"/>
        <v>946741</v>
      </c>
      <c r="G61" s="67"/>
      <c r="H61" s="35">
        <f t="shared" ref="H61" si="37">H23-H42</f>
        <v>13386</v>
      </c>
      <c r="I61" s="35">
        <f t="shared" si="14"/>
        <v>16065</v>
      </c>
      <c r="J61" s="36">
        <f t="shared" si="15"/>
        <v>20.01344688480502</v>
      </c>
      <c r="K61" s="35">
        <f t="shared" si="16"/>
        <v>730117</v>
      </c>
      <c r="L61" s="90"/>
      <c r="M61" s="35">
        <f t="shared" ref="M61" si="38">M23-M42</f>
        <v>5430</v>
      </c>
      <c r="N61" s="35">
        <f t="shared" si="17"/>
        <v>6521</v>
      </c>
      <c r="O61" s="36">
        <f t="shared" si="18"/>
        <v>20.092081031307551</v>
      </c>
      <c r="P61" s="35">
        <f t="shared" si="19"/>
        <v>296097</v>
      </c>
      <c r="Q61" s="23"/>
    </row>
    <row r="62" spans="1:17" s="2" customFormat="1" ht="15.75">
      <c r="A62" s="22"/>
      <c r="B62" s="34" t="s">
        <v>277</v>
      </c>
      <c r="C62" s="35">
        <f t="shared" ref="C62" si="39">C24-C43</f>
        <v>22296</v>
      </c>
      <c r="D62" s="109">
        <f t="shared" si="12"/>
        <v>23319</v>
      </c>
      <c r="E62" s="110">
        <f t="shared" si="13"/>
        <v>4.58826695371366</v>
      </c>
      <c r="F62" s="109">
        <f t="shared" si="21"/>
        <v>970060</v>
      </c>
      <c r="G62" s="67"/>
      <c r="H62" s="35">
        <f t="shared" ref="H62" si="40">H24-H43</f>
        <v>14979</v>
      </c>
      <c r="I62" s="109">
        <f t="shared" si="14"/>
        <v>16271</v>
      </c>
      <c r="J62" s="110">
        <f t="shared" si="15"/>
        <v>8.6254089058014571</v>
      </c>
      <c r="K62" s="109">
        <f t="shared" si="16"/>
        <v>746388</v>
      </c>
      <c r="L62" s="90"/>
      <c r="M62" s="35">
        <f t="shared" ref="M62" si="41">M24-M43</f>
        <v>6169</v>
      </c>
      <c r="N62" s="109">
        <f t="shared" si="17"/>
        <v>6814</v>
      </c>
      <c r="O62" s="110">
        <f t="shared" si="18"/>
        <v>10.455503323066949</v>
      </c>
      <c r="P62" s="109">
        <f t="shared" si="19"/>
        <v>302911</v>
      </c>
      <c r="Q62" s="23"/>
    </row>
    <row r="63" spans="1:17" s="2" customFormat="1" ht="15.75">
      <c r="A63" s="22"/>
      <c r="B63" s="34" t="s">
        <v>278</v>
      </c>
      <c r="C63" s="35">
        <f t="shared" ref="C63" si="42">C25-C44</f>
        <v>21556</v>
      </c>
      <c r="D63" s="35" t="str">
        <f t="shared" si="12"/>
        <v/>
      </c>
      <c r="E63" s="36" t="str">
        <f t="shared" si="13"/>
        <v/>
      </c>
      <c r="F63" s="35" t="str">
        <f t="shared" si="21"/>
        <v/>
      </c>
      <c r="G63" s="67"/>
      <c r="H63" s="35">
        <f t="shared" ref="H63" si="43">H25-H44</f>
        <v>14954</v>
      </c>
      <c r="I63" s="35" t="str">
        <f t="shared" si="14"/>
        <v/>
      </c>
      <c r="J63" s="36" t="str">
        <f t="shared" si="15"/>
        <v/>
      </c>
      <c r="K63" s="35" t="str">
        <f t="shared" si="16"/>
        <v/>
      </c>
      <c r="L63" s="90"/>
      <c r="M63" s="35">
        <f t="shared" ref="M63" si="44">M25-M44</f>
        <v>6335</v>
      </c>
      <c r="N63" s="35" t="str">
        <f t="shared" si="17"/>
        <v/>
      </c>
      <c r="O63" s="36" t="str">
        <f t="shared" si="18"/>
        <v/>
      </c>
      <c r="P63" s="35" t="str">
        <f t="shared" si="19"/>
        <v/>
      </c>
      <c r="Q63" s="23"/>
    </row>
    <row r="64" spans="1:17" s="2" customFormat="1" ht="15.75">
      <c r="A64" s="22"/>
      <c r="B64" s="34" t="s">
        <v>279</v>
      </c>
      <c r="C64" s="35">
        <f t="shared" ref="C64" si="45">C26-C45</f>
        <v>22250</v>
      </c>
      <c r="D64" s="35" t="str">
        <f t="shared" si="12"/>
        <v/>
      </c>
      <c r="E64" s="36" t="str">
        <f t="shared" si="13"/>
        <v/>
      </c>
      <c r="F64" s="35" t="str">
        <f t="shared" si="21"/>
        <v/>
      </c>
      <c r="G64" s="67"/>
      <c r="H64" s="35">
        <f t="shared" ref="H64" si="46">H26-H45</f>
        <v>15146</v>
      </c>
      <c r="I64" s="35" t="str">
        <f t="shared" si="14"/>
        <v/>
      </c>
      <c r="J64" s="36" t="str">
        <f t="shared" si="15"/>
        <v/>
      </c>
      <c r="K64" s="35" t="str">
        <f t="shared" si="16"/>
        <v/>
      </c>
      <c r="L64" s="90"/>
      <c r="M64" s="35">
        <f t="shared" ref="M64" si="47">M26-M45</f>
        <v>6552</v>
      </c>
      <c r="N64" s="35" t="str">
        <f t="shared" si="17"/>
        <v/>
      </c>
      <c r="O64" s="36" t="str">
        <f t="shared" si="18"/>
        <v/>
      </c>
      <c r="P64" s="35" t="str">
        <f t="shared" si="19"/>
        <v/>
      </c>
      <c r="Q64" s="23"/>
    </row>
    <row r="65" spans="1:17" s="2" customFormat="1" ht="15.75">
      <c r="A65" s="22"/>
      <c r="B65" s="34" t="s">
        <v>280</v>
      </c>
      <c r="C65" s="35">
        <f t="shared" ref="C65" si="48">C27-C46</f>
        <v>21442</v>
      </c>
      <c r="D65" s="35" t="str">
        <f t="shared" si="12"/>
        <v/>
      </c>
      <c r="E65" s="36" t="str">
        <f t="shared" si="13"/>
        <v/>
      </c>
      <c r="F65" s="35" t="str">
        <f t="shared" si="21"/>
        <v/>
      </c>
      <c r="G65" s="67"/>
      <c r="H65" s="35">
        <f t="shared" ref="H65" si="49">H27-H46</f>
        <v>14016</v>
      </c>
      <c r="I65" s="35" t="str">
        <f t="shared" si="14"/>
        <v/>
      </c>
      <c r="J65" s="36" t="str">
        <f t="shared" si="15"/>
        <v/>
      </c>
      <c r="K65" s="35" t="str">
        <f t="shared" si="16"/>
        <v/>
      </c>
      <c r="L65" s="90"/>
      <c r="M65" s="35">
        <f t="shared" ref="M65" si="50">M27-M46</f>
        <v>6044</v>
      </c>
      <c r="N65" s="35" t="str">
        <f t="shared" si="17"/>
        <v/>
      </c>
      <c r="O65" s="36" t="str">
        <f t="shared" si="18"/>
        <v/>
      </c>
      <c r="P65" s="35" t="str">
        <f t="shared" si="19"/>
        <v/>
      </c>
      <c r="Q65" s="23"/>
    </row>
    <row r="66" spans="1:17" s="2" customFormat="1" ht="15.75">
      <c r="A66" s="22"/>
      <c r="B66" s="34" t="s">
        <v>281</v>
      </c>
      <c r="C66" s="35">
        <f t="shared" ref="C66" si="51">C28-C47</f>
        <v>13708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9351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4098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282</v>
      </c>
      <c r="C67" s="76">
        <f>SUM(C55:C66)</f>
        <v>263322</v>
      </c>
      <c r="D67" s="76">
        <f>SUM(D55:D66)</f>
        <v>181893</v>
      </c>
      <c r="E67" s="76"/>
      <c r="F67" s="76"/>
      <c r="G67" s="80"/>
      <c r="H67" s="76">
        <f>SUM(H55:H66)</f>
        <v>170922</v>
      </c>
      <c r="I67" s="76">
        <f>SUM(I55:I66)</f>
        <v>127658</v>
      </c>
      <c r="J67" s="76"/>
      <c r="K67" s="76"/>
      <c r="L67" s="80"/>
      <c r="M67" s="76">
        <f>SUM(M55:M66)</f>
        <v>71532</v>
      </c>
      <c r="N67" s="76">
        <f>SUM(N55:N66)</f>
        <v>53525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311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254</v>
      </c>
      <c r="C13" s="104" t="s">
        <v>319</v>
      </c>
      <c r="D13" s="104"/>
      <c r="E13" s="101" t="s">
        <v>316</v>
      </c>
      <c r="F13" s="101" t="s">
        <v>305</v>
      </c>
      <c r="G13" s="105" t="s">
        <v>321</v>
      </c>
      <c r="H13" s="106"/>
      <c r="I13" s="101" t="s">
        <v>316</v>
      </c>
      <c r="J13" s="101" t="s">
        <v>306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2017</v>
      </c>
      <c r="D14" s="31">
        <v>2018</v>
      </c>
      <c r="E14" s="101"/>
      <c r="F14" s="101"/>
      <c r="G14" s="31">
        <v>2017</v>
      </c>
      <c r="H14" s="31">
        <v>2018</v>
      </c>
      <c r="I14" s="101"/>
      <c r="J14" s="101"/>
      <c r="K14" s="32"/>
      <c r="L14" s="39" t="s">
        <v>318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107</v>
      </c>
      <c r="D16" s="35">
        <v>123</v>
      </c>
      <c r="E16" s="36">
        <f t="shared" ref="E16:E50" si="0">IF(ISBLANK(D16),"",(IFERROR(((D16/C16-1)*100),"")))</f>
        <v>14.953271028037385</v>
      </c>
      <c r="F16" s="36">
        <f>+(D16*100)/$D$50</f>
        <v>0.12374494456628907</v>
      </c>
      <c r="G16" s="35">
        <v>622</v>
      </c>
      <c r="H16" s="35">
        <v>687</v>
      </c>
      <c r="I16" s="36">
        <f t="shared" ref="I16:I50" si="1">IF(ISBLANK(H16),"",(IFERROR(((H16/G16-1)*100),"")))</f>
        <v>10.450160771704176</v>
      </c>
      <c r="J16" s="36">
        <f>+(H16*100)/$H$50</f>
        <v>8.8600346663365109E-2</v>
      </c>
      <c r="K16" s="79"/>
      <c r="L16" s="35">
        <v>3177</v>
      </c>
      <c r="M16" s="36">
        <f>+(L16*100)/$L$50</f>
        <v>7.0519795485933998E-2</v>
      </c>
      <c r="N16" s="15"/>
    </row>
    <row r="17" spans="1:14" ht="15.75">
      <c r="A17" s="12"/>
      <c r="B17" s="34" t="s">
        <v>0</v>
      </c>
      <c r="C17" s="35">
        <v>16219</v>
      </c>
      <c r="D17" s="35">
        <v>19416</v>
      </c>
      <c r="E17" s="36">
        <f t="shared" si="0"/>
        <v>19.711449534496573</v>
      </c>
      <c r="F17" s="36">
        <f t="shared" ref="F17:F48" si="2">+(D17*100)/$D$50</f>
        <v>19.53359222519568</v>
      </c>
      <c r="G17" s="35">
        <v>126401</v>
      </c>
      <c r="H17" s="35">
        <v>153929</v>
      </c>
      <c r="I17" s="36">
        <f t="shared" si="1"/>
        <v>21.778308715912065</v>
      </c>
      <c r="J17" s="36">
        <f t="shared" ref="J17:J48" si="3">+(H17*100)/$H$50</f>
        <v>19.85176530064793</v>
      </c>
      <c r="K17" s="79"/>
      <c r="L17" s="35">
        <v>681305</v>
      </c>
      <c r="M17" s="36">
        <f t="shared" ref="M17:M47" si="4">+(L17*100)/$L$50</f>
        <v>15.122911319969866</v>
      </c>
      <c r="N17" s="15"/>
    </row>
    <row r="18" spans="1:14" ht="15.75">
      <c r="A18" s="12"/>
      <c r="B18" s="34" t="s">
        <v>23</v>
      </c>
      <c r="C18" s="35">
        <v>523</v>
      </c>
      <c r="D18" s="35">
        <v>381</v>
      </c>
      <c r="E18" s="36">
        <f t="shared" si="0"/>
        <v>-27.15105162523901</v>
      </c>
      <c r="F18" s="36">
        <f t="shared" si="2"/>
        <v>0.38330751121752954</v>
      </c>
      <c r="G18" s="35">
        <v>4762</v>
      </c>
      <c r="H18" s="35">
        <v>3030</v>
      </c>
      <c r="I18" s="36">
        <f t="shared" si="1"/>
        <v>-36.371272574548506</v>
      </c>
      <c r="J18" s="36">
        <f t="shared" si="3"/>
        <v>0.3907700879039247</v>
      </c>
      <c r="K18" s="79"/>
      <c r="L18" s="35">
        <v>20234</v>
      </c>
      <c r="M18" s="36">
        <f t="shared" si="4"/>
        <v>0.44913362979615629</v>
      </c>
      <c r="N18" s="15"/>
    </row>
    <row r="19" spans="1:14" ht="15.75">
      <c r="A19" s="12"/>
      <c r="B19" s="34" t="s">
        <v>2</v>
      </c>
      <c r="C19" s="35">
        <v>4965</v>
      </c>
      <c r="D19" s="35">
        <v>6348</v>
      </c>
      <c r="E19" s="36">
        <f t="shared" si="0"/>
        <v>27.854984894259815</v>
      </c>
      <c r="F19" s="36">
        <f t="shared" si="2"/>
        <v>6.3864464073723815</v>
      </c>
      <c r="G19" s="35">
        <v>41677</v>
      </c>
      <c r="H19" s="35">
        <v>51312</v>
      </c>
      <c r="I19" s="36">
        <f t="shared" si="1"/>
        <v>23.118266669865871</v>
      </c>
      <c r="J19" s="36">
        <f t="shared" si="3"/>
        <v>6.6175560232759691</v>
      </c>
      <c r="K19" s="79"/>
      <c r="L19" s="35">
        <v>267078</v>
      </c>
      <c r="M19" s="36">
        <f t="shared" si="4"/>
        <v>5.9283241859591689</v>
      </c>
      <c r="N19" s="15"/>
    </row>
    <row r="20" spans="1:14" ht="15.75">
      <c r="A20" s="12"/>
      <c r="B20" s="34" t="s">
        <v>231</v>
      </c>
      <c r="C20" s="35">
        <v>18619</v>
      </c>
      <c r="D20" s="35">
        <v>22440</v>
      </c>
      <c r="E20" s="36">
        <f t="shared" si="0"/>
        <v>20.522047370965147</v>
      </c>
      <c r="F20" s="36">
        <f t="shared" si="2"/>
        <v>22.575906959898589</v>
      </c>
      <c r="G20" s="35">
        <v>163401</v>
      </c>
      <c r="H20" s="35">
        <v>178154</v>
      </c>
      <c r="I20" s="36">
        <f t="shared" si="1"/>
        <v>9.028708514635774</v>
      </c>
      <c r="J20" s="36">
        <f t="shared" si="3"/>
        <v>22.975991498493666</v>
      </c>
      <c r="K20" s="79"/>
      <c r="L20" s="35">
        <v>1014256</v>
      </c>
      <c r="M20" s="36">
        <f t="shared" si="4"/>
        <v>22.513416962663353</v>
      </c>
      <c r="N20" s="15"/>
    </row>
    <row r="21" spans="1:14" ht="15.75">
      <c r="A21" s="12"/>
      <c r="B21" s="34" t="s">
        <v>5</v>
      </c>
      <c r="C21" s="35">
        <v>970</v>
      </c>
      <c r="D21" s="35">
        <v>902</v>
      </c>
      <c r="E21" s="36">
        <f t="shared" si="0"/>
        <v>-7.0103092783505128</v>
      </c>
      <c r="F21" s="36">
        <f t="shared" si="2"/>
        <v>0.90746292681945306</v>
      </c>
      <c r="G21" s="35">
        <v>8883</v>
      </c>
      <c r="H21" s="35">
        <v>7531</v>
      </c>
      <c r="I21" s="36">
        <f t="shared" si="1"/>
        <v>-15.220083305189691</v>
      </c>
      <c r="J21" s="36">
        <f t="shared" si="3"/>
        <v>0.97125067062853365</v>
      </c>
      <c r="K21" s="79"/>
      <c r="L21" s="35">
        <v>52053</v>
      </c>
      <c r="M21" s="36">
        <f t="shared" si="4"/>
        <v>1.1554192365216627</v>
      </c>
      <c r="N21" s="15"/>
    </row>
    <row r="22" spans="1:14" ht="15.75">
      <c r="A22" s="12"/>
      <c r="B22" s="34" t="s">
        <v>9</v>
      </c>
      <c r="C22" s="35">
        <v>2433</v>
      </c>
      <c r="D22" s="35">
        <v>2466</v>
      </c>
      <c r="E22" s="36">
        <f t="shared" si="0"/>
        <v>1.3563501849568338</v>
      </c>
      <c r="F22" s="36">
        <f t="shared" si="2"/>
        <v>2.4809352300851124</v>
      </c>
      <c r="G22" s="35">
        <v>17618</v>
      </c>
      <c r="H22" s="35">
        <v>20236</v>
      </c>
      <c r="I22" s="36">
        <f t="shared" si="1"/>
        <v>14.859802474741745</v>
      </c>
      <c r="J22" s="36">
        <f t="shared" si="3"/>
        <v>2.6097767322850896</v>
      </c>
      <c r="K22" s="79"/>
      <c r="L22" s="35">
        <v>94024</v>
      </c>
      <c r="M22" s="36">
        <f t="shared" si="4"/>
        <v>2.0870485523353661</v>
      </c>
      <c r="N22" s="15"/>
    </row>
    <row r="23" spans="1:14" ht="15.75">
      <c r="A23" s="12"/>
      <c r="B23" s="34" t="s">
        <v>10</v>
      </c>
      <c r="C23" s="35">
        <v>1261</v>
      </c>
      <c r="D23" s="35">
        <v>1703</v>
      </c>
      <c r="E23" s="36">
        <f t="shared" si="0"/>
        <v>35.051546391752588</v>
      </c>
      <c r="F23" s="36">
        <f t="shared" si="2"/>
        <v>1.7133141511901648</v>
      </c>
      <c r="G23" s="35">
        <v>11598</v>
      </c>
      <c r="H23" s="35">
        <v>12830</v>
      </c>
      <c r="I23" s="36">
        <f t="shared" si="1"/>
        <v>10.622521124331774</v>
      </c>
      <c r="J23" s="36">
        <f t="shared" si="3"/>
        <v>1.654646939870414</v>
      </c>
      <c r="K23" s="79"/>
      <c r="L23" s="35">
        <v>77881</v>
      </c>
      <c r="M23" s="36">
        <f t="shared" si="4"/>
        <v>1.7287227548756769</v>
      </c>
      <c r="N23" s="15"/>
    </row>
    <row r="24" spans="1:14" ht="15.75">
      <c r="A24" s="12"/>
      <c r="B24" s="34" t="s">
        <v>21</v>
      </c>
      <c r="C24" s="35">
        <v>288</v>
      </c>
      <c r="D24" s="35">
        <v>699</v>
      </c>
      <c r="E24" s="36">
        <f t="shared" si="0"/>
        <v>142.70833333333334</v>
      </c>
      <c r="F24" s="36">
        <f t="shared" si="2"/>
        <v>0.70323346546208176</v>
      </c>
      <c r="G24" s="35">
        <v>3215</v>
      </c>
      <c r="H24" s="35">
        <v>3465</v>
      </c>
      <c r="I24" s="36">
        <f t="shared" si="1"/>
        <v>7.7760497667185069</v>
      </c>
      <c r="J24" s="36">
        <f t="shared" si="3"/>
        <v>0.44687074408815153</v>
      </c>
      <c r="K24" s="79"/>
      <c r="L24" s="35">
        <v>19906</v>
      </c>
      <c r="M24" s="36">
        <f t="shared" si="4"/>
        <v>0.44185302138589932</v>
      </c>
      <c r="N24" s="15"/>
    </row>
    <row r="25" spans="1:14" ht="15.75">
      <c r="A25" s="12"/>
      <c r="B25" s="34" t="s">
        <v>12</v>
      </c>
      <c r="C25" s="35">
        <v>1249</v>
      </c>
      <c r="D25" s="35">
        <v>1568</v>
      </c>
      <c r="E25" s="36">
        <f t="shared" si="0"/>
        <v>25.540432345876706</v>
      </c>
      <c r="F25" s="36">
        <f t="shared" si="2"/>
        <v>1.5774965291052134</v>
      </c>
      <c r="G25" s="35">
        <v>14345</v>
      </c>
      <c r="H25" s="35">
        <v>11990</v>
      </c>
      <c r="I25" s="36">
        <f t="shared" si="1"/>
        <v>-16.416869989543393</v>
      </c>
      <c r="J25" s="36">
        <f t="shared" si="3"/>
        <v>1.5463146382732862</v>
      </c>
      <c r="K25" s="79"/>
      <c r="L25" s="35">
        <v>76993</v>
      </c>
      <c r="M25" s="36">
        <f t="shared" si="4"/>
        <v>1.7090118394235179</v>
      </c>
      <c r="N25" s="15"/>
    </row>
    <row r="26" spans="1:14" ht="15.75">
      <c r="A26" s="12"/>
      <c r="B26" s="34" t="s">
        <v>16</v>
      </c>
      <c r="C26" s="35">
        <v>1448</v>
      </c>
      <c r="D26" s="35">
        <v>1945</v>
      </c>
      <c r="E26" s="36">
        <f t="shared" si="0"/>
        <v>34.3232044198895</v>
      </c>
      <c r="F26" s="36">
        <f t="shared" si="2"/>
        <v>1.9567798144831887</v>
      </c>
      <c r="G26" s="35">
        <v>13575</v>
      </c>
      <c r="H26" s="35">
        <v>12852</v>
      </c>
      <c r="I26" s="36">
        <f t="shared" si="1"/>
        <v>-5.3259668508287339</v>
      </c>
      <c r="J26" s="36">
        <f t="shared" si="3"/>
        <v>1.6574842144360531</v>
      </c>
      <c r="K26" s="79"/>
      <c r="L26" s="35">
        <v>76939</v>
      </c>
      <c r="M26" s="36">
        <f t="shared" si="4"/>
        <v>1.7078132026730488</v>
      </c>
      <c r="N26" s="15"/>
    </row>
    <row r="27" spans="1:14" ht="15.75">
      <c r="A27" s="12"/>
      <c r="B27" s="34" t="s">
        <v>14</v>
      </c>
      <c r="C27" s="35">
        <v>2549</v>
      </c>
      <c r="D27" s="35">
        <v>2323</v>
      </c>
      <c r="E27" s="36">
        <f t="shared" si="0"/>
        <v>-8.8662220478619052</v>
      </c>
      <c r="F27" s="36">
        <f t="shared" si="2"/>
        <v>2.3370691563210526</v>
      </c>
      <c r="G27" s="35">
        <v>16488</v>
      </c>
      <c r="H27" s="35">
        <v>17401</v>
      </c>
      <c r="I27" s="36">
        <f t="shared" si="1"/>
        <v>5.5373605046094232</v>
      </c>
      <c r="J27" s="36">
        <f t="shared" si="3"/>
        <v>2.2441552143947834</v>
      </c>
      <c r="K27" s="79"/>
      <c r="L27" s="35">
        <v>81154</v>
      </c>
      <c r="M27" s="36">
        <f t="shared" si="4"/>
        <v>1.8013734601402227</v>
      </c>
      <c r="N27" s="15"/>
    </row>
    <row r="28" spans="1:14" ht="15.75">
      <c r="A28" s="12"/>
      <c r="B28" s="34" t="s">
        <v>24</v>
      </c>
      <c r="C28" s="35">
        <v>441</v>
      </c>
      <c r="D28" s="35">
        <v>421</v>
      </c>
      <c r="E28" s="36">
        <f t="shared" si="0"/>
        <v>-4.5351473922902503</v>
      </c>
      <c r="F28" s="36">
        <f t="shared" si="2"/>
        <v>0.42354976961307067</v>
      </c>
      <c r="G28" s="35">
        <v>2976</v>
      </c>
      <c r="H28" s="35">
        <v>2458</v>
      </c>
      <c r="I28" s="36">
        <f t="shared" si="1"/>
        <v>-17.405913978494624</v>
      </c>
      <c r="J28" s="36">
        <f t="shared" si="3"/>
        <v>0.31700094919730926</v>
      </c>
      <c r="K28" s="79"/>
      <c r="L28" s="35">
        <v>15463</v>
      </c>
      <c r="M28" s="36">
        <f t="shared" si="4"/>
        <v>0.34323185319452232</v>
      </c>
      <c r="N28" s="15"/>
    </row>
    <row r="29" spans="1:14" ht="15.75">
      <c r="A29" s="12"/>
      <c r="B29" s="34" t="s">
        <v>18</v>
      </c>
      <c r="C29" s="35">
        <v>2214</v>
      </c>
      <c r="D29" s="35">
        <v>1839</v>
      </c>
      <c r="E29" s="36">
        <f t="shared" si="0"/>
        <v>-16.937669376693766</v>
      </c>
      <c r="F29" s="36">
        <f t="shared" si="2"/>
        <v>1.8501378297350046</v>
      </c>
      <c r="G29" s="35">
        <v>18558</v>
      </c>
      <c r="H29" s="35">
        <v>13377</v>
      </c>
      <c r="I29" s="36">
        <f t="shared" si="1"/>
        <v>-27.917879081797604</v>
      </c>
      <c r="J29" s="36">
        <f t="shared" si="3"/>
        <v>1.7251919029342577</v>
      </c>
      <c r="K29" s="79"/>
      <c r="L29" s="35">
        <v>68569</v>
      </c>
      <c r="M29" s="36">
        <f t="shared" si="4"/>
        <v>1.522024506350333</v>
      </c>
      <c r="N29" s="15"/>
    </row>
    <row r="30" spans="1:14" ht="15.75">
      <c r="A30" s="12"/>
      <c r="B30" s="34" t="s">
        <v>1</v>
      </c>
      <c r="C30" s="35">
        <v>7692</v>
      </c>
      <c r="D30" s="35">
        <v>8088</v>
      </c>
      <c r="E30" s="36">
        <f t="shared" si="0"/>
        <v>5.1482059282371262</v>
      </c>
      <c r="F30" s="36">
        <f t="shared" si="2"/>
        <v>8.1369846475784229</v>
      </c>
      <c r="G30" s="35">
        <v>68383</v>
      </c>
      <c r="H30" s="35">
        <v>67635</v>
      </c>
      <c r="I30" s="36">
        <f t="shared" si="1"/>
        <v>-1.0938391120600133</v>
      </c>
      <c r="J30" s="36">
        <f t="shared" si="3"/>
        <v>8.7226847839544384</v>
      </c>
      <c r="K30" s="79"/>
      <c r="L30" s="35">
        <v>365557</v>
      </c>
      <c r="M30" s="36">
        <f t="shared" si="4"/>
        <v>8.1142602702082396</v>
      </c>
      <c r="N30" s="15"/>
    </row>
    <row r="31" spans="1:14" ht="15.75">
      <c r="A31" s="12"/>
      <c r="B31" s="34" t="s">
        <v>27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4</v>
      </c>
      <c r="H31" s="35">
        <v>0</v>
      </c>
      <c r="I31" s="36">
        <f t="shared" si="1"/>
        <v>-100</v>
      </c>
      <c r="J31" s="36">
        <f t="shared" si="3"/>
        <v>0</v>
      </c>
      <c r="K31" s="79"/>
      <c r="L31" s="35">
        <v>61</v>
      </c>
      <c r="M31" s="36">
        <f t="shared" si="4"/>
        <v>1.3540155884929096E-3</v>
      </c>
      <c r="N31" s="15"/>
    </row>
    <row r="32" spans="1:14" ht="15.75">
      <c r="A32" s="12"/>
      <c r="B32" s="34" t="s">
        <v>26</v>
      </c>
      <c r="C32" s="35">
        <v>5</v>
      </c>
      <c r="D32" s="35">
        <v>8</v>
      </c>
      <c r="E32" s="36">
        <f t="shared" si="0"/>
        <v>60.000000000000007</v>
      </c>
      <c r="F32" s="36">
        <f t="shared" si="2"/>
        <v>8.0484516791082313E-3</v>
      </c>
      <c r="G32" s="35">
        <v>51</v>
      </c>
      <c r="H32" s="35">
        <v>42</v>
      </c>
      <c r="I32" s="36">
        <f t="shared" si="1"/>
        <v>-17.647058823529417</v>
      </c>
      <c r="J32" s="36">
        <f t="shared" si="3"/>
        <v>5.4166150798563824E-3</v>
      </c>
      <c r="K32" s="79"/>
      <c r="L32" s="35">
        <v>279</v>
      </c>
      <c r="M32" s="36">
        <f t="shared" si="4"/>
        <v>6.1929565440905212E-3</v>
      </c>
      <c r="N32" s="15"/>
    </row>
    <row r="33" spans="1:14" ht="15.75">
      <c r="A33" s="12"/>
      <c r="B33" s="34" t="s">
        <v>8</v>
      </c>
      <c r="C33" s="35">
        <v>1578</v>
      </c>
      <c r="D33" s="35">
        <v>1418</v>
      </c>
      <c r="E33" s="36">
        <f t="shared" si="0"/>
        <v>-10.139416983523454</v>
      </c>
      <c r="F33" s="36">
        <f t="shared" si="2"/>
        <v>1.4265880601219341</v>
      </c>
      <c r="G33" s="35">
        <v>12075</v>
      </c>
      <c r="H33" s="35">
        <v>10597</v>
      </c>
      <c r="I33" s="36">
        <f t="shared" si="1"/>
        <v>-12.24016563146998</v>
      </c>
      <c r="J33" s="36">
        <f t="shared" si="3"/>
        <v>1.3666635714580495</v>
      </c>
      <c r="K33" s="79"/>
      <c r="L33" s="35">
        <v>78861</v>
      </c>
      <c r="M33" s="36">
        <f t="shared" si="4"/>
        <v>1.7504757921990057</v>
      </c>
      <c r="N33" s="15"/>
    </row>
    <row r="34" spans="1:14" ht="15.75">
      <c r="A34" s="12"/>
      <c r="B34" s="34" t="s">
        <v>19</v>
      </c>
      <c r="C34" s="35">
        <v>819</v>
      </c>
      <c r="D34" s="35">
        <v>623</v>
      </c>
      <c r="E34" s="36">
        <f t="shared" si="0"/>
        <v>-23.931623931623935</v>
      </c>
      <c r="F34" s="36">
        <f t="shared" si="2"/>
        <v>0.62677317451055348</v>
      </c>
      <c r="G34" s="35">
        <v>8555</v>
      </c>
      <c r="H34" s="35">
        <v>8080</v>
      </c>
      <c r="I34" s="36">
        <f t="shared" si="1"/>
        <v>-5.5523085914669812</v>
      </c>
      <c r="J34" s="36">
        <f t="shared" si="3"/>
        <v>1.0420535677437992</v>
      </c>
      <c r="K34" s="79"/>
      <c r="L34" s="35">
        <v>42775</v>
      </c>
      <c r="M34" s="36">
        <f t="shared" si="4"/>
        <v>0.94947568520957715</v>
      </c>
      <c r="N34" s="15"/>
    </row>
    <row r="35" spans="1:14" ht="15.75">
      <c r="A35" s="12"/>
      <c r="B35" s="34" t="s">
        <v>17</v>
      </c>
      <c r="C35" s="35">
        <v>960</v>
      </c>
      <c r="D35" s="35">
        <v>1239</v>
      </c>
      <c r="E35" s="36">
        <f t="shared" si="0"/>
        <v>29.062499999999993</v>
      </c>
      <c r="F35" s="36">
        <f t="shared" si="2"/>
        <v>1.2465039538018874</v>
      </c>
      <c r="G35" s="35">
        <v>10435</v>
      </c>
      <c r="H35" s="35">
        <v>10610</v>
      </c>
      <c r="I35" s="36">
        <f t="shared" si="1"/>
        <v>1.677048394825098</v>
      </c>
      <c r="J35" s="36">
        <f t="shared" si="3"/>
        <v>1.3683401427922908</v>
      </c>
      <c r="K35" s="79"/>
      <c r="L35" s="35">
        <v>54954</v>
      </c>
      <c r="M35" s="36">
        <f t="shared" si="4"/>
        <v>1.2198126663940878</v>
      </c>
      <c r="N35" s="15"/>
    </row>
    <row r="36" spans="1:14" ht="15.75">
      <c r="A36" s="12"/>
      <c r="B36" s="34" t="s">
        <v>4</v>
      </c>
      <c r="C36" s="35">
        <v>2200</v>
      </c>
      <c r="D36" s="35">
        <v>2826</v>
      </c>
      <c r="E36" s="36">
        <f t="shared" si="0"/>
        <v>28.454545454545443</v>
      </c>
      <c r="F36" s="36">
        <f t="shared" si="2"/>
        <v>2.843115555644983</v>
      </c>
      <c r="G36" s="35">
        <v>22931</v>
      </c>
      <c r="H36" s="35">
        <v>18405</v>
      </c>
      <c r="I36" s="36">
        <f t="shared" si="1"/>
        <v>-19.737473289433517</v>
      </c>
      <c r="J36" s="36">
        <f t="shared" si="3"/>
        <v>2.3736381082084934</v>
      </c>
      <c r="K36" s="79"/>
      <c r="L36" s="35">
        <v>170520</v>
      </c>
      <c r="M36" s="36">
        <f t="shared" si="4"/>
        <v>3.7850284942591959</v>
      </c>
      <c r="N36" s="15"/>
    </row>
    <row r="37" spans="1:14" ht="15.75">
      <c r="A37" s="12"/>
      <c r="B37" s="34" t="s">
        <v>13</v>
      </c>
      <c r="C37" s="35">
        <v>1588</v>
      </c>
      <c r="D37" s="35">
        <v>1458</v>
      </c>
      <c r="E37" s="36">
        <f t="shared" si="0"/>
        <v>-8.1863979848866499</v>
      </c>
      <c r="F37" s="36">
        <f t="shared" si="2"/>
        <v>1.4668303185174751</v>
      </c>
      <c r="G37" s="35">
        <v>13062</v>
      </c>
      <c r="H37" s="35">
        <v>9733</v>
      </c>
      <c r="I37" s="36">
        <f t="shared" si="1"/>
        <v>-25.486143010258765</v>
      </c>
      <c r="J37" s="36">
        <f t="shared" si="3"/>
        <v>1.2552360612438611</v>
      </c>
      <c r="K37" s="79"/>
      <c r="L37" s="35">
        <v>74229</v>
      </c>
      <c r="M37" s="36">
        <f t="shared" si="4"/>
        <v>1.6476593953809866</v>
      </c>
      <c r="N37" s="15"/>
    </row>
    <row r="38" spans="1:14" ht="15.75">
      <c r="A38" s="12"/>
      <c r="B38" s="34" t="s">
        <v>11</v>
      </c>
      <c r="C38" s="35">
        <v>2465</v>
      </c>
      <c r="D38" s="35">
        <v>2334</v>
      </c>
      <c r="E38" s="36">
        <f t="shared" si="0"/>
        <v>-5.3144016227180568</v>
      </c>
      <c r="F38" s="36">
        <f t="shared" si="2"/>
        <v>2.3481357773798264</v>
      </c>
      <c r="G38" s="35">
        <v>20829</v>
      </c>
      <c r="H38" s="35">
        <v>18378</v>
      </c>
      <c r="I38" s="36">
        <f t="shared" si="1"/>
        <v>-11.767247587498197</v>
      </c>
      <c r="J38" s="36">
        <f t="shared" si="3"/>
        <v>2.3701559985142997</v>
      </c>
      <c r="K38" s="79"/>
      <c r="L38" s="35">
        <v>113261</v>
      </c>
      <c r="M38" s="36">
        <f t="shared" si="4"/>
        <v>2.5140517962015645</v>
      </c>
      <c r="N38" s="15"/>
    </row>
    <row r="39" spans="1:14" ht="15.75">
      <c r="A39" s="12"/>
      <c r="B39" s="34" t="s">
        <v>22</v>
      </c>
      <c r="C39" s="35">
        <v>760</v>
      </c>
      <c r="D39" s="35">
        <v>741</v>
      </c>
      <c r="E39" s="36">
        <f t="shared" si="0"/>
        <v>-2.5000000000000022</v>
      </c>
      <c r="F39" s="36">
        <f t="shared" si="2"/>
        <v>0.74548783677739994</v>
      </c>
      <c r="G39" s="35">
        <v>7367</v>
      </c>
      <c r="H39" s="35">
        <v>5081</v>
      </c>
      <c r="I39" s="36">
        <f t="shared" si="1"/>
        <v>-31.030270123523817</v>
      </c>
      <c r="J39" s="36">
        <f t="shared" si="3"/>
        <v>0.65528145763691137</v>
      </c>
      <c r="K39" s="79"/>
      <c r="L39" s="35">
        <v>25921</v>
      </c>
      <c r="M39" s="36">
        <f t="shared" si="4"/>
        <v>0.57536783720204443</v>
      </c>
      <c r="N39" s="15"/>
    </row>
    <row r="40" spans="1:14" ht="15.75">
      <c r="A40" s="12"/>
      <c r="B40" s="34" t="s">
        <v>15</v>
      </c>
      <c r="C40" s="35">
        <v>791</v>
      </c>
      <c r="D40" s="35">
        <v>1126</v>
      </c>
      <c r="E40" s="36">
        <f t="shared" si="0"/>
        <v>42.351453855878638</v>
      </c>
      <c r="F40" s="36">
        <f t="shared" si="2"/>
        <v>1.1328195738344835</v>
      </c>
      <c r="G40" s="35">
        <v>6905</v>
      </c>
      <c r="H40" s="35">
        <v>8386</v>
      </c>
      <c r="I40" s="36">
        <f t="shared" si="1"/>
        <v>21.448225923244024</v>
      </c>
      <c r="J40" s="36">
        <f t="shared" si="3"/>
        <v>1.0815174776113243</v>
      </c>
      <c r="K40" s="79"/>
      <c r="L40" s="35">
        <v>46781</v>
      </c>
      <c r="M40" s="36">
        <f t="shared" si="4"/>
        <v>1.0383967745128984</v>
      </c>
      <c r="N40" s="15"/>
    </row>
    <row r="41" spans="1:14" ht="15.75">
      <c r="A41" s="12"/>
      <c r="B41" s="34" t="s">
        <v>6</v>
      </c>
      <c r="C41" s="35">
        <v>1664</v>
      </c>
      <c r="D41" s="35">
        <v>2081</v>
      </c>
      <c r="E41" s="36">
        <f t="shared" si="0"/>
        <v>25.060096153846146</v>
      </c>
      <c r="F41" s="36">
        <f t="shared" si="2"/>
        <v>2.093603493028029</v>
      </c>
      <c r="G41" s="35">
        <v>12965</v>
      </c>
      <c r="H41" s="35">
        <v>15533</v>
      </c>
      <c r="I41" s="36">
        <f t="shared" si="1"/>
        <v>19.807173158503666</v>
      </c>
      <c r="J41" s="36">
        <f t="shared" si="3"/>
        <v>2.0032448103668852</v>
      </c>
      <c r="K41" s="79"/>
      <c r="L41" s="35">
        <v>84318</v>
      </c>
      <c r="M41" s="36">
        <f t="shared" si="4"/>
        <v>1.8716046949269698</v>
      </c>
      <c r="N41" s="15"/>
    </row>
    <row r="42" spans="1:14" ht="15.75">
      <c r="A42" s="12"/>
      <c r="B42" s="34" t="s">
        <v>74</v>
      </c>
      <c r="C42" s="35">
        <v>153</v>
      </c>
      <c r="D42" s="35">
        <v>189</v>
      </c>
      <c r="E42" s="36">
        <f t="shared" si="0"/>
        <v>23.529411764705888</v>
      </c>
      <c r="F42" s="36">
        <f t="shared" si="2"/>
        <v>0.19014467091893197</v>
      </c>
      <c r="G42" s="35">
        <v>1202</v>
      </c>
      <c r="H42" s="35">
        <v>1274</v>
      </c>
      <c r="I42" s="36">
        <f t="shared" si="1"/>
        <v>5.9900166389351028</v>
      </c>
      <c r="J42" s="36">
        <f t="shared" si="3"/>
        <v>0.16430399075564359</v>
      </c>
      <c r="K42" s="79"/>
      <c r="L42" s="35">
        <v>5363</v>
      </c>
      <c r="M42" s="36">
        <f t="shared" si="4"/>
        <v>0.11904238690307335</v>
      </c>
      <c r="N42" s="15"/>
    </row>
    <row r="43" spans="1:14" ht="15.75">
      <c r="A43" s="12"/>
      <c r="B43" s="34" t="s">
        <v>3</v>
      </c>
      <c r="C43" s="35">
        <v>5061</v>
      </c>
      <c r="D43" s="35">
        <v>5548</v>
      </c>
      <c r="E43" s="36">
        <f t="shared" si="0"/>
        <v>9.6226042284133673</v>
      </c>
      <c r="F43" s="36">
        <f t="shared" si="2"/>
        <v>5.5816012394615582</v>
      </c>
      <c r="G43" s="35">
        <v>45401</v>
      </c>
      <c r="H43" s="35">
        <v>45093</v>
      </c>
      <c r="I43" s="36">
        <f t="shared" si="1"/>
        <v>-0.67839915420365715</v>
      </c>
      <c r="J43" s="36">
        <f t="shared" si="3"/>
        <v>5.8155100903800916</v>
      </c>
      <c r="K43" s="79"/>
      <c r="L43" s="35">
        <v>251865</v>
      </c>
      <c r="M43" s="36">
        <f t="shared" si="4"/>
        <v>5.5906415769797819</v>
      </c>
      <c r="N43" s="15"/>
    </row>
    <row r="44" spans="1:14" ht="15.75">
      <c r="A44" s="12"/>
      <c r="B44" s="34" t="s">
        <v>20</v>
      </c>
      <c r="C44" s="35">
        <v>1011</v>
      </c>
      <c r="D44" s="35">
        <v>259</v>
      </c>
      <c r="E44" s="36">
        <f t="shared" si="0"/>
        <v>-74.381800197823949</v>
      </c>
      <c r="F44" s="36">
        <f t="shared" si="2"/>
        <v>0.26056862311112899</v>
      </c>
      <c r="G44" s="35">
        <v>5586</v>
      </c>
      <c r="H44" s="35">
        <v>2900</v>
      </c>
      <c r="I44" s="36">
        <f t="shared" si="1"/>
        <v>-48.084496956677405</v>
      </c>
      <c r="J44" s="36">
        <f t="shared" si="3"/>
        <v>0.37400437456151209</v>
      </c>
      <c r="K44" s="79"/>
      <c r="L44" s="35">
        <v>43801</v>
      </c>
      <c r="M44" s="36">
        <f t="shared" si="4"/>
        <v>0.97224978346849078</v>
      </c>
      <c r="N44" s="15"/>
    </row>
    <row r="45" spans="1:14" ht="15.75">
      <c r="A45" s="12"/>
      <c r="B45" s="34" t="s">
        <v>7</v>
      </c>
      <c r="C45" s="35">
        <v>2032</v>
      </c>
      <c r="D45" s="35">
        <v>1995</v>
      </c>
      <c r="E45" s="36">
        <f t="shared" si="0"/>
        <v>-1.8208661417322802</v>
      </c>
      <c r="F45" s="36">
        <f t="shared" si="2"/>
        <v>2.0070826374776152</v>
      </c>
      <c r="G45" s="35">
        <v>17592</v>
      </c>
      <c r="H45" s="35">
        <v>16651</v>
      </c>
      <c r="I45" s="36">
        <f t="shared" si="1"/>
        <v>-5.3490222828558416</v>
      </c>
      <c r="J45" s="36">
        <f t="shared" si="3"/>
        <v>2.1474299451116337</v>
      </c>
      <c r="K45" s="79"/>
      <c r="L45" s="35">
        <v>98465</v>
      </c>
      <c r="M45" s="36">
        <f t="shared" si="4"/>
        <v>2.1856253265730219</v>
      </c>
      <c r="N45" s="15"/>
    </row>
    <row r="46" spans="1:14" ht="15.75">
      <c r="A46" s="12"/>
      <c r="B46" s="34" t="s">
        <v>232</v>
      </c>
      <c r="C46" s="35">
        <v>9691</v>
      </c>
      <c r="D46" s="35">
        <v>6888</v>
      </c>
      <c r="E46" s="36">
        <f t="shared" si="0"/>
        <v>-28.923743679702817</v>
      </c>
      <c r="F46" s="36">
        <f t="shared" si="2"/>
        <v>6.9297168957121871</v>
      </c>
      <c r="G46" s="35">
        <v>68267</v>
      </c>
      <c r="H46" s="35">
        <v>47726</v>
      </c>
      <c r="I46" s="36">
        <f t="shared" si="1"/>
        <v>-30.089208548786385</v>
      </c>
      <c r="J46" s="36">
        <f t="shared" si="3"/>
        <v>6.1550802690768025</v>
      </c>
      <c r="K46" s="79"/>
      <c r="L46" s="35">
        <v>498819</v>
      </c>
      <c r="M46" s="36">
        <f t="shared" si="4"/>
        <v>11.072273800597454</v>
      </c>
      <c r="N46" s="15"/>
    </row>
    <row r="47" spans="1:14" ht="15.75">
      <c r="A47" s="12"/>
      <c r="B47" s="34" t="s">
        <v>29</v>
      </c>
      <c r="C47" s="35">
        <v>1</v>
      </c>
      <c r="D47" s="35">
        <v>0</v>
      </c>
      <c r="E47" s="36">
        <f t="shared" si="0"/>
        <v>-100</v>
      </c>
      <c r="F47" s="36">
        <f t="shared" si="2"/>
        <v>0</v>
      </c>
      <c r="G47" s="35">
        <v>3</v>
      </c>
      <c r="H47" s="35">
        <v>3</v>
      </c>
      <c r="I47" s="36">
        <f t="shared" si="1"/>
        <v>0</v>
      </c>
      <c r="J47" s="36">
        <f t="shared" si="3"/>
        <v>3.8690107713259874E-4</v>
      </c>
      <c r="K47" s="79"/>
      <c r="L47" s="35">
        <v>43</v>
      </c>
      <c r="M47" s="36">
        <f t="shared" si="4"/>
        <v>9.5447000500319861E-4</v>
      </c>
      <c r="N47" s="15"/>
    </row>
    <row r="48" spans="1:14" ht="15.75">
      <c r="A48" s="12"/>
      <c r="B48" s="34" t="s">
        <v>28</v>
      </c>
      <c r="C48" s="35">
        <v>0</v>
      </c>
      <c r="D48" s="35">
        <v>3</v>
      </c>
      <c r="E48" s="36" t="str">
        <f t="shared" si="0"/>
        <v/>
      </c>
      <c r="F48" s="36">
        <f t="shared" si="2"/>
        <v>3.018169379665587E-3</v>
      </c>
      <c r="G48" s="35">
        <v>19</v>
      </c>
      <c r="H48" s="35">
        <v>13</v>
      </c>
      <c r="I48" s="36">
        <f t="shared" si="1"/>
        <v>-31.578947368421051</v>
      </c>
      <c r="J48" s="36">
        <f t="shared" si="3"/>
        <v>1.6765713342412612E-3</v>
      </c>
      <c r="K48" s="79"/>
      <c r="L48" s="35">
        <v>99</v>
      </c>
      <c r="M48" s="36">
        <f>+(L48*100)/$L$50</f>
        <v>2.1975007091934108E-3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79"/>
      <c r="L49" s="35">
        <v>114</v>
      </c>
      <c r="M49" s="36">
        <f>+(L49*100)/$L$50</f>
        <v>2.5304553621015033E-3</v>
      </c>
      <c r="N49" s="15"/>
    </row>
    <row r="50" spans="1:14" ht="15.75">
      <c r="A50" s="12"/>
      <c r="B50" s="40" t="s">
        <v>70</v>
      </c>
      <c r="C50" s="37">
        <f>SUM(C16:C49)</f>
        <v>91758</v>
      </c>
      <c r="D50" s="37">
        <f>SUM(D16:D49)</f>
        <v>99398</v>
      </c>
      <c r="E50" s="38">
        <f t="shared" si="0"/>
        <v>8.3262494823339583</v>
      </c>
      <c r="F50" s="38">
        <f>SUM(F16:F49)</f>
        <v>100</v>
      </c>
      <c r="G50" s="37">
        <f>SUM(G16:G49)</f>
        <v>765751</v>
      </c>
      <c r="H50" s="37">
        <f>SUM(H16:H49)</f>
        <v>775392</v>
      </c>
      <c r="I50" s="38">
        <f t="shared" si="1"/>
        <v>1.2590254534437406</v>
      </c>
      <c r="J50" s="38">
        <f>SUM(J16:J49)</f>
        <v>100.00000000000001</v>
      </c>
      <c r="K50" s="79"/>
      <c r="L50" s="37">
        <f>SUM(L16:L49)</f>
        <v>4505118</v>
      </c>
      <c r="M50" s="38">
        <f>SUM(M16:M49)</f>
        <v>99.999999999999986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308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254</v>
      </c>
      <c r="C53" s="104" t="s">
        <v>319</v>
      </c>
      <c r="D53" s="104"/>
      <c r="E53" s="101" t="s">
        <v>316</v>
      </c>
      <c r="F53" s="101" t="s">
        <v>305</v>
      </c>
      <c r="G53" s="105" t="s">
        <v>320</v>
      </c>
      <c r="H53" s="106"/>
      <c r="I53" s="101" t="s">
        <v>316</v>
      </c>
      <c r="J53" s="101" t="s">
        <v>306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2017</v>
      </c>
      <c r="D54" s="31">
        <v>2018</v>
      </c>
      <c r="E54" s="101"/>
      <c r="F54" s="101"/>
      <c r="G54" s="31">
        <v>2017</v>
      </c>
      <c r="H54" s="31">
        <v>2018</v>
      </c>
      <c r="I54" s="101"/>
      <c r="J54" s="101"/>
      <c r="K54" s="94"/>
      <c r="L54" s="39" t="s">
        <v>318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70</v>
      </c>
      <c r="D56" s="35">
        <v>90</v>
      </c>
      <c r="E56" s="36">
        <f t="shared" ref="E56:E90" si="5">IF(ISBLANK(D56),"",(IFERROR(((D56/C56-1)*100),"")))</f>
        <v>28.57142857142858</v>
      </c>
      <c r="F56" s="36">
        <f>+(D56*100)/$D$90</f>
        <v>0.17332691381800674</v>
      </c>
      <c r="G56" s="35">
        <v>351</v>
      </c>
      <c r="H56" s="35">
        <v>448</v>
      </c>
      <c r="I56" s="36">
        <f t="shared" ref="I56:I90" si="6">IF(ISBLANK(H56),"",(IFERROR(((H56/G56-1)*100),"")))</f>
        <v>27.635327635327634</v>
      </c>
      <c r="J56" s="36">
        <f>+(H56*100)/$H$90</f>
        <v>0.11004207635642825</v>
      </c>
      <c r="K56" s="79"/>
      <c r="L56" s="35">
        <v>1938</v>
      </c>
      <c r="M56" s="36">
        <f>+(L56*100)/$L$90</f>
        <v>7.8568353251100079E-2</v>
      </c>
      <c r="N56" s="85"/>
    </row>
    <row r="57" spans="1:14" ht="15.75">
      <c r="A57" s="12"/>
      <c r="B57" s="34" t="s">
        <v>0</v>
      </c>
      <c r="C57" s="35">
        <v>8614</v>
      </c>
      <c r="D57" s="35">
        <v>10237</v>
      </c>
      <c r="E57" s="36">
        <f t="shared" si="5"/>
        <v>18.841420942651489</v>
      </c>
      <c r="F57" s="36">
        <f t="shared" ref="F57:F89" si="7">+(D57*100)/$D$90</f>
        <v>19.714973519499278</v>
      </c>
      <c r="G57" s="35">
        <v>70888</v>
      </c>
      <c r="H57" s="35">
        <v>81394</v>
      </c>
      <c r="I57" s="36">
        <f t="shared" si="6"/>
        <v>14.820562013316785</v>
      </c>
      <c r="J57" s="36">
        <f t="shared" ref="J57:J89" si="8">+(H57*100)/$H$90</f>
        <v>19.992778488739109</v>
      </c>
      <c r="K57" s="79"/>
      <c r="L57" s="35">
        <v>388262</v>
      </c>
      <c r="M57" s="36">
        <f t="shared" ref="M57:M89" si="9">+(L57*100)/$L$90</f>
        <v>15.740508756438915</v>
      </c>
      <c r="N57" s="85"/>
    </row>
    <row r="58" spans="1:14" ht="15.75">
      <c r="A58" s="12"/>
      <c r="B58" s="34" t="s">
        <v>23</v>
      </c>
      <c r="C58" s="35">
        <v>228</v>
      </c>
      <c r="D58" s="35">
        <v>171</v>
      </c>
      <c r="E58" s="36">
        <f t="shared" si="5"/>
        <v>-25</v>
      </c>
      <c r="F58" s="36">
        <f t="shared" si="7"/>
        <v>0.32932113625421283</v>
      </c>
      <c r="G58" s="35">
        <v>1943</v>
      </c>
      <c r="H58" s="35">
        <v>1359</v>
      </c>
      <c r="I58" s="36">
        <f t="shared" si="6"/>
        <v>-30.05661348430263</v>
      </c>
      <c r="J58" s="36">
        <f t="shared" si="8"/>
        <v>0.33381067359014732</v>
      </c>
      <c r="K58" s="79"/>
      <c r="L58" s="35">
        <v>9155</v>
      </c>
      <c r="M58" s="36">
        <f t="shared" si="9"/>
        <v>0.3711523601722504</v>
      </c>
      <c r="N58" s="85"/>
    </row>
    <row r="59" spans="1:14" ht="15.75">
      <c r="A59" s="12"/>
      <c r="B59" s="34" t="s">
        <v>2</v>
      </c>
      <c r="C59" s="35">
        <v>2691</v>
      </c>
      <c r="D59" s="35">
        <v>2941</v>
      </c>
      <c r="E59" s="36">
        <f t="shared" si="5"/>
        <v>9.290226681531033</v>
      </c>
      <c r="F59" s="36">
        <f t="shared" si="7"/>
        <v>5.6639383726528649</v>
      </c>
      <c r="G59" s="35">
        <v>22459</v>
      </c>
      <c r="H59" s="35">
        <v>25922</v>
      </c>
      <c r="I59" s="36">
        <f t="shared" si="6"/>
        <v>15.419208335188571</v>
      </c>
      <c r="J59" s="36">
        <f t="shared" si="8"/>
        <v>6.3672113913199402</v>
      </c>
      <c r="K59" s="79"/>
      <c r="L59" s="35">
        <v>141498</v>
      </c>
      <c r="M59" s="36">
        <f t="shared" si="9"/>
        <v>5.7364627700331061</v>
      </c>
      <c r="N59" s="85"/>
    </row>
    <row r="60" spans="1:14" ht="15.75">
      <c r="A60" s="12"/>
      <c r="B60" s="34" t="s">
        <v>231</v>
      </c>
      <c r="C60" s="35">
        <v>10379</v>
      </c>
      <c r="D60" s="35">
        <v>12497</v>
      </c>
      <c r="E60" s="36">
        <f t="shared" si="5"/>
        <v>20.40659023027267</v>
      </c>
      <c r="F60" s="36">
        <f t="shared" si="7"/>
        <v>24.067404910929223</v>
      </c>
      <c r="G60" s="35">
        <v>95362</v>
      </c>
      <c r="H60" s="35">
        <v>100078</v>
      </c>
      <c r="I60" s="36">
        <f t="shared" si="6"/>
        <v>4.9453660787315723</v>
      </c>
      <c r="J60" s="36">
        <f t="shared" si="8"/>
        <v>24.582122583925507</v>
      </c>
      <c r="K60" s="79"/>
      <c r="L60" s="35">
        <v>596500</v>
      </c>
      <c r="M60" s="36">
        <f t="shared" si="9"/>
        <v>24.182674259175023</v>
      </c>
      <c r="N60" s="85"/>
    </row>
    <row r="61" spans="1:14" ht="15.75">
      <c r="A61" s="12"/>
      <c r="B61" s="34" t="s">
        <v>5</v>
      </c>
      <c r="C61" s="35">
        <v>524</v>
      </c>
      <c r="D61" s="35">
        <v>491</v>
      </c>
      <c r="E61" s="36">
        <f t="shared" si="5"/>
        <v>-6.2977099236641187</v>
      </c>
      <c r="F61" s="36">
        <f t="shared" si="7"/>
        <v>0.94559460760712566</v>
      </c>
      <c r="G61" s="35">
        <v>3926</v>
      </c>
      <c r="H61" s="35">
        <v>3926</v>
      </c>
      <c r="I61" s="36">
        <f t="shared" si="6"/>
        <v>0</v>
      </c>
      <c r="J61" s="36">
        <f t="shared" si="8"/>
        <v>0.96434194592709221</v>
      </c>
      <c r="K61" s="79"/>
      <c r="L61" s="35">
        <v>24311</v>
      </c>
      <c r="M61" s="36">
        <f t="shared" si="9"/>
        <v>0.98559093699045097</v>
      </c>
      <c r="N61" s="85"/>
    </row>
    <row r="62" spans="1:14" ht="15.75">
      <c r="A62" s="12"/>
      <c r="B62" s="34" t="s">
        <v>9</v>
      </c>
      <c r="C62" s="35">
        <v>1180</v>
      </c>
      <c r="D62" s="35">
        <v>1316</v>
      </c>
      <c r="E62" s="36">
        <f t="shared" si="5"/>
        <v>11.525423728813555</v>
      </c>
      <c r="F62" s="36">
        <f t="shared" si="7"/>
        <v>2.5344246509388539</v>
      </c>
      <c r="G62" s="35">
        <v>9142</v>
      </c>
      <c r="H62" s="35">
        <v>10142</v>
      </c>
      <c r="I62" s="36">
        <f t="shared" si="6"/>
        <v>10.938525486764394</v>
      </c>
      <c r="J62" s="36">
        <f t="shared" si="8"/>
        <v>2.491175755372534</v>
      </c>
      <c r="K62" s="79"/>
      <c r="L62" s="35">
        <v>48765</v>
      </c>
      <c r="M62" s="36">
        <f t="shared" si="9"/>
        <v>1.9769792292517521</v>
      </c>
      <c r="N62" s="85"/>
    </row>
    <row r="63" spans="1:14" ht="15.75">
      <c r="A63" s="12"/>
      <c r="B63" s="34" t="s">
        <v>10</v>
      </c>
      <c r="C63" s="35">
        <v>685</v>
      </c>
      <c r="D63" s="35">
        <v>815</v>
      </c>
      <c r="E63" s="36">
        <f t="shared" si="5"/>
        <v>18.978102189781019</v>
      </c>
      <c r="F63" s="36">
        <f t="shared" si="7"/>
        <v>1.5695714973519499</v>
      </c>
      <c r="G63" s="35">
        <v>6476</v>
      </c>
      <c r="H63" s="35">
        <v>6301</v>
      </c>
      <c r="I63" s="36">
        <f t="shared" si="6"/>
        <v>-2.7022853613341558</v>
      </c>
      <c r="J63" s="36">
        <f t="shared" si="8"/>
        <v>1.5477123283969965</v>
      </c>
      <c r="K63" s="79"/>
      <c r="L63" s="35">
        <v>43217</v>
      </c>
      <c r="M63" s="36">
        <f t="shared" si="9"/>
        <v>1.7520580611211518</v>
      </c>
      <c r="N63" s="85"/>
    </row>
    <row r="64" spans="1:14" ht="15.75">
      <c r="A64" s="12"/>
      <c r="B64" s="34" t="s">
        <v>21</v>
      </c>
      <c r="C64" s="35">
        <v>149</v>
      </c>
      <c r="D64" s="35">
        <v>408</v>
      </c>
      <c r="E64" s="36">
        <f t="shared" si="5"/>
        <v>173.82550335570471</v>
      </c>
      <c r="F64" s="36">
        <f t="shared" si="7"/>
        <v>0.78574867597496389</v>
      </c>
      <c r="G64" s="35">
        <v>1725</v>
      </c>
      <c r="H64" s="35">
        <v>1960</v>
      </c>
      <c r="I64" s="36">
        <f t="shared" si="6"/>
        <v>13.623188405797105</v>
      </c>
      <c r="J64" s="36">
        <f t="shared" si="8"/>
        <v>0.4814340840593736</v>
      </c>
      <c r="K64" s="79"/>
      <c r="L64" s="35">
        <v>10847</v>
      </c>
      <c r="M64" s="36">
        <f t="shared" si="9"/>
        <v>0.43974764071965045</v>
      </c>
      <c r="N64" s="85"/>
    </row>
    <row r="65" spans="1:14" ht="15.75">
      <c r="A65" s="12"/>
      <c r="B65" s="34" t="s">
        <v>12</v>
      </c>
      <c r="C65" s="35">
        <v>515</v>
      </c>
      <c r="D65" s="35">
        <v>611</v>
      </c>
      <c r="E65" s="36">
        <f t="shared" si="5"/>
        <v>18.640776699029125</v>
      </c>
      <c r="F65" s="36">
        <f t="shared" si="7"/>
        <v>1.1766971593644679</v>
      </c>
      <c r="G65" s="35">
        <v>6116</v>
      </c>
      <c r="H65" s="35">
        <v>5077</v>
      </c>
      <c r="I65" s="36">
        <f t="shared" si="6"/>
        <v>-16.988227599738394</v>
      </c>
      <c r="J65" s="36">
        <f t="shared" si="8"/>
        <v>1.2470616554946121</v>
      </c>
      <c r="K65" s="79"/>
      <c r="L65" s="35">
        <v>32546</v>
      </c>
      <c r="M65" s="36">
        <f t="shared" si="9"/>
        <v>1.3194456268887014</v>
      </c>
      <c r="N65" s="85"/>
    </row>
    <row r="66" spans="1:14" ht="15.75">
      <c r="A66" s="12"/>
      <c r="B66" s="34" t="s">
        <v>16</v>
      </c>
      <c r="C66" s="35">
        <v>809</v>
      </c>
      <c r="D66" s="35">
        <v>1108</v>
      </c>
      <c r="E66" s="36">
        <f t="shared" si="5"/>
        <v>36.959208899876387</v>
      </c>
      <c r="F66" s="36">
        <f t="shared" si="7"/>
        <v>2.1338468945594609</v>
      </c>
      <c r="G66" s="35">
        <v>7737</v>
      </c>
      <c r="H66" s="35">
        <v>7200</v>
      </c>
      <c r="I66" s="36">
        <f t="shared" si="6"/>
        <v>-6.9406746801085717</v>
      </c>
      <c r="J66" s="36">
        <f t="shared" si="8"/>
        <v>1.7685333700140256</v>
      </c>
      <c r="K66" s="79"/>
      <c r="L66" s="35">
        <v>43800</v>
      </c>
      <c r="M66" s="36">
        <f t="shared" si="9"/>
        <v>1.7756934326100018</v>
      </c>
      <c r="N66" s="85"/>
    </row>
    <row r="67" spans="1:14" ht="15.75">
      <c r="A67" s="12"/>
      <c r="B67" s="34" t="s">
        <v>14</v>
      </c>
      <c r="C67" s="35">
        <v>1031</v>
      </c>
      <c r="D67" s="35">
        <v>1076</v>
      </c>
      <c r="E67" s="36">
        <f t="shared" si="5"/>
        <v>4.3646944713870095</v>
      </c>
      <c r="F67" s="36">
        <f t="shared" si="7"/>
        <v>2.0722195474241696</v>
      </c>
      <c r="G67" s="35">
        <v>7139</v>
      </c>
      <c r="H67" s="35">
        <v>8270</v>
      </c>
      <c r="I67" s="36">
        <f t="shared" si="6"/>
        <v>15.842554979689027</v>
      </c>
      <c r="J67" s="36">
        <f t="shared" si="8"/>
        <v>2.0313570791688877</v>
      </c>
      <c r="K67" s="79"/>
      <c r="L67" s="35">
        <v>39161</v>
      </c>
      <c r="M67" s="36">
        <f t="shared" si="9"/>
        <v>1.5876239843479516</v>
      </c>
      <c r="N67" s="85"/>
    </row>
    <row r="68" spans="1:14" ht="15.75">
      <c r="A68" s="12"/>
      <c r="B68" s="34" t="s">
        <v>24</v>
      </c>
      <c r="C68" s="35">
        <v>241</v>
      </c>
      <c r="D68" s="35">
        <v>182</v>
      </c>
      <c r="E68" s="36">
        <f t="shared" si="5"/>
        <v>-24.481327800829877</v>
      </c>
      <c r="F68" s="36">
        <f t="shared" si="7"/>
        <v>0.35050553683196917</v>
      </c>
      <c r="G68" s="35">
        <v>1847</v>
      </c>
      <c r="H68" s="35">
        <v>1400</v>
      </c>
      <c r="I68" s="36">
        <f t="shared" si="6"/>
        <v>-24.20140768814294</v>
      </c>
      <c r="J68" s="36">
        <f t="shared" si="8"/>
        <v>0.34388148861383827</v>
      </c>
      <c r="K68" s="79"/>
      <c r="L68" s="35">
        <v>9991</v>
      </c>
      <c r="M68" s="36">
        <f t="shared" si="9"/>
        <v>0.4050445909864504</v>
      </c>
      <c r="N68" s="85"/>
    </row>
    <row r="69" spans="1:14" ht="15.75">
      <c r="A69" s="12"/>
      <c r="B69" s="34" t="s">
        <v>18</v>
      </c>
      <c r="C69" s="35">
        <v>1060</v>
      </c>
      <c r="D69" s="35">
        <v>989</v>
      </c>
      <c r="E69" s="36">
        <f t="shared" si="5"/>
        <v>-6.6981132075471734</v>
      </c>
      <c r="F69" s="36">
        <f t="shared" si="7"/>
        <v>1.9046701974000964</v>
      </c>
      <c r="G69" s="35">
        <v>8606</v>
      </c>
      <c r="H69" s="35">
        <v>7153</v>
      </c>
      <c r="I69" s="36">
        <f t="shared" si="6"/>
        <v>-16.883569602602833</v>
      </c>
      <c r="J69" s="36">
        <f t="shared" si="8"/>
        <v>1.7569887771819894</v>
      </c>
      <c r="K69" s="79"/>
      <c r="L69" s="35">
        <v>33864</v>
      </c>
      <c r="M69" s="36">
        <f t="shared" si="9"/>
        <v>1.3728785936508014</v>
      </c>
      <c r="N69" s="85"/>
    </row>
    <row r="70" spans="1:14" ht="15.75">
      <c r="A70" s="12"/>
      <c r="B70" s="34" t="s">
        <v>1</v>
      </c>
      <c r="C70" s="35">
        <v>4141</v>
      </c>
      <c r="D70" s="35">
        <v>4383</v>
      </c>
      <c r="E70" s="36">
        <f t="shared" si="5"/>
        <v>5.8439990340497516</v>
      </c>
      <c r="F70" s="36">
        <f t="shared" si="7"/>
        <v>8.4410207029369282</v>
      </c>
      <c r="G70" s="35">
        <v>38856</v>
      </c>
      <c r="H70" s="35">
        <v>36904</v>
      </c>
      <c r="I70" s="36">
        <f t="shared" si="6"/>
        <v>-5.0236771669755047</v>
      </c>
      <c r="J70" s="36">
        <f t="shared" si="8"/>
        <v>9.0647160398607767</v>
      </c>
      <c r="K70" s="79"/>
      <c r="L70" s="35">
        <v>212034</v>
      </c>
      <c r="M70" s="36">
        <f t="shared" si="9"/>
        <v>8.5960589335623094</v>
      </c>
      <c r="N70" s="85"/>
    </row>
    <row r="71" spans="1:14" ht="15.75">
      <c r="A71" s="12"/>
      <c r="B71" s="34" t="s">
        <v>27</v>
      </c>
      <c r="C71" s="35">
        <v>1</v>
      </c>
      <c r="D71" s="35">
        <v>0</v>
      </c>
      <c r="E71" s="36">
        <f t="shared" si="5"/>
        <v>-100</v>
      </c>
      <c r="F71" s="36">
        <f t="shared" si="7"/>
        <v>0</v>
      </c>
      <c r="G71" s="35">
        <v>3</v>
      </c>
      <c r="H71" s="35">
        <v>0</v>
      </c>
      <c r="I71" s="36">
        <f t="shared" si="6"/>
        <v>-100</v>
      </c>
      <c r="J71" s="36">
        <f t="shared" si="8"/>
        <v>0</v>
      </c>
      <c r="K71" s="79"/>
      <c r="L71" s="35">
        <v>23</v>
      </c>
      <c r="M71" s="36">
        <f t="shared" si="9"/>
        <v>9.3244175685000096E-4</v>
      </c>
      <c r="N71" s="85"/>
    </row>
    <row r="72" spans="1:14" ht="15.75">
      <c r="A72" s="12"/>
      <c r="B72" s="34" t="s">
        <v>26</v>
      </c>
      <c r="C72" s="35">
        <v>3</v>
      </c>
      <c r="D72" s="35">
        <v>3</v>
      </c>
      <c r="E72" s="36">
        <f t="shared" si="5"/>
        <v>0</v>
      </c>
      <c r="F72" s="36">
        <f t="shared" si="7"/>
        <v>5.7775637939335581E-3</v>
      </c>
      <c r="G72" s="35">
        <v>27</v>
      </c>
      <c r="H72" s="35">
        <v>26</v>
      </c>
      <c r="I72" s="36">
        <f t="shared" si="6"/>
        <v>-3.703703703703709</v>
      </c>
      <c r="J72" s="36">
        <f t="shared" si="8"/>
        <v>6.3863705028284253E-3</v>
      </c>
      <c r="K72" s="79"/>
      <c r="L72" s="35">
        <v>150</v>
      </c>
      <c r="M72" s="36">
        <f t="shared" si="9"/>
        <v>6.0811418925000062E-3</v>
      </c>
      <c r="N72" s="85"/>
    </row>
    <row r="73" spans="1:14" ht="15.75">
      <c r="A73" s="12"/>
      <c r="B73" s="34" t="s">
        <v>8</v>
      </c>
      <c r="C73" s="35">
        <v>714</v>
      </c>
      <c r="D73" s="35">
        <v>710</v>
      </c>
      <c r="E73" s="36">
        <f t="shared" si="5"/>
        <v>-0.56022408963585235</v>
      </c>
      <c r="F73" s="36">
        <f t="shared" si="7"/>
        <v>1.3673567645642755</v>
      </c>
      <c r="G73" s="35">
        <v>5915</v>
      </c>
      <c r="H73" s="35">
        <v>5410</v>
      </c>
      <c r="I73" s="36">
        <f t="shared" si="6"/>
        <v>-8.5376162299239269</v>
      </c>
      <c r="J73" s="36">
        <f t="shared" si="8"/>
        <v>1.3288563238577609</v>
      </c>
      <c r="K73" s="79"/>
      <c r="L73" s="35">
        <v>40234</v>
      </c>
      <c r="M73" s="36">
        <f t="shared" si="9"/>
        <v>1.6311244193523016</v>
      </c>
      <c r="N73" s="85"/>
    </row>
    <row r="74" spans="1:14" ht="15.75">
      <c r="A74" s="12"/>
      <c r="B74" s="34" t="s">
        <v>19</v>
      </c>
      <c r="C74" s="35">
        <v>446</v>
      </c>
      <c r="D74" s="35">
        <v>265</v>
      </c>
      <c r="E74" s="36">
        <f t="shared" si="5"/>
        <v>-40.582959641255599</v>
      </c>
      <c r="F74" s="36">
        <f t="shared" si="7"/>
        <v>0.51035146846413093</v>
      </c>
      <c r="G74" s="35">
        <v>4713</v>
      </c>
      <c r="H74" s="35">
        <v>4279</v>
      </c>
      <c r="I74" s="36">
        <f t="shared" si="6"/>
        <v>-9.2085720347973687</v>
      </c>
      <c r="J74" s="36">
        <f t="shared" si="8"/>
        <v>1.0510492069847244</v>
      </c>
      <c r="K74" s="79"/>
      <c r="L74" s="35">
        <v>23336</v>
      </c>
      <c r="M74" s="36">
        <f t="shared" si="9"/>
        <v>0.94606351468920091</v>
      </c>
      <c r="N74" s="85"/>
    </row>
    <row r="75" spans="1:14" ht="15.75">
      <c r="A75" s="12"/>
      <c r="B75" s="34" t="s">
        <v>17</v>
      </c>
      <c r="C75" s="35">
        <v>451</v>
      </c>
      <c r="D75" s="35">
        <v>534</v>
      </c>
      <c r="E75" s="36">
        <f t="shared" si="5"/>
        <v>18.403547671840357</v>
      </c>
      <c r="F75" s="36">
        <f t="shared" si="7"/>
        <v>1.0284063553201734</v>
      </c>
      <c r="G75" s="35">
        <v>5133</v>
      </c>
      <c r="H75" s="35">
        <v>4677</v>
      </c>
      <c r="I75" s="36">
        <f t="shared" si="6"/>
        <v>-8.8836937463471664</v>
      </c>
      <c r="J75" s="36">
        <f t="shared" si="8"/>
        <v>1.1488098016049439</v>
      </c>
      <c r="K75" s="79"/>
      <c r="L75" s="35">
        <v>27074</v>
      </c>
      <c r="M75" s="36">
        <f t="shared" si="9"/>
        <v>1.0976055706503012</v>
      </c>
      <c r="N75" s="85"/>
    </row>
    <row r="76" spans="1:14" ht="15.75">
      <c r="A76" s="12"/>
      <c r="B76" s="34" t="s">
        <v>4</v>
      </c>
      <c r="C76" s="35">
        <v>1022</v>
      </c>
      <c r="D76" s="35">
        <v>1210</v>
      </c>
      <c r="E76" s="36">
        <f t="shared" si="5"/>
        <v>18.395303326810186</v>
      </c>
      <c r="F76" s="36">
        <f t="shared" si="7"/>
        <v>2.3302840635532016</v>
      </c>
      <c r="G76" s="35">
        <v>10895</v>
      </c>
      <c r="H76" s="35">
        <v>8277</v>
      </c>
      <c r="I76" s="36">
        <f t="shared" si="6"/>
        <v>-24.02937127122533</v>
      </c>
      <c r="J76" s="36">
        <f t="shared" si="8"/>
        <v>2.0330764866119568</v>
      </c>
      <c r="K76" s="79"/>
      <c r="L76" s="35">
        <v>75415</v>
      </c>
      <c r="M76" s="36">
        <f t="shared" si="9"/>
        <v>3.057395438819253</v>
      </c>
      <c r="N76" s="85"/>
    </row>
    <row r="77" spans="1:14" ht="15.75">
      <c r="A77" s="12"/>
      <c r="B77" s="34" t="s">
        <v>13</v>
      </c>
      <c r="C77" s="35">
        <v>894</v>
      </c>
      <c r="D77" s="35">
        <v>922</v>
      </c>
      <c r="E77" s="36">
        <f t="shared" si="5"/>
        <v>3.1319910514541416</v>
      </c>
      <c r="F77" s="36">
        <f t="shared" si="7"/>
        <v>1.7756379393355801</v>
      </c>
      <c r="G77" s="35">
        <v>7458</v>
      </c>
      <c r="H77" s="35">
        <v>5790</v>
      </c>
      <c r="I77" s="36">
        <f t="shared" si="6"/>
        <v>-22.365245374094933</v>
      </c>
      <c r="J77" s="36">
        <f t="shared" si="8"/>
        <v>1.4221955850529455</v>
      </c>
      <c r="K77" s="79"/>
      <c r="L77" s="35">
        <v>43978</v>
      </c>
      <c r="M77" s="36">
        <f t="shared" si="9"/>
        <v>1.7829097209891018</v>
      </c>
      <c r="N77" s="85"/>
    </row>
    <row r="78" spans="1:14" ht="15.75">
      <c r="A78" s="12"/>
      <c r="B78" s="34" t="s">
        <v>11</v>
      </c>
      <c r="C78" s="35">
        <v>1190</v>
      </c>
      <c r="D78" s="35">
        <v>1196</v>
      </c>
      <c r="E78" s="36">
        <f t="shared" si="5"/>
        <v>0.50420168067226712</v>
      </c>
      <c r="F78" s="36">
        <f t="shared" si="7"/>
        <v>2.303322099181512</v>
      </c>
      <c r="G78" s="35">
        <v>10175</v>
      </c>
      <c r="H78" s="35">
        <v>9326</v>
      </c>
      <c r="I78" s="36">
        <f t="shared" si="6"/>
        <v>-8.3439803439803395</v>
      </c>
      <c r="J78" s="36">
        <f t="shared" si="8"/>
        <v>2.2907419734376111</v>
      </c>
      <c r="K78" s="79"/>
      <c r="L78" s="35">
        <v>61504</v>
      </c>
      <c r="M78" s="36">
        <f t="shared" si="9"/>
        <v>2.4934303397088025</v>
      </c>
      <c r="N78" s="85"/>
    </row>
    <row r="79" spans="1:14" ht="15.75">
      <c r="A79" s="12"/>
      <c r="B79" s="34" t="s">
        <v>22</v>
      </c>
      <c r="C79" s="35">
        <v>298</v>
      </c>
      <c r="D79" s="35">
        <v>356</v>
      </c>
      <c r="E79" s="36">
        <f t="shared" si="5"/>
        <v>19.463087248322154</v>
      </c>
      <c r="F79" s="36">
        <f t="shared" si="7"/>
        <v>0.68560423688011551</v>
      </c>
      <c r="G79" s="35">
        <v>2809</v>
      </c>
      <c r="H79" s="35">
        <v>2146</v>
      </c>
      <c r="I79" s="36">
        <f t="shared" si="6"/>
        <v>-23.602705589177642</v>
      </c>
      <c r="J79" s="36">
        <f t="shared" si="8"/>
        <v>0.52712119611806929</v>
      </c>
      <c r="K79" s="79"/>
      <c r="L79" s="35">
        <v>10511</v>
      </c>
      <c r="M79" s="36">
        <f t="shared" si="9"/>
        <v>0.42612588288045045</v>
      </c>
      <c r="N79" s="85"/>
    </row>
    <row r="80" spans="1:14" ht="15.75">
      <c r="A80" s="12"/>
      <c r="B80" s="34" t="s">
        <v>15</v>
      </c>
      <c r="C80" s="35">
        <v>472</v>
      </c>
      <c r="D80" s="35">
        <v>724</v>
      </c>
      <c r="E80" s="36">
        <f t="shared" si="5"/>
        <v>53.389830508474567</v>
      </c>
      <c r="F80" s="36">
        <f t="shared" si="7"/>
        <v>1.3943187289359653</v>
      </c>
      <c r="G80" s="35">
        <v>4059</v>
      </c>
      <c r="H80" s="35">
        <v>5061</v>
      </c>
      <c r="I80" s="36">
        <f t="shared" si="6"/>
        <v>24.685883222468586</v>
      </c>
      <c r="J80" s="36">
        <f t="shared" si="8"/>
        <v>1.2431315813390253</v>
      </c>
      <c r="K80" s="79"/>
      <c r="L80" s="35">
        <v>27831</v>
      </c>
      <c r="M80" s="36">
        <f t="shared" si="9"/>
        <v>1.1282950667344511</v>
      </c>
      <c r="N80" s="85"/>
    </row>
    <row r="81" spans="1:14" ht="15.75">
      <c r="A81" s="12"/>
      <c r="B81" s="34" t="s">
        <v>6</v>
      </c>
      <c r="C81" s="35">
        <v>966</v>
      </c>
      <c r="D81" s="35">
        <v>1067</v>
      </c>
      <c r="E81" s="36">
        <f t="shared" si="5"/>
        <v>10.45548654244306</v>
      </c>
      <c r="F81" s="36">
        <f t="shared" si="7"/>
        <v>2.0548868560423688</v>
      </c>
      <c r="G81" s="35">
        <v>7484</v>
      </c>
      <c r="H81" s="35">
        <v>8055</v>
      </c>
      <c r="I81" s="36">
        <f t="shared" si="6"/>
        <v>7.6296098343132002</v>
      </c>
      <c r="J81" s="36">
        <f t="shared" si="8"/>
        <v>1.9785467077031911</v>
      </c>
      <c r="K81" s="79"/>
      <c r="L81" s="35">
        <v>48155</v>
      </c>
      <c r="M81" s="36">
        <f t="shared" si="9"/>
        <v>1.9522492522222519</v>
      </c>
      <c r="N81" s="85"/>
    </row>
    <row r="82" spans="1:14" ht="15.75">
      <c r="A82" s="12"/>
      <c r="B82" s="34" t="s">
        <v>74</v>
      </c>
      <c r="C82" s="35">
        <v>98</v>
      </c>
      <c r="D82" s="35">
        <v>119</v>
      </c>
      <c r="E82" s="36">
        <f t="shared" si="5"/>
        <v>21.42857142857142</v>
      </c>
      <c r="F82" s="36">
        <f t="shared" si="7"/>
        <v>0.22917669715936448</v>
      </c>
      <c r="G82" s="35">
        <v>873</v>
      </c>
      <c r="H82" s="35">
        <v>816</v>
      </c>
      <c r="I82" s="36">
        <f t="shared" si="6"/>
        <v>-6.5292096219931262</v>
      </c>
      <c r="J82" s="36">
        <f t="shared" si="8"/>
        <v>0.20043378193492289</v>
      </c>
      <c r="K82" s="79"/>
      <c r="L82" s="35">
        <v>3702</v>
      </c>
      <c r="M82" s="36">
        <f t="shared" si="9"/>
        <v>0.15008258190690016</v>
      </c>
      <c r="N82" s="85"/>
    </row>
    <row r="83" spans="1:14" ht="15.75">
      <c r="A83" s="12"/>
      <c r="B83" s="34" t="s">
        <v>3</v>
      </c>
      <c r="C83" s="35">
        <v>2255</v>
      </c>
      <c r="D83" s="35">
        <v>2685</v>
      </c>
      <c r="E83" s="36">
        <f t="shared" si="5"/>
        <v>19.068736141906871</v>
      </c>
      <c r="F83" s="36">
        <f t="shared" si="7"/>
        <v>5.1709195955705347</v>
      </c>
      <c r="G83" s="35">
        <v>22229</v>
      </c>
      <c r="H83" s="35">
        <v>21199</v>
      </c>
      <c r="I83" s="36">
        <f t="shared" si="6"/>
        <v>-4.6335867560394099</v>
      </c>
      <c r="J83" s="36">
        <f t="shared" si="8"/>
        <v>5.2071026265176839</v>
      </c>
      <c r="K83" s="79"/>
      <c r="L83" s="35">
        <v>123979</v>
      </c>
      <c r="M83" s="36">
        <f t="shared" si="9"/>
        <v>5.0262259379350551</v>
      </c>
      <c r="N83" s="85"/>
    </row>
    <row r="84" spans="1:14" ht="15.75">
      <c r="A84" s="12"/>
      <c r="B84" s="34" t="s">
        <v>20</v>
      </c>
      <c r="C84" s="35">
        <v>488</v>
      </c>
      <c r="D84" s="35">
        <v>111</v>
      </c>
      <c r="E84" s="36">
        <f t="shared" si="5"/>
        <v>-77.254098360655732</v>
      </c>
      <c r="F84" s="36">
        <f t="shared" si="7"/>
        <v>0.21376986037554166</v>
      </c>
      <c r="G84" s="35">
        <v>2554</v>
      </c>
      <c r="H84" s="35">
        <v>1375</v>
      </c>
      <c r="I84" s="36">
        <f t="shared" si="6"/>
        <v>-46.162881754111197</v>
      </c>
      <c r="J84" s="36">
        <f t="shared" si="8"/>
        <v>0.33774074774573404</v>
      </c>
      <c r="K84" s="79"/>
      <c r="L84" s="35">
        <v>23760</v>
      </c>
      <c r="M84" s="36">
        <f t="shared" si="9"/>
        <v>0.96325287577200092</v>
      </c>
      <c r="N84" s="85"/>
    </row>
    <row r="85" spans="1:14" ht="15.75">
      <c r="A85" s="12"/>
      <c r="B85" s="34" t="s">
        <v>7</v>
      </c>
      <c r="C85" s="35">
        <v>949</v>
      </c>
      <c r="D85" s="35">
        <v>964</v>
      </c>
      <c r="E85" s="36">
        <f t="shared" si="5"/>
        <v>1.5806111696522684</v>
      </c>
      <c r="F85" s="36">
        <f t="shared" si="7"/>
        <v>1.8565238324506499</v>
      </c>
      <c r="G85" s="35">
        <v>9047</v>
      </c>
      <c r="H85" s="35">
        <v>8565</v>
      </c>
      <c r="I85" s="36">
        <f t="shared" si="6"/>
        <v>-5.3277329501492225</v>
      </c>
      <c r="J85" s="36">
        <f t="shared" si="8"/>
        <v>2.1038178214125178</v>
      </c>
      <c r="K85" s="79"/>
      <c r="L85" s="35">
        <v>52468</v>
      </c>
      <c r="M85" s="36">
        <f t="shared" si="9"/>
        <v>2.1271023521046022</v>
      </c>
      <c r="N85" s="85"/>
    </row>
    <row r="86" spans="1:14" ht="15.75">
      <c r="A86" s="12"/>
      <c r="B86" s="34" t="s">
        <v>232</v>
      </c>
      <c r="C86" s="35">
        <v>5101</v>
      </c>
      <c r="D86" s="35">
        <v>3742</v>
      </c>
      <c r="E86" s="36">
        <f t="shared" si="5"/>
        <v>-26.641834934326603</v>
      </c>
      <c r="F86" s="36">
        <f t="shared" si="7"/>
        <v>7.2065479056331245</v>
      </c>
      <c r="G86" s="35">
        <v>35320</v>
      </c>
      <c r="H86" s="35">
        <v>24575</v>
      </c>
      <c r="I86" s="36">
        <f t="shared" si="6"/>
        <v>-30.421857304643261</v>
      </c>
      <c r="J86" s="36">
        <f t="shared" si="8"/>
        <v>6.0363482733464826</v>
      </c>
      <c r="K86" s="79"/>
      <c r="L86" s="35">
        <v>268517</v>
      </c>
      <c r="M86" s="36">
        <f t="shared" si="9"/>
        <v>10.88593318365616</v>
      </c>
      <c r="N86" s="85"/>
    </row>
    <row r="87" spans="1:14" ht="15.75">
      <c r="A87" s="12"/>
      <c r="B87" s="34" t="s">
        <v>29</v>
      </c>
      <c r="C87" s="35">
        <v>1</v>
      </c>
      <c r="D87" s="35">
        <v>0</v>
      </c>
      <c r="E87" s="36">
        <f t="shared" si="5"/>
        <v>-100</v>
      </c>
      <c r="F87" s="36">
        <f t="shared" si="7"/>
        <v>0</v>
      </c>
      <c r="G87" s="35">
        <v>2</v>
      </c>
      <c r="H87" s="35">
        <v>1</v>
      </c>
      <c r="I87" s="36">
        <f t="shared" si="6"/>
        <v>-50</v>
      </c>
      <c r="J87" s="36">
        <f t="shared" si="8"/>
        <v>2.4562963472417023E-4</v>
      </c>
      <c r="K87" s="79"/>
      <c r="L87" s="35">
        <v>12</v>
      </c>
      <c r="M87" s="36">
        <f t="shared" si="9"/>
        <v>4.8649135140000049E-4</v>
      </c>
      <c r="N87" s="85"/>
    </row>
    <row r="88" spans="1:14" ht="15.75">
      <c r="A88" s="12"/>
      <c r="B88" s="34" t="s">
        <v>28</v>
      </c>
      <c r="C88" s="35">
        <v>0</v>
      </c>
      <c r="D88" s="35">
        <v>2</v>
      </c>
      <c r="E88" s="36" t="str">
        <f t="shared" si="5"/>
        <v/>
      </c>
      <c r="F88" s="36">
        <f t="shared" si="7"/>
        <v>3.8517091959557053E-3</v>
      </c>
      <c r="G88" s="35">
        <v>6</v>
      </c>
      <c r="H88" s="35">
        <v>5</v>
      </c>
      <c r="I88" s="36">
        <f t="shared" si="6"/>
        <v>-16.666666666666664</v>
      </c>
      <c r="J88" s="36">
        <f t="shared" si="8"/>
        <v>1.2281481736208511E-3</v>
      </c>
      <c r="K88" s="79"/>
      <c r="L88" s="35">
        <v>43</v>
      </c>
      <c r="M88" s="36">
        <f t="shared" si="9"/>
        <v>1.7432606758500018E-3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0</v>
      </c>
      <c r="H89" s="35">
        <v>0</v>
      </c>
      <c r="I89" s="36" t="str">
        <f t="shared" si="6"/>
        <v/>
      </c>
      <c r="J89" s="36">
        <f t="shared" si="8"/>
        <v>0</v>
      </c>
      <c r="K89" s="79"/>
      <c r="L89" s="35">
        <v>61</v>
      </c>
      <c r="M89" s="36">
        <f t="shared" si="9"/>
        <v>2.4729977029500027E-3</v>
      </c>
      <c r="N89" s="85"/>
    </row>
    <row r="90" spans="1:14" ht="15.75">
      <c r="A90" s="12"/>
      <c r="B90" s="40" t="s">
        <v>70</v>
      </c>
      <c r="C90" s="37">
        <f>SUM(C56:C89)</f>
        <v>47666</v>
      </c>
      <c r="D90" s="37">
        <f>SUM(D56:D89)</f>
        <v>51925</v>
      </c>
      <c r="E90" s="38">
        <f t="shared" si="5"/>
        <v>8.9350900012587609</v>
      </c>
      <c r="F90" s="38">
        <f>SUM(F56:F89)</f>
        <v>100</v>
      </c>
      <c r="G90" s="37">
        <f>SUM(G56:G89)</f>
        <v>411275</v>
      </c>
      <c r="H90" s="37">
        <f>SUM(H56:H89)</f>
        <v>407117</v>
      </c>
      <c r="I90" s="38">
        <f t="shared" si="6"/>
        <v>-1.0110023706765503</v>
      </c>
      <c r="J90" s="38">
        <f>SUM(J56:J89)</f>
        <v>99.999999999999986</v>
      </c>
      <c r="K90" s="79"/>
      <c r="L90" s="37">
        <f>SUM(L56:L89)</f>
        <v>2466642</v>
      </c>
      <c r="M90" s="38">
        <f>SUM(M56:M89)</f>
        <v>100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309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254</v>
      </c>
      <c r="C93" s="104" t="s">
        <v>319</v>
      </c>
      <c r="D93" s="104"/>
      <c r="E93" s="101" t="s">
        <v>316</v>
      </c>
      <c r="F93" s="101" t="s">
        <v>305</v>
      </c>
      <c r="G93" s="105" t="s">
        <v>320</v>
      </c>
      <c r="H93" s="106"/>
      <c r="I93" s="101" t="s">
        <v>316</v>
      </c>
      <c r="J93" s="101" t="s">
        <v>306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2017</v>
      </c>
      <c r="D94" s="31">
        <v>2018</v>
      </c>
      <c r="E94" s="101"/>
      <c r="F94" s="101"/>
      <c r="G94" s="31">
        <v>2017</v>
      </c>
      <c r="H94" s="31">
        <v>2018</v>
      </c>
      <c r="I94" s="101"/>
      <c r="J94" s="101"/>
      <c r="K94" s="94"/>
      <c r="L94" s="39" t="s">
        <v>318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37</v>
      </c>
      <c r="D96" s="35">
        <f>D16-D56</f>
        <v>33</v>
      </c>
      <c r="E96" s="36">
        <f t="shared" ref="E96:E124" si="10">IF(ISBLANK(D96),"",(IFERROR(((D96/C96-1)*100),"")))</f>
        <v>-10.810810810810811</v>
      </c>
      <c r="F96" s="36">
        <f>+(D96*100)/$D$130</f>
        <v>6.9513196975122704E-2</v>
      </c>
      <c r="G96" s="35">
        <f>G16-G56</f>
        <v>271</v>
      </c>
      <c r="H96" s="35">
        <f>H16-H56</f>
        <v>239</v>
      </c>
      <c r="I96" s="36">
        <f t="shared" ref="I96:I124" si="11">IF(ISBLANK(H96),"",(IFERROR(((H96/G96-1)*100),"")))</f>
        <v>-11.808118081180808</v>
      </c>
      <c r="J96" s="36">
        <f>+(H96*100)/$H$130</f>
        <v>6.4897155658135905E-2</v>
      </c>
      <c r="K96" s="79"/>
      <c r="L96" s="35">
        <f>L16-L56</f>
        <v>1239</v>
      </c>
      <c r="M96" s="36">
        <f>+(L96*100)/$L$130</f>
        <v>6.0780700876537176E-2</v>
      </c>
      <c r="N96" s="85"/>
    </row>
    <row r="97" spans="1:14" ht="15.75">
      <c r="A97" s="12"/>
      <c r="B97" s="34" t="s">
        <v>0</v>
      </c>
      <c r="C97" s="35">
        <f t="shared" ref="C97:D124" si="12">C17-C57</f>
        <v>7605</v>
      </c>
      <c r="D97" s="35">
        <f t="shared" si="12"/>
        <v>9179</v>
      </c>
      <c r="E97" s="36">
        <f t="shared" si="10"/>
        <v>20.696909927679165</v>
      </c>
      <c r="F97" s="36">
        <f t="shared" ref="F97:F129" si="13">+(D97*100)/$D$130</f>
        <v>19.3352010616561</v>
      </c>
      <c r="G97" s="35">
        <f t="shared" ref="G97:H97" si="14">G17-G57</f>
        <v>55513</v>
      </c>
      <c r="H97" s="35">
        <f t="shared" si="14"/>
        <v>72535</v>
      </c>
      <c r="I97" s="36">
        <f t="shared" si="11"/>
        <v>30.663087925350819</v>
      </c>
      <c r="J97" s="36">
        <f t="shared" ref="J97:J129" si="15">+(H97*100)/$H$130</f>
        <v>19.695879437920034</v>
      </c>
      <c r="K97" s="79"/>
      <c r="L97" s="35">
        <f t="shared" ref="L97" si="16">L17-L57</f>
        <v>293043</v>
      </c>
      <c r="M97" s="36">
        <f t="shared" ref="M97:M129" si="17">+(L97*100)/$L$130</f>
        <v>14.375592354288203</v>
      </c>
      <c r="N97" s="85"/>
    </row>
    <row r="98" spans="1:14" ht="15.75">
      <c r="A98" s="12"/>
      <c r="B98" s="34" t="s">
        <v>23</v>
      </c>
      <c r="C98" s="35">
        <f t="shared" si="12"/>
        <v>295</v>
      </c>
      <c r="D98" s="35">
        <f t="shared" si="12"/>
        <v>210</v>
      </c>
      <c r="E98" s="36">
        <f t="shared" si="10"/>
        <v>-28.8135593220339</v>
      </c>
      <c r="F98" s="36">
        <f t="shared" si="13"/>
        <v>0.44235670802350807</v>
      </c>
      <c r="G98" s="35">
        <f t="shared" ref="G98:H98" si="18">G18-G58</f>
        <v>2819</v>
      </c>
      <c r="H98" s="35">
        <f t="shared" si="18"/>
        <v>1671</v>
      </c>
      <c r="I98" s="36">
        <f t="shared" si="11"/>
        <v>-40.72366087264988</v>
      </c>
      <c r="J98" s="36">
        <f t="shared" si="15"/>
        <v>0.45373701717466569</v>
      </c>
      <c r="K98" s="79"/>
      <c r="L98" s="35">
        <f t="shared" ref="L98" si="19">L18-L58</f>
        <v>11079</v>
      </c>
      <c r="M98" s="36">
        <f t="shared" si="17"/>
        <v>0.5434942574747017</v>
      </c>
      <c r="N98" s="85"/>
    </row>
    <row r="99" spans="1:14" ht="15.75">
      <c r="A99" s="12"/>
      <c r="B99" s="34" t="s">
        <v>2</v>
      </c>
      <c r="C99" s="35">
        <f t="shared" si="12"/>
        <v>2274</v>
      </c>
      <c r="D99" s="35">
        <f t="shared" si="12"/>
        <v>3407</v>
      </c>
      <c r="E99" s="36">
        <f t="shared" si="10"/>
        <v>49.824098504837288</v>
      </c>
      <c r="F99" s="36">
        <f t="shared" si="13"/>
        <v>7.1767109725528195</v>
      </c>
      <c r="G99" s="35">
        <f t="shared" ref="G99:H99" si="20">G19-G59</f>
        <v>19218</v>
      </c>
      <c r="H99" s="35">
        <f t="shared" si="20"/>
        <v>25390</v>
      </c>
      <c r="I99" s="36">
        <f t="shared" si="11"/>
        <v>32.115724841294615</v>
      </c>
      <c r="J99" s="36">
        <f t="shared" si="15"/>
        <v>6.8943045278664039</v>
      </c>
      <c r="K99" s="79"/>
      <c r="L99" s="35">
        <f t="shared" ref="L99" si="21">L19-L59</f>
        <v>125580</v>
      </c>
      <c r="M99" s="36">
        <f t="shared" si="17"/>
        <v>6.1604845973168194</v>
      </c>
      <c r="N99" s="85"/>
    </row>
    <row r="100" spans="1:14" ht="15.75">
      <c r="A100" s="12"/>
      <c r="B100" s="34" t="s">
        <v>231</v>
      </c>
      <c r="C100" s="35">
        <f t="shared" si="12"/>
        <v>8240</v>
      </c>
      <c r="D100" s="35">
        <f t="shared" si="12"/>
        <v>9943</v>
      </c>
      <c r="E100" s="36">
        <f t="shared" si="10"/>
        <v>20.667475728155349</v>
      </c>
      <c r="F100" s="36">
        <f t="shared" si="13"/>
        <v>20.944536894655911</v>
      </c>
      <c r="G100" s="35">
        <f t="shared" ref="G100:H100" si="22">G20-G60</f>
        <v>68039</v>
      </c>
      <c r="H100" s="35">
        <f t="shared" si="22"/>
        <v>78076</v>
      </c>
      <c r="I100" s="36">
        <f t="shared" si="11"/>
        <v>14.751833507253199</v>
      </c>
      <c r="J100" s="36">
        <f t="shared" si="15"/>
        <v>21.200461611567444</v>
      </c>
      <c r="K100" s="79"/>
      <c r="L100" s="35">
        <f t="shared" ref="L100" si="23">L20-L60</f>
        <v>417756</v>
      </c>
      <c r="M100" s="36">
        <f t="shared" si="17"/>
        <v>20.493545177868171</v>
      </c>
      <c r="N100" s="85"/>
    </row>
    <row r="101" spans="1:14" ht="15.75">
      <c r="A101" s="12"/>
      <c r="B101" s="34" t="s">
        <v>5</v>
      </c>
      <c r="C101" s="35">
        <f t="shared" si="12"/>
        <v>446</v>
      </c>
      <c r="D101" s="35">
        <f t="shared" si="12"/>
        <v>411</v>
      </c>
      <c r="E101" s="36">
        <f t="shared" si="10"/>
        <v>-7.8475336322869964</v>
      </c>
      <c r="F101" s="36">
        <f t="shared" si="13"/>
        <v>0.86575527141743724</v>
      </c>
      <c r="G101" s="35">
        <f t="shared" ref="G101:H101" si="24">G21-G61</f>
        <v>4957</v>
      </c>
      <c r="H101" s="35">
        <f t="shared" si="24"/>
        <v>3605</v>
      </c>
      <c r="I101" s="36">
        <f t="shared" si="11"/>
        <v>-27.274561226548311</v>
      </c>
      <c r="J101" s="36">
        <f t="shared" si="15"/>
        <v>0.97888805919489508</v>
      </c>
      <c r="K101" s="79"/>
      <c r="L101" s="35">
        <f t="shared" ref="L101" si="25">L21-L61</f>
        <v>27742</v>
      </c>
      <c r="M101" s="36">
        <f t="shared" si="17"/>
        <v>1.3609186470677113</v>
      </c>
      <c r="N101" s="85"/>
    </row>
    <row r="102" spans="1:14" ht="15.75">
      <c r="A102" s="12"/>
      <c r="B102" s="34" t="s">
        <v>9</v>
      </c>
      <c r="C102" s="35">
        <f t="shared" si="12"/>
        <v>1253</v>
      </c>
      <c r="D102" s="35">
        <f t="shared" si="12"/>
        <v>1150</v>
      </c>
      <c r="E102" s="36">
        <f t="shared" si="10"/>
        <v>-8.2202713487629637</v>
      </c>
      <c r="F102" s="36">
        <f t="shared" si="13"/>
        <v>2.4224295915573064</v>
      </c>
      <c r="G102" s="35">
        <f t="shared" ref="G102:H102" si="26">G22-G62</f>
        <v>8476</v>
      </c>
      <c r="H102" s="35">
        <f t="shared" si="26"/>
        <v>10094</v>
      </c>
      <c r="I102" s="36">
        <f t="shared" si="11"/>
        <v>19.089193015573393</v>
      </c>
      <c r="J102" s="36">
        <f t="shared" si="15"/>
        <v>2.7408865657457064</v>
      </c>
      <c r="K102" s="79"/>
      <c r="L102" s="35">
        <f t="shared" ref="L102" si="27">L22-L62</f>
        <v>45259</v>
      </c>
      <c r="M102" s="36">
        <f t="shared" si="17"/>
        <v>2.2202370790727977</v>
      </c>
      <c r="N102" s="85"/>
    </row>
    <row r="103" spans="1:14" ht="15.75">
      <c r="A103" s="12"/>
      <c r="B103" s="34" t="s">
        <v>10</v>
      </c>
      <c r="C103" s="35">
        <f t="shared" si="12"/>
        <v>576</v>
      </c>
      <c r="D103" s="35">
        <f t="shared" si="12"/>
        <v>888</v>
      </c>
      <c r="E103" s="36">
        <f t="shared" si="10"/>
        <v>54.166666666666671</v>
      </c>
      <c r="F103" s="36">
        <f t="shared" si="13"/>
        <v>1.8705369367851199</v>
      </c>
      <c r="G103" s="35">
        <f t="shared" ref="G103:H103" si="28">G23-G63</f>
        <v>5122</v>
      </c>
      <c r="H103" s="35">
        <f t="shared" si="28"/>
        <v>6529</v>
      </c>
      <c r="I103" s="36">
        <f t="shared" si="11"/>
        <v>27.469738383443975</v>
      </c>
      <c r="J103" s="36">
        <f t="shared" si="15"/>
        <v>1.7728599551965243</v>
      </c>
      <c r="K103" s="79"/>
      <c r="L103" s="35">
        <f t="shared" ref="L103" si="29">L23-L63</f>
        <v>34664</v>
      </c>
      <c r="M103" s="36">
        <f t="shared" si="17"/>
        <v>1.7004860493819893</v>
      </c>
      <c r="N103" s="85"/>
    </row>
    <row r="104" spans="1:14" ht="15.75">
      <c r="A104" s="12"/>
      <c r="B104" s="34" t="s">
        <v>21</v>
      </c>
      <c r="C104" s="35">
        <f t="shared" si="12"/>
        <v>139</v>
      </c>
      <c r="D104" s="35">
        <f t="shared" si="12"/>
        <v>291</v>
      </c>
      <c r="E104" s="36">
        <f t="shared" si="10"/>
        <v>109.3525179856115</v>
      </c>
      <c r="F104" s="36">
        <f t="shared" si="13"/>
        <v>0.61298000968971833</v>
      </c>
      <c r="G104" s="35">
        <f t="shared" ref="G104:H104" si="30">G24-G64</f>
        <v>1490</v>
      </c>
      <c r="H104" s="35">
        <f t="shared" si="30"/>
        <v>1505</v>
      </c>
      <c r="I104" s="36">
        <f t="shared" si="11"/>
        <v>1.0067114093959662</v>
      </c>
      <c r="J104" s="36">
        <f t="shared" si="15"/>
        <v>0.40866200529495622</v>
      </c>
      <c r="K104" s="79"/>
      <c r="L104" s="35">
        <f t="shared" ref="L104" si="31">L24-L64</f>
        <v>9059</v>
      </c>
      <c r="M104" s="36">
        <f t="shared" si="17"/>
        <v>0.44440062085597282</v>
      </c>
      <c r="N104" s="85"/>
    </row>
    <row r="105" spans="1:14" ht="15.75">
      <c r="A105" s="12"/>
      <c r="B105" s="34" t="s">
        <v>12</v>
      </c>
      <c r="C105" s="35">
        <f t="shared" si="12"/>
        <v>734</v>
      </c>
      <c r="D105" s="35">
        <f t="shared" si="12"/>
        <v>957</v>
      </c>
      <c r="E105" s="36">
        <f t="shared" si="10"/>
        <v>30.381471389645775</v>
      </c>
      <c r="F105" s="36">
        <f t="shared" si="13"/>
        <v>2.0158827122785583</v>
      </c>
      <c r="G105" s="35">
        <f t="shared" ref="G105:H105" si="32">G25-G65</f>
        <v>8229</v>
      </c>
      <c r="H105" s="35">
        <f t="shared" si="32"/>
        <v>6913</v>
      </c>
      <c r="I105" s="36">
        <f t="shared" si="11"/>
        <v>-15.992222627293717</v>
      </c>
      <c r="J105" s="36">
        <f t="shared" si="15"/>
        <v>1.8771298621953703</v>
      </c>
      <c r="K105" s="79"/>
      <c r="L105" s="35">
        <f t="shared" ref="L105" si="33">L25-L65</f>
        <v>44447</v>
      </c>
      <c r="M105" s="36">
        <f t="shared" si="17"/>
        <v>2.1804033994022984</v>
      </c>
      <c r="N105" s="85"/>
    </row>
    <row r="106" spans="1:14" ht="15.75">
      <c r="A106" s="12"/>
      <c r="B106" s="34" t="s">
        <v>16</v>
      </c>
      <c r="C106" s="35">
        <f t="shared" si="12"/>
        <v>639</v>
      </c>
      <c r="D106" s="35">
        <f t="shared" si="12"/>
        <v>837</v>
      </c>
      <c r="E106" s="36">
        <f t="shared" si="10"/>
        <v>30.985915492957751</v>
      </c>
      <c r="F106" s="36">
        <f t="shared" si="13"/>
        <v>1.7631074505508395</v>
      </c>
      <c r="G106" s="35">
        <f t="shared" ref="G106:H106" si="34">G26-G66</f>
        <v>5838</v>
      </c>
      <c r="H106" s="35">
        <f t="shared" si="34"/>
        <v>5652</v>
      </c>
      <c r="I106" s="36">
        <f t="shared" si="11"/>
        <v>-3.1860226104830414</v>
      </c>
      <c r="J106" s="36">
        <f t="shared" si="15"/>
        <v>1.5347226936392642</v>
      </c>
      <c r="K106" s="79"/>
      <c r="L106" s="35">
        <f t="shared" ref="L106" si="35">L26-L66</f>
        <v>33139</v>
      </c>
      <c r="M106" s="36">
        <f t="shared" si="17"/>
        <v>1.6256752593604242</v>
      </c>
      <c r="N106" s="85"/>
    </row>
    <row r="107" spans="1:14" ht="15.75">
      <c r="A107" s="12"/>
      <c r="B107" s="34" t="s">
        <v>14</v>
      </c>
      <c r="C107" s="35">
        <f t="shared" si="12"/>
        <v>1518</v>
      </c>
      <c r="D107" s="35">
        <f t="shared" si="12"/>
        <v>1247</v>
      </c>
      <c r="E107" s="36">
        <f t="shared" si="10"/>
        <v>-17.852437417654809</v>
      </c>
      <c r="F107" s="36">
        <f t="shared" si="13"/>
        <v>2.6267562614538789</v>
      </c>
      <c r="G107" s="35">
        <f t="shared" ref="G107:H107" si="36">G27-G67</f>
        <v>9349</v>
      </c>
      <c r="H107" s="35">
        <f t="shared" si="36"/>
        <v>9131</v>
      </c>
      <c r="I107" s="36">
        <f t="shared" si="11"/>
        <v>-2.3318001925339615</v>
      </c>
      <c r="J107" s="36">
        <f t="shared" si="15"/>
        <v>2.4793971896001628</v>
      </c>
      <c r="K107" s="79"/>
      <c r="L107" s="35">
        <f t="shared" ref="L107" si="37">L27-L67</f>
        <v>41993</v>
      </c>
      <c r="M107" s="36">
        <f t="shared" si="17"/>
        <v>2.0600193477872684</v>
      </c>
      <c r="N107" s="85"/>
    </row>
    <row r="108" spans="1:14" ht="15.75">
      <c r="A108" s="12"/>
      <c r="B108" s="34" t="s">
        <v>24</v>
      </c>
      <c r="C108" s="35">
        <f t="shared" si="12"/>
        <v>200</v>
      </c>
      <c r="D108" s="35">
        <f t="shared" si="12"/>
        <v>239</v>
      </c>
      <c r="E108" s="36">
        <f t="shared" si="10"/>
        <v>19.500000000000007</v>
      </c>
      <c r="F108" s="36">
        <f t="shared" si="13"/>
        <v>0.50344406294104016</v>
      </c>
      <c r="G108" s="35">
        <f t="shared" ref="G108:H108" si="38">G28-G68</f>
        <v>1129</v>
      </c>
      <c r="H108" s="35">
        <f t="shared" si="38"/>
        <v>1058</v>
      </c>
      <c r="I108" s="36">
        <f t="shared" si="11"/>
        <v>-6.2887511071744946</v>
      </c>
      <c r="J108" s="36">
        <f t="shared" si="15"/>
        <v>0.28728531667911206</v>
      </c>
      <c r="K108" s="79"/>
      <c r="L108" s="35">
        <f t="shared" ref="L108" si="39">L28-L68</f>
        <v>5472</v>
      </c>
      <c r="M108" s="36">
        <f t="shared" si="17"/>
        <v>0.26843583147410122</v>
      </c>
      <c r="N108" s="85"/>
    </row>
    <row r="109" spans="1:14" ht="15.75">
      <c r="A109" s="12"/>
      <c r="B109" s="34" t="s">
        <v>18</v>
      </c>
      <c r="C109" s="35">
        <f t="shared" si="12"/>
        <v>1154</v>
      </c>
      <c r="D109" s="35">
        <f t="shared" si="12"/>
        <v>850</v>
      </c>
      <c r="E109" s="36">
        <f t="shared" si="10"/>
        <v>-26.343154246100518</v>
      </c>
      <c r="F109" s="36">
        <f t="shared" si="13"/>
        <v>1.790491437238009</v>
      </c>
      <c r="G109" s="35">
        <f t="shared" ref="G109:H109" si="40">G29-G69</f>
        <v>9952</v>
      </c>
      <c r="H109" s="35">
        <f t="shared" si="40"/>
        <v>6224</v>
      </c>
      <c r="I109" s="36">
        <f t="shared" si="11"/>
        <v>-37.459807073954984</v>
      </c>
      <c r="J109" s="36">
        <f t="shared" si="15"/>
        <v>1.6900414092729619</v>
      </c>
      <c r="K109" s="79"/>
      <c r="L109" s="35">
        <f t="shared" ref="L109" si="41">L29-L69</f>
        <v>34705</v>
      </c>
      <c r="M109" s="36">
        <f t="shared" si="17"/>
        <v>1.7024973558678149</v>
      </c>
      <c r="N109" s="85"/>
    </row>
    <row r="110" spans="1:14" ht="15.75">
      <c r="A110" s="12"/>
      <c r="B110" s="34" t="s">
        <v>1</v>
      </c>
      <c r="C110" s="35">
        <f t="shared" si="12"/>
        <v>3551</v>
      </c>
      <c r="D110" s="35">
        <f t="shared" si="12"/>
        <v>3705</v>
      </c>
      <c r="E110" s="36">
        <f t="shared" si="10"/>
        <v>4.3368065333708739</v>
      </c>
      <c r="F110" s="36">
        <f t="shared" si="13"/>
        <v>7.8044362058433219</v>
      </c>
      <c r="G110" s="35">
        <f t="shared" ref="G110:H110" si="42">G30-G70</f>
        <v>29527</v>
      </c>
      <c r="H110" s="35">
        <f t="shared" si="42"/>
        <v>30731</v>
      </c>
      <c r="I110" s="36">
        <f t="shared" si="11"/>
        <v>4.0776238696786038</v>
      </c>
      <c r="J110" s="36">
        <f t="shared" si="15"/>
        <v>8.3445794582852493</v>
      </c>
      <c r="K110" s="79"/>
      <c r="L110" s="35">
        <f t="shared" ref="L110" si="43">L30-L70</f>
        <v>153523</v>
      </c>
      <c r="M110" s="36">
        <f t="shared" si="17"/>
        <v>7.5312635517906514</v>
      </c>
      <c r="N110" s="85"/>
    </row>
    <row r="111" spans="1:14" ht="15.75">
      <c r="A111" s="12"/>
      <c r="B111" s="34" t="s">
        <v>27</v>
      </c>
      <c r="C111" s="35">
        <f t="shared" si="12"/>
        <v>0</v>
      </c>
      <c r="D111" s="35">
        <f t="shared" si="12"/>
        <v>0</v>
      </c>
      <c r="E111" s="36" t="str">
        <f t="shared" si="10"/>
        <v/>
      </c>
      <c r="F111" s="36">
        <f t="shared" si="13"/>
        <v>0</v>
      </c>
      <c r="G111" s="35">
        <f t="shared" ref="G111:H111" si="44">G31-G71</f>
        <v>1</v>
      </c>
      <c r="H111" s="35">
        <f t="shared" si="44"/>
        <v>0</v>
      </c>
      <c r="I111" s="36">
        <f t="shared" si="11"/>
        <v>-100</v>
      </c>
      <c r="J111" s="36">
        <f t="shared" si="15"/>
        <v>0</v>
      </c>
      <c r="K111" s="79"/>
      <c r="L111" s="35">
        <f t="shared" ref="L111" si="45">L31-L71</f>
        <v>38</v>
      </c>
      <c r="M111" s="36">
        <f t="shared" si="17"/>
        <v>1.8641377185701475E-3</v>
      </c>
      <c r="N111" s="85"/>
    </row>
    <row r="112" spans="1:14" ht="15.75">
      <c r="A112" s="12"/>
      <c r="B112" s="34" t="s">
        <v>26</v>
      </c>
      <c r="C112" s="35">
        <f t="shared" si="12"/>
        <v>2</v>
      </c>
      <c r="D112" s="35">
        <f t="shared" si="12"/>
        <v>5</v>
      </c>
      <c r="E112" s="36">
        <f t="shared" si="10"/>
        <v>150</v>
      </c>
      <c r="F112" s="36">
        <f t="shared" si="13"/>
        <v>1.0532302571988289E-2</v>
      </c>
      <c r="G112" s="35">
        <f t="shared" ref="G112:H112" si="46">G32-G72</f>
        <v>24</v>
      </c>
      <c r="H112" s="35">
        <f t="shared" si="46"/>
        <v>16</v>
      </c>
      <c r="I112" s="36">
        <f t="shared" si="11"/>
        <v>-33.333333333333336</v>
      </c>
      <c r="J112" s="36">
        <f t="shared" si="15"/>
        <v>4.3445794582852486E-3</v>
      </c>
      <c r="K112" s="79"/>
      <c r="L112" s="35">
        <f t="shared" ref="L112" si="47">L32-L72</f>
        <v>129</v>
      </c>
      <c r="M112" s="36">
        <f t="shared" si="17"/>
        <v>6.3282569919881322E-3</v>
      </c>
      <c r="N112" s="85"/>
    </row>
    <row r="113" spans="1:14" ht="15.75">
      <c r="A113" s="12"/>
      <c r="B113" s="34" t="s">
        <v>8</v>
      </c>
      <c r="C113" s="35">
        <f t="shared" si="12"/>
        <v>864</v>
      </c>
      <c r="D113" s="35">
        <f t="shared" si="12"/>
        <v>708</v>
      </c>
      <c r="E113" s="36">
        <f t="shared" si="10"/>
        <v>-18.055555555555557</v>
      </c>
      <c r="F113" s="36">
        <f t="shared" si="13"/>
        <v>1.4913740441935417</v>
      </c>
      <c r="G113" s="35">
        <f t="shared" ref="G113:H113" si="48">G33-G73</f>
        <v>6160</v>
      </c>
      <c r="H113" s="35">
        <f t="shared" si="48"/>
        <v>5187</v>
      </c>
      <c r="I113" s="36">
        <f t="shared" si="11"/>
        <v>-15.795454545454547</v>
      </c>
      <c r="J113" s="36">
        <f t="shared" si="15"/>
        <v>1.4084583531328492</v>
      </c>
      <c r="K113" s="79"/>
      <c r="L113" s="35">
        <f t="shared" ref="L113" si="49">L33-L73</f>
        <v>38627</v>
      </c>
      <c r="M113" s="36">
        <f t="shared" si="17"/>
        <v>1.894895990926555</v>
      </c>
      <c r="N113" s="85"/>
    </row>
    <row r="114" spans="1:14" ht="15.75">
      <c r="A114" s="12"/>
      <c r="B114" s="34" t="s">
        <v>19</v>
      </c>
      <c r="C114" s="35">
        <f t="shared" si="12"/>
        <v>373</v>
      </c>
      <c r="D114" s="35">
        <f t="shared" si="12"/>
        <v>358</v>
      </c>
      <c r="E114" s="36">
        <f t="shared" si="10"/>
        <v>-4.0214477211796273</v>
      </c>
      <c r="F114" s="36">
        <f t="shared" si="13"/>
        <v>0.75411286415436141</v>
      </c>
      <c r="G114" s="35">
        <f t="shared" ref="G114:H114" si="50">G34-G74</f>
        <v>3842</v>
      </c>
      <c r="H114" s="35">
        <f t="shared" si="50"/>
        <v>3801</v>
      </c>
      <c r="I114" s="36">
        <f t="shared" si="11"/>
        <v>-1.0671525247267</v>
      </c>
      <c r="J114" s="36">
        <f t="shared" si="15"/>
        <v>1.0321091575588894</v>
      </c>
      <c r="K114" s="79"/>
      <c r="L114" s="35">
        <f t="shared" ref="L114" si="51">L34-L74</f>
        <v>19439</v>
      </c>
      <c r="M114" s="36">
        <f t="shared" si="17"/>
        <v>0.95360455556013413</v>
      </c>
      <c r="N114" s="85"/>
    </row>
    <row r="115" spans="1:14" ht="15.75">
      <c r="A115" s="12"/>
      <c r="B115" s="34" t="s">
        <v>17</v>
      </c>
      <c r="C115" s="35">
        <f t="shared" si="12"/>
        <v>509</v>
      </c>
      <c r="D115" s="35">
        <f t="shared" si="12"/>
        <v>705</v>
      </c>
      <c r="E115" s="36">
        <f t="shared" si="10"/>
        <v>38.506876227897834</v>
      </c>
      <c r="F115" s="36">
        <f t="shared" si="13"/>
        <v>1.4850546626503487</v>
      </c>
      <c r="G115" s="35">
        <f t="shared" ref="G115:H115" si="52">G35-G75</f>
        <v>5302</v>
      </c>
      <c r="H115" s="35">
        <f t="shared" si="52"/>
        <v>5933</v>
      </c>
      <c r="I115" s="36">
        <f t="shared" si="11"/>
        <v>11.901169370049036</v>
      </c>
      <c r="J115" s="36">
        <f t="shared" si="15"/>
        <v>1.6110243703753988</v>
      </c>
      <c r="K115" s="79"/>
      <c r="L115" s="35">
        <f t="shared" ref="L115" si="53">L35-L75</f>
        <v>27880</v>
      </c>
      <c r="M115" s="36">
        <f t="shared" si="17"/>
        <v>1.3676884103614662</v>
      </c>
      <c r="N115" s="85"/>
    </row>
    <row r="116" spans="1:14" ht="15.75">
      <c r="A116" s="12"/>
      <c r="B116" s="34" t="s">
        <v>4</v>
      </c>
      <c r="C116" s="35">
        <f t="shared" si="12"/>
        <v>1178</v>
      </c>
      <c r="D116" s="35">
        <f t="shared" si="12"/>
        <v>1616</v>
      </c>
      <c r="E116" s="36">
        <f t="shared" si="10"/>
        <v>37.181663837011889</v>
      </c>
      <c r="F116" s="36">
        <f t="shared" si="13"/>
        <v>3.4040401912666147</v>
      </c>
      <c r="G116" s="35">
        <f t="shared" ref="G116:H116" si="54">G36-G76</f>
        <v>12036</v>
      </c>
      <c r="H116" s="35">
        <f t="shared" si="54"/>
        <v>10128</v>
      </c>
      <c r="I116" s="36">
        <f t="shared" si="11"/>
        <v>-15.852442671984047</v>
      </c>
      <c r="J116" s="36">
        <f t="shared" si="15"/>
        <v>2.7501187970945624</v>
      </c>
      <c r="K116" s="79"/>
      <c r="L116" s="35">
        <f t="shared" ref="L116" si="55">L36-L76</f>
        <v>95105</v>
      </c>
      <c r="M116" s="36">
        <f t="shared" si="17"/>
        <v>4.6654952032793124</v>
      </c>
      <c r="N116" s="85"/>
    </row>
    <row r="117" spans="1:14" ht="15.75">
      <c r="A117" s="12"/>
      <c r="B117" s="34" t="s">
        <v>13</v>
      </c>
      <c r="C117" s="35">
        <f t="shared" si="12"/>
        <v>694</v>
      </c>
      <c r="D117" s="35">
        <f t="shared" si="12"/>
        <v>536</v>
      </c>
      <c r="E117" s="36">
        <f t="shared" si="10"/>
        <v>-22.766570605187319</v>
      </c>
      <c r="F117" s="36">
        <f t="shared" si="13"/>
        <v>1.1290628357171444</v>
      </c>
      <c r="G117" s="35">
        <f t="shared" ref="G117:H117" si="56">G37-G77</f>
        <v>5604</v>
      </c>
      <c r="H117" s="35">
        <f t="shared" si="56"/>
        <v>3943</v>
      </c>
      <c r="I117" s="36">
        <f t="shared" si="11"/>
        <v>-29.639543183440399</v>
      </c>
      <c r="J117" s="36">
        <f t="shared" si="15"/>
        <v>1.0706673002511711</v>
      </c>
      <c r="K117" s="79"/>
      <c r="L117" s="35">
        <f t="shared" ref="L117" si="57">L37-L77</f>
        <v>30251</v>
      </c>
      <c r="M117" s="36">
        <f t="shared" si="17"/>
        <v>1.484000792749093</v>
      </c>
      <c r="N117" s="85"/>
    </row>
    <row r="118" spans="1:14" ht="15.75">
      <c r="A118" s="12"/>
      <c r="B118" s="34" t="s">
        <v>11</v>
      </c>
      <c r="C118" s="35">
        <f t="shared" si="12"/>
        <v>1275</v>
      </c>
      <c r="D118" s="35">
        <f t="shared" si="12"/>
        <v>1138</v>
      </c>
      <c r="E118" s="36">
        <f t="shared" si="10"/>
        <v>-10.745098039215684</v>
      </c>
      <c r="F118" s="36">
        <f t="shared" si="13"/>
        <v>2.3971520653845344</v>
      </c>
      <c r="G118" s="35">
        <f t="shared" ref="G118:H118" si="58">G38-G78</f>
        <v>10654</v>
      </c>
      <c r="H118" s="35">
        <f t="shared" si="58"/>
        <v>9052</v>
      </c>
      <c r="I118" s="36">
        <f t="shared" si="11"/>
        <v>-15.036605969588891</v>
      </c>
      <c r="J118" s="36">
        <f t="shared" si="15"/>
        <v>2.4579458285248794</v>
      </c>
      <c r="K118" s="79"/>
      <c r="L118" s="35">
        <f t="shared" ref="L118" si="59">L38-L78</f>
        <v>51757</v>
      </c>
      <c r="M118" s="36">
        <f t="shared" si="17"/>
        <v>2.5390046289482928</v>
      </c>
      <c r="N118" s="85"/>
    </row>
    <row r="119" spans="1:14" ht="15.75">
      <c r="A119" s="12"/>
      <c r="B119" s="34" t="s">
        <v>22</v>
      </c>
      <c r="C119" s="35">
        <f t="shared" si="12"/>
        <v>462</v>
      </c>
      <c r="D119" s="35">
        <f t="shared" si="12"/>
        <v>385</v>
      </c>
      <c r="E119" s="36">
        <f t="shared" si="10"/>
        <v>-16.666666666666664</v>
      </c>
      <c r="F119" s="36">
        <f t="shared" si="13"/>
        <v>0.81098729804309821</v>
      </c>
      <c r="G119" s="35">
        <f t="shared" ref="G119:H119" si="60">G39-G79</f>
        <v>4558</v>
      </c>
      <c r="H119" s="35">
        <f t="shared" si="60"/>
        <v>2935</v>
      </c>
      <c r="I119" s="36">
        <f t="shared" si="11"/>
        <v>-35.607722685388332</v>
      </c>
      <c r="J119" s="36">
        <f t="shared" si="15"/>
        <v>0.79695879437920036</v>
      </c>
      <c r="K119" s="79"/>
      <c r="L119" s="35">
        <f t="shared" ref="L119" si="61">L39-L79</f>
        <v>15410</v>
      </c>
      <c r="M119" s="36">
        <f t="shared" si="17"/>
        <v>0.75595690113594671</v>
      </c>
      <c r="N119" s="85"/>
    </row>
    <row r="120" spans="1:14" ht="15.75">
      <c r="A120" s="12"/>
      <c r="B120" s="34" t="s">
        <v>15</v>
      </c>
      <c r="C120" s="35">
        <f t="shared" si="12"/>
        <v>319</v>
      </c>
      <c r="D120" s="35">
        <f t="shared" si="12"/>
        <v>402</v>
      </c>
      <c r="E120" s="36">
        <f t="shared" si="10"/>
        <v>26.018808777429459</v>
      </c>
      <c r="F120" s="36">
        <f t="shared" si="13"/>
        <v>0.84679712678785835</v>
      </c>
      <c r="G120" s="35">
        <f t="shared" ref="G120:H120" si="62">G40-G80</f>
        <v>2846</v>
      </c>
      <c r="H120" s="35">
        <f t="shared" si="62"/>
        <v>3325</v>
      </c>
      <c r="I120" s="36">
        <f t="shared" si="11"/>
        <v>16.830639494026698</v>
      </c>
      <c r="J120" s="36">
        <f t="shared" si="15"/>
        <v>0.90285791867490328</v>
      </c>
      <c r="K120" s="79"/>
      <c r="L120" s="35">
        <f t="shared" ref="L120" si="63">L40-L80</f>
        <v>18950</v>
      </c>
      <c r="M120" s="36">
        <f t="shared" si="17"/>
        <v>0.92961604649748142</v>
      </c>
      <c r="N120" s="85"/>
    </row>
    <row r="121" spans="1:14" ht="15.75">
      <c r="A121" s="12"/>
      <c r="B121" s="34" t="s">
        <v>6</v>
      </c>
      <c r="C121" s="35">
        <f t="shared" si="12"/>
        <v>698</v>
      </c>
      <c r="D121" s="35">
        <f t="shared" si="12"/>
        <v>1014</v>
      </c>
      <c r="E121" s="36">
        <f t="shared" si="10"/>
        <v>45.272206303724928</v>
      </c>
      <c r="F121" s="36">
        <f t="shared" si="13"/>
        <v>2.1359509615992249</v>
      </c>
      <c r="G121" s="35">
        <f t="shared" ref="G121:H121" si="64">G41-G81</f>
        <v>5481</v>
      </c>
      <c r="H121" s="35">
        <f t="shared" si="64"/>
        <v>7478</v>
      </c>
      <c r="I121" s="36">
        <f t="shared" si="11"/>
        <v>36.434957124612289</v>
      </c>
      <c r="J121" s="36">
        <f t="shared" si="15"/>
        <v>2.0305478243160682</v>
      </c>
      <c r="K121" s="79"/>
      <c r="L121" s="35">
        <f t="shared" ref="L121" si="65">L41-L81</f>
        <v>36163</v>
      </c>
      <c r="M121" s="36">
        <f t="shared" si="17"/>
        <v>1.7740213767540065</v>
      </c>
      <c r="N121" s="85"/>
    </row>
    <row r="122" spans="1:14" ht="15.75">
      <c r="A122" s="12"/>
      <c r="B122" s="34" t="s">
        <v>74</v>
      </c>
      <c r="C122" s="35">
        <f t="shared" si="12"/>
        <v>55</v>
      </c>
      <c r="D122" s="35">
        <f t="shared" si="12"/>
        <v>70</v>
      </c>
      <c r="E122" s="36">
        <f t="shared" si="10"/>
        <v>27.27272727272727</v>
      </c>
      <c r="F122" s="36">
        <f t="shared" si="13"/>
        <v>0.14745223600783602</v>
      </c>
      <c r="G122" s="35">
        <f t="shared" ref="G122:H122" si="66">G42-G82</f>
        <v>329</v>
      </c>
      <c r="H122" s="35">
        <f t="shared" si="66"/>
        <v>458</v>
      </c>
      <c r="I122" s="36">
        <f t="shared" si="11"/>
        <v>39.209726443768986</v>
      </c>
      <c r="J122" s="36">
        <f t="shared" si="15"/>
        <v>0.12436358699341525</v>
      </c>
      <c r="K122" s="79"/>
      <c r="L122" s="35">
        <f t="shared" ref="L122" si="67">L42-L82</f>
        <v>1661</v>
      </c>
      <c r="M122" s="36">
        <f t="shared" si="17"/>
        <v>8.1482440803816183E-2</v>
      </c>
      <c r="N122" s="85"/>
    </row>
    <row r="123" spans="1:14" ht="15.75">
      <c r="A123" s="12"/>
      <c r="B123" s="34" t="s">
        <v>3</v>
      </c>
      <c r="C123" s="35">
        <f t="shared" si="12"/>
        <v>2806</v>
      </c>
      <c r="D123" s="35">
        <f t="shared" si="12"/>
        <v>2863</v>
      </c>
      <c r="E123" s="36">
        <f t="shared" si="10"/>
        <v>2.0313613684960874</v>
      </c>
      <c r="F123" s="36">
        <f t="shared" si="13"/>
        <v>6.0307964527204936</v>
      </c>
      <c r="G123" s="35">
        <f t="shared" ref="G123:H123" si="68">G43-G83</f>
        <v>23172</v>
      </c>
      <c r="H123" s="35">
        <f t="shared" si="68"/>
        <v>23894</v>
      </c>
      <c r="I123" s="36">
        <f t="shared" si="11"/>
        <v>3.1158294493353944</v>
      </c>
      <c r="J123" s="36">
        <f t="shared" si="15"/>
        <v>6.4880863485167337</v>
      </c>
      <c r="K123" s="79"/>
      <c r="L123" s="35">
        <f t="shared" ref="L123" si="69">L43-L83</f>
        <v>127886</v>
      </c>
      <c r="M123" s="36">
        <f t="shared" si="17"/>
        <v>6.2736083230805759</v>
      </c>
      <c r="N123" s="85"/>
    </row>
    <row r="124" spans="1:14" ht="15.75">
      <c r="A124" s="12"/>
      <c r="B124" s="34" t="s">
        <v>20</v>
      </c>
      <c r="C124" s="35">
        <f t="shared" si="12"/>
        <v>523</v>
      </c>
      <c r="D124" s="35">
        <f t="shared" si="12"/>
        <v>148</v>
      </c>
      <c r="E124" s="36">
        <f t="shared" si="10"/>
        <v>-71.701720841300201</v>
      </c>
      <c r="F124" s="36">
        <f t="shared" si="13"/>
        <v>0.31175615613085333</v>
      </c>
      <c r="G124" s="35">
        <f t="shared" ref="G124:H124" si="70">G44-G84</f>
        <v>3032</v>
      </c>
      <c r="H124" s="35">
        <f t="shared" si="70"/>
        <v>1525</v>
      </c>
      <c r="I124" s="36">
        <f t="shared" si="11"/>
        <v>-49.703166226912934</v>
      </c>
      <c r="J124" s="36">
        <f t="shared" si="15"/>
        <v>0.41409272961781279</v>
      </c>
      <c r="K124" s="79"/>
      <c r="L124" s="35">
        <f t="shared" ref="L124" si="71">L44-L84</f>
        <v>20041</v>
      </c>
      <c r="M124" s="36">
        <f t="shared" si="17"/>
        <v>0.98313642152274539</v>
      </c>
      <c r="N124" s="85"/>
    </row>
    <row r="125" spans="1:14" ht="15.75">
      <c r="A125" s="12"/>
      <c r="B125" s="34" t="s">
        <v>7</v>
      </c>
      <c r="C125" s="35">
        <f t="shared" ref="C125:D129" si="72">C45-C85</f>
        <v>1083</v>
      </c>
      <c r="D125" s="35">
        <f t="shared" si="72"/>
        <v>1031</v>
      </c>
      <c r="E125" s="36">
        <f t="shared" ref="E125:E130" si="73">IF(ISBLANK(D125),"",(IFERROR(((D125/C125-1)*100),"")))</f>
        <v>-4.8014773776546615</v>
      </c>
      <c r="F125" s="36">
        <f t="shared" si="13"/>
        <v>2.1717607903439848</v>
      </c>
      <c r="G125" s="35">
        <f t="shared" ref="G125:H129" si="74">G45-G85</f>
        <v>8545</v>
      </c>
      <c r="H125" s="35">
        <f t="shared" si="74"/>
        <v>8086</v>
      </c>
      <c r="I125" s="36">
        <f t="shared" ref="I125:I130" si="75">IF(ISBLANK(H125),"",(IFERROR(((H125/G125-1)*100),"")))</f>
        <v>-5.3715623171445293</v>
      </c>
      <c r="J125" s="36">
        <f t="shared" si="15"/>
        <v>2.1956418437309075</v>
      </c>
      <c r="K125" s="79"/>
      <c r="L125" s="35">
        <f>L45-L85</f>
        <v>45997</v>
      </c>
      <c r="M125" s="36">
        <f t="shared" si="17"/>
        <v>2.2564405958176597</v>
      </c>
      <c r="N125" s="85"/>
    </row>
    <row r="126" spans="1:14" ht="15.75">
      <c r="A126" s="12"/>
      <c r="B126" s="34" t="s">
        <v>232</v>
      </c>
      <c r="C126" s="35">
        <f t="shared" si="72"/>
        <v>4590</v>
      </c>
      <c r="D126" s="35">
        <f t="shared" si="72"/>
        <v>3146</v>
      </c>
      <c r="E126" s="36">
        <f t="shared" si="73"/>
        <v>-31.459694989106758</v>
      </c>
      <c r="F126" s="36">
        <f t="shared" si="13"/>
        <v>6.6269247782950309</v>
      </c>
      <c r="G126" s="35">
        <f t="shared" si="74"/>
        <v>32947</v>
      </c>
      <c r="H126" s="35">
        <f t="shared" si="74"/>
        <v>23151</v>
      </c>
      <c r="I126" s="36">
        <f t="shared" si="75"/>
        <v>-29.732600843779402</v>
      </c>
      <c r="J126" s="36">
        <f t="shared" si="15"/>
        <v>6.2863349399226118</v>
      </c>
      <c r="K126" s="79"/>
      <c r="L126" s="35">
        <f>L46-L86</f>
        <v>230302</v>
      </c>
      <c r="M126" s="36">
        <f t="shared" si="17"/>
        <v>11.297753812161634</v>
      </c>
      <c r="N126" s="85"/>
    </row>
    <row r="127" spans="1:14" ht="15.75">
      <c r="A127" s="12"/>
      <c r="B127" s="34" t="s">
        <v>29</v>
      </c>
      <c r="C127" s="35">
        <f t="shared" si="72"/>
        <v>0</v>
      </c>
      <c r="D127" s="35">
        <f t="shared" si="72"/>
        <v>0</v>
      </c>
      <c r="E127" s="36" t="str">
        <f t="shared" si="73"/>
        <v/>
      </c>
      <c r="F127" s="36">
        <f t="shared" si="13"/>
        <v>0</v>
      </c>
      <c r="G127" s="35">
        <f t="shared" si="74"/>
        <v>1</v>
      </c>
      <c r="H127" s="35">
        <f t="shared" si="74"/>
        <v>2</v>
      </c>
      <c r="I127" s="36">
        <f t="shared" si="75"/>
        <v>100</v>
      </c>
      <c r="J127" s="36">
        <f t="shared" si="15"/>
        <v>5.4307243228565608E-4</v>
      </c>
      <c r="K127" s="79"/>
      <c r="L127" s="35">
        <f>L47-L87</f>
        <v>31</v>
      </c>
      <c r="M127" s="36">
        <f t="shared" si="17"/>
        <v>1.5207439283072255E-3</v>
      </c>
      <c r="N127" s="85"/>
    </row>
    <row r="128" spans="1:14" ht="15.75">
      <c r="A128" s="12"/>
      <c r="B128" s="34" t="s">
        <v>28</v>
      </c>
      <c r="C128" s="35">
        <f t="shared" si="72"/>
        <v>0</v>
      </c>
      <c r="D128" s="35">
        <f t="shared" si="72"/>
        <v>1</v>
      </c>
      <c r="E128" s="36" t="str">
        <f t="shared" si="73"/>
        <v/>
      </c>
      <c r="F128" s="36">
        <f t="shared" si="13"/>
        <v>2.1064605143976578E-3</v>
      </c>
      <c r="G128" s="35">
        <f t="shared" si="74"/>
        <v>13</v>
      </c>
      <c r="H128" s="35">
        <f t="shared" si="74"/>
        <v>8</v>
      </c>
      <c r="I128" s="36">
        <f t="shared" si="75"/>
        <v>-38.46153846153846</v>
      </c>
      <c r="J128" s="36">
        <f t="shared" si="15"/>
        <v>2.1722897291426243E-3</v>
      </c>
      <c r="K128" s="79"/>
      <c r="L128" s="35">
        <f>L48-L88</f>
        <v>56</v>
      </c>
      <c r="M128" s="36">
        <f t="shared" si="17"/>
        <v>2.7471503221033751E-3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0</v>
      </c>
      <c r="H129" s="35">
        <f t="shared" si="74"/>
        <v>0</v>
      </c>
      <c r="I129" s="36" t="str">
        <f t="shared" si="75"/>
        <v/>
      </c>
      <c r="J129" s="36">
        <f t="shared" si="15"/>
        <v>0</v>
      </c>
      <c r="K129" s="79"/>
      <c r="L129" s="35">
        <f>L49-L89</f>
        <v>53</v>
      </c>
      <c r="M129" s="36">
        <f t="shared" si="17"/>
        <v>2.5999815548478373E-3</v>
      </c>
      <c r="N129" s="85"/>
    </row>
    <row r="130" spans="1:14" ht="15.75">
      <c r="A130" s="12"/>
      <c r="B130" s="40" t="s">
        <v>70</v>
      </c>
      <c r="C130" s="37">
        <f>SUM(C96:C129)</f>
        <v>44092</v>
      </c>
      <c r="D130" s="37">
        <f>SUM(D96:D129)</f>
        <v>47473</v>
      </c>
      <c r="E130" s="38">
        <f t="shared" si="73"/>
        <v>7.6680576975415082</v>
      </c>
      <c r="F130" s="38">
        <f>SUM(F96:F129)</f>
        <v>100.00000000000003</v>
      </c>
      <c r="G130" s="37">
        <f>SUM(G96:G129)</f>
        <v>354476</v>
      </c>
      <c r="H130" s="37">
        <f>SUM(H96:H129)</f>
        <v>368275</v>
      </c>
      <c r="I130" s="38">
        <f t="shared" si="75"/>
        <v>3.8927882282580484</v>
      </c>
      <c r="J130" s="38">
        <f>SUM(J96:J129)</f>
        <v>100</v>
      </c>
      <c r="K130" s="79"/>
      <c r="L130" s="37">
        <f>SUM(L96:L129)</f>
        <v>2038476</v>
      </c>
      <c r="M130" s="38">
        <f>SUM(M96:M129)</f>
        <v>100.00000000000001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255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256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368</v>
      </c>
      <c r="D17" s="35">
        <v>237</v>
      </c>
      <c r="E17" s="36">
        <f t="shared" ref="E17:E49" si="0">IF(ISBLANK(D17),"",(IFERROR(((D17/C17-1)*100),"")))</f>
        <v>-35.597826086956516</v>
      </c>
      <c r="F17" s="36">
        <f>+(D17*100)/$D$49</f>
        <v>0.40723048902024123</v>
      </c>
      <c r="G17" s="35">
        <v>3262</v>
      </c>
      <c r="H17" s="35">
        <v>1865</v>
      </c>
      <c r="I17" s="36">
        <f t="shared" ref="I17:I49" si="1">IF(ISBLANK(H17),"",(IFERROR(((H17/G17-1)*100),"")))</f>
        <v>-42.826486817903131</v>
      </c>
      <c r="J17" s="36">
        <f>+(H17*100)/$H$49</f>
        <v>0.41241809686186315</v>
      </c>
      <c r="K17" s="79"/>
      <c r="L17" s="35">
        <v>14695</v>
      </c>
      <c r="M17" s="36">
        <f>+(L17*100)/$L$49</f>
        <v>0.53597858857634317</v>
      </c>
      <c r="N17" s="15"/>
    </row>
    <row r="18" spans="1:14" ht="15.75">
      <c r="A18" s="12"/>
      <c r="B18" s="34" t="s">
        <v>43</v>
      </c>
      <c r="C18" s="35">
        <v>572</v>
      </c>
      <c r="D18" s="35">
        <v>676</v>
      </c>
      <c r="E18" s="36">
        <f t="shared" si="0"/>
        <v>18.181818181818187</v>
      </c>
      <c r="F18" s="36">
        <f t="shared" ref="F18:F48" si="2">+(D18*100)/$D$49</f>
        <v>1.1615519433657513</v>
      </c>
      <c r="G18" s="35">
        <v>4957</v>
      </c>
      <c r="H18" s="35">
        <v>5854</v>
      </c>
      <c r="I18" s="36">
        <f t="shared" si="1"/>
        <v>18.095622352229167</v>
      </c>
      <c r="J18" s="36">
        <f t="shared" ref="J18:J48" si="3">+(H18*100)/$H$49</f>
        <v>1.2945284391578267</v>
      </c>
      <c r="K18" s="79"/>
      <c r="L18" s="35">
        <v>34089</v>
      </c>
      <c r="M18" s="36">
        <f t="shared" ref="M18:M48" si="4">+(L18*100)/$L$49</f>
        <v>1.2433463154800246</v>
      </c>
      <c r="N18" s="15"/>
    </row>
    <row r="19" spans="1:14" ht="15.75">
      <c r="A19" s="12"/>
      <c r="B19" s="34" t="s">
        <v>33</v>
      </c>
      <c r="C19" s="35">
        <v>3248</v>
      </c>
      <c r="D19" s="35">
        <v>4176</v>
      </c>
      <c r="E19" s="36">
        <f t="shared" si="0"/>
        <v>28.57142857142858</v>
      </c>
      <c r="F19" s="36">
        <f t="shared" si="2"/>
        <v>7.1755043128629854</v>
      </c>
      <c r="G19" s="35">
        <v>26280</v>
      </c>
      <c r="H19" s="35">
        <v>31858</v>
      </c>
      <c r="I19" s="36">
        <f t="shared" si="1"/>
        <v>21.225266362252661</v>
      </c>
      <c r="J19" s="36">
        <f t="shared" si="3"/>
        <v>7.0449414100939602</v>
      </c>
      <c r="K19" s="79"/>
      <c r="L19" s="35">
        <v>170835</v>
      </c>
      <c r="M19" s="36">
        <f t="shared" si="4"/>
        <v>6.2309562558312059</v>
      </c>
      <c r="N19" s="15"/>
    </row>
    <row r="20" spans="1:14" ht="15.75">
      <c r="A20" s="12"/>
      <c r="B20" s="34" t="s">
        <v>30</v>
      </c>
      <c r="C20" s="35">
        <v>18619</v>
      </c>
      <c r="D20" s="35">
        <v>22440</v>
      </c>
      <c r="E20" s="36">
        <f t="shared" si="0"/>
        <v>20.522047370965147</v>
      </c>
      <c r="F20" s="36">
        <f t="shared" si="2"/>
        <v>38.558026049005122</v>
      </c>
      <c r="G20" s="35">
        <v>163401</v>
      </c>
      <c r="H20" s="35">
        <v>178154</v>
      </c>
      <c r="I20" s="36">
        <f t="shared" si="1"/>
        <v>9.028708514635774</v>
      </c>
      <c r="J20" s="36">
        <f t="shared" si="3"/>
        <v>39.396211060765879</v>
      </c>
      <c r="K20" s="79"/>
      <c r="L20" s="35">
        <v>1014256</v>
      </c>
      <c r="M20" s="36">
        <f t="shared" si="4"/>
        <v>36.993501145633715</v>
      </c>
      <c r="N20" s="15"/>
    </row>
    <row r="21" spans="1:14" ht="15.75">
      <c r="A21" s="12"/>
      <c r="B21" s="34" t="s">
        <v>34</v>
      </c>
      <c r="C21" s="35">
        <v>1679</v>
      </c>
      <c r="D21" s="35">
        <v>1649</v>
      </c>
      <c r="E21" s="36">
        <f t="shared" si="0"/>
        <v>-1.7867778439547344</v>
      </c>
      <c r="F21" s="36">
        <f t="shared" si="2"/>
        <v>2.8334307020859821</v>
      </c>
      <c r="G21" s="35">
        <v>17064</v>
      </c>
      <c r="H21" s="35">
        <v>15700</v>
      </c>
      <c r="I21" s="36">
        <f t="shared" si="1"/>
        <v>-7.9934364744491333</v>
      </c>
      <c r="J21" s="36">
        <f t="shared" si="3"/>
        <v>3.4718306277379365</v>
      </c>
      <c r="K21" s="79"/>
      <c r="L21" s="35">
        <v>90444</v>
      </c>
      <c r="M21" s="36">
        <f t="shared" si="4"/>
        <v>3.2988123487716079</v>
      </c>
      <c r="N21" s="15"/>
    </row>
    <row r="22" spans="1:14" ht="15.75">
      <c r="A22" s="12"/>
      <c r="B22" s="34" t="s">
        <v>32</v>
      </c>
      <c r="C22" s="35">
        <v>4048</v>
      </c>
      <c r="D22" s="35">
        <v>4053</v>
      </c>
      <c r="E22" s="36">
        <f t="shared" si="0"/>
        <v>0.12351778656125578</v>
      </c>
      <c r="F22" s="36">
        <f t="shared" si="2"/>
        <v>6.9641568438777961</v>
      </c>
      <c r="G22" s="35">
        <v>29565</v>
      </c>
      <c r="H22" s="35">
        <v>23572</v>
      </c>
      <c r="I22" s="36">
        <f t="shared" si="1"/>
        <v>-20.270590224928121</v>
      </c>
      <c r="J22" s="36">
        <f t="shared" si="3"/>
        <v>5.212610927199913</v>
      </c>
      <c r="K22" s="79"/>
      <c r="L22" s="35">
        <v>240874</v>
      </c>
      <c r="M22" s="36">
        <f t="shared" si="4"/>
        <v>8.785526134381632</v>
      </c>
      <c r="N22" s="15"/>
    </row>
    <row r="23" spans="1:14" ht="15.75">
      <c r="A23" s="12"/>
      <c r="B23" s="34" t="s">
        <v>35</v>
      </c>
      <c r="C23" s="35">
        <v>875</v>
      </c>
      <c r="D23" s="35">
        <v>816</v>
      </c>
      <c r="E23" s="36">
        <f t="shared" si="0"/>
        <v>-6.7428571428571393</v>
      </c>
      <c r="F23" s="36">
        <f t="shared" si="2"/>
        <v>1.4021100381456408</v>
      </c>
      <c r="G23" s="35">
        <v>7748</v>
      </c>
      <c r="H23" s="35">
        <v>6611</v>
      </c>
      <c r="I23" s="36">
        <f t="shared" si="1"/>
        <v>-14.674754775425914</v>
      </c>
      <c r="J23" s="36">
        <f t="shared" si="3"/>
        <v>1.4619281706990763</v>
      </c>
      <c r="K23" s="79"/>
      <c r="L23" s="35">
        <v>45083</v>
      </c>
      <c r="M23" s="36">
        <f t="shared" si="4"/>
        <v>1.644336353098828</v>
      </c>
      <c r="N23" s="15"/>
    </row>
    <row r="24" spans="1:14" ht="15.75">
      <c r="A24" s="12"/>
      <c r="B24" s="34" t="s">
        <v>41</v>
      </c>
      <c r="C24" s="35">
        <v>1930</v>
      </c>
      <c r="D24" s="35">
        <v>1734</v>
      </c>
      <c r="E24" s="36">
        <f t="shared" si="0"/>
        <v>-10.155440414507776</v>
      </c>
      <c r="F24" s="36">
        <f t="shared" si="2"/>
        <v>2.9794838310594867</v>
      </c>
      <c r="G24" s="35">
        <v>16512</v>
      </c>
      <c r="H24" s="35">
        <v>13928</v>
      </c>
      <c r="I24" s="36">
        <f t="shared" si="1"/>
        <v>-15.649224806201545</v>
      </c>
      <c r="J24" s="36">
        <f t="shared" si="3"/>
        <v>3.0799781517919733</v>
      </c>
      <c r="K24" s="79"/>
      <c r="L24" s="35">
        <v>87476</v>
      </c>
      <c r="M24" s="36">
        <f t="shared" si="4"/>
        <v>3.1905588985576174</v>
      </c>
      <c r="N24" s="15"/>
    </row>
    <row r="25" spans="1:14" ht="15.75">
      <c r="A25" s="12"/>
      <c r="B25" s="34" t="s">
        <v>52</v>
      </c>
      <c r="C25" s="35">
        <v>283</v>
      </c>
      <c r="D25" s="35">
        <v>665</v>
      </c>
      <c r="E25" s="36">
        <f t="shared" si="0"/>
        <v>134.98233215547702</v>
      </c>
      <c r="F25" s="36">
        <f t="shared" si="2"/>
        <v>1.1426509502044744</v>
      </c>
      <c r="G25" s="35">
        <v>3000</v>
      </c>
      <c r="H25" s="35">
        <v>3136</v>
      </c>
      <c r="I25" s="36">
        <f t="shared" si="1"/>
        <v>4.5333333333333226</v>
      </c>
      <c r="J25" s="36">
        <f t="shared" si="3"/>
        <v>0.69348158271249483</v>
      </c>
      <c r="K25" s="79"/>
      <c r="L25" s="35">
        <v>18613</v>
      </c>
      <c r="M25" s="36">
        <f t="shared" si="4"/>
        <v>0.67888189650707553</v>
      </c>
      <c r="N25" s="15"/>
    </row>
    <row r="26" spans="1:14" ht="15.75">
      <c r="A26" s="12"/>
      <c r="B26" s="34" t="s">
        <v>38</v>
      </c>
      <c r="C26" s="35">
        <v>1357</v>
      </c>
      <c r="D26" s="35">
        <v>1306</v>
      </c>
      <c r="E26" s="36">
        <f t="shared" si="0"/>
        <v>-3.7582903463522443</v>
      </c>
      <c r="F26" s="36">
        <f t="shared" si="2"/>
        <v>2.2440633698752532</v>
      </c>
      <c r="G26" s="35">
        <v>12141</v>
      </c>
      <c r="H26" s="35">
        <v>11532</v>
      </c>
      <c r="I26" s="36">
        <f t="shared" si="1"/>
        <v>-5.0160612799604598</v>
      </c>
      <c r="J26" s="36">
        <f t="shared" si="3"/>
        <v>2.5501369935715847</v>
      </c>
      <c r="K26" s="79"/>
      <c r="L26" s="35">
        <v>72545</v>
      </c>
      <c r="M26" s="36">
        <f t="shared" si="4"/>
        <v>2.645972555853747</v>
      </c>
      <c r="N26" s="15"/>
    </row>
    <row r="27" spans="1:14" ht="15.75">
      <c r="A27" s="12"/>
      <c r="B27" s="34" t="s">
        <v>57</v>
      </c>
      <c r="C27" s="35">
        <v>1</v>
      </c>
      <c r="D27" s="35">
        <v>0</v>
      </c>
      <c r="E27" s="36">
        <f t="shared" si="0"/>
        <v>-100</v>
      </c>
      <c r="F27" s="36">
        <f t="shared" si="2"/>
        <v>0</v>
      </c>
      <c r="G27" s="35">
        <v>4</v>
      </c>
      <c r="H27" s="35">
        <v>0</v>
      </c>
      <c r="I27" s="36">
        <f t="shared" si="1"/>
        <v>-100</v>
      </c>
      <c r="J27" s="36">
        <f t="shared" si="3"/>
        <v>0</v>
      </c>
      <c r="K27" s="79"/>
      <c r="L27" s="35">
        <v>55</v>
      </c>
      <c r="M27" s="36">
        <f t="shared" si="4"/>
        <v>2.0060443941271773E-3</v>
      </c>
      <c r="N27" s="15"/>
    </row>
    <row r="28" spans="1:14" ht="15.75">
      <c r="A28" s="12"/>
      <c r="B28" s="34" t="s">
        <v>56</v>
      </c>
      <c r="C28" s="35">
        <v>106</v>
      </c>
      <c r="D28" s="35">
        <v>95</v>
      </c>
      <c r="E28" s="36">
        <f t="shared" si="0"/>
        <v>-10.377358490566035</v>
      </c>
      <c r="F28" s="36">
        <f t="shared" si="2"/>
        <v>0.16323585002921062</v>
      </c>
      <c r="G28" s="35">
        <v>611</v>
      </c>
      <c r="H28" s="35">
        <v>657</v>
      </c>
      <c r="I28" s="36">
        <f t="shared" si="1"/>
        <v>7.5286415711947718</v>
      </c>
      <c r="J28" s="36">
        <f t="shared" si="3"/>
        <v>0.14528616066393785</v>
      </c>
      <c r="K28" s="79"/>
      <c r="L28" s="35">
        <v>3102</v>
      </c>
      <c r="M28" s="36">
        <f t="shared" si="4"/>
        <v>0.1131409038287728</v>
      </c>
      <c r="N28" s="15"/>
    </row>
    <row r="29" spans="1:14" ht="15.75">
      <c r="A29" s="12"/>
      <c r="B29" s="34" t="s">
        <v>39</v>
      </c>
      <c r="C29" s="35">
        <v>852</v>
      </c>
      <c r="D29" s="35">
        <v>1138</v>
      </c>
      <c r="E29" s="36">
        <f t="shared" si="0"/>
        <v>33.568075117370896</v>
      </c>
      <c r="F29" s="36">
        <f t="shared" si="2"/>
        <v>1.9553936561393863</v>
      </c>
      <c r="G29" s="35">
        <v>8105</v>
      </c>
      <c r="H29" s="35">
        <v>8411</v>
      </c>
      <c r="I29" s="36">
        <f t="shared" si="1"/>
        <v>3.7754472547810058</v>
      </c>
      <c r="J29" s="36">
        <f t="shared" si="3"/>
        <v>1.8599724464906868</v>
      </c>
      <c r="K29" s="79"/>
      <c r="L29" s="35">
        <v>55562</v>
      </c>
      <c r="M29" s="36">
        <f t="shared" si="4"/>
        <v>2.0265425204817133</v>
      </c>
      <c r="N29" s="15"/>
    </row>
    <row r="30" spans="1:14" ht="15.75">
      <c r="A30" s="12"/>
      <c r="B30" s="34" t="s">
        <v>31</v>
      </c>
      <c r="C30" s="35">
        <v>7349</v>
      </c>
      <c r="D30" s="35">
        <v>8448</v>
      </c>
      <c r="E30" s="36">
        <f t="shared" si="0"/>
        <v>14.954415566743773</v>
      </c>
      <c r="F30" s="36">
        <f t="shared" si="2"/>
        <v>14.515962747860751</v>
      </c>
      <c r="G30" s="35">
        <v>57057</v>
      </c>
      <c r="H30" s="35">
        <v>68281</v>
      </c>
      <c r="I30" s="36">
        <f t="shared" si="1"/>
        <v>19.67155651366177</v>
      </c>
      <c r="J30" s="36">
        <f t="shared" si="3"/>
        <v>15.0993673307372</v>
      </c>
      <c r="K30" s="79"/>
      <c r="L30" s="35">
        <v>332562</v>
      </c>
      <c r="M30" s="36">
        <f t="shared" si="4"/>
        <v>12.129711559994952</v>
      </c>
      <c r="N30" s="15"/>
    </row>
    <row r="31" spans="1:14" ht="15.75">
      <c r="A31" s="12"/>
      <c r="B31" s="34" t="s">
        <v>58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3</v>
      </c>
      <c r="H31" s="35">
        <v>3</v>
      </c>
      <c r="I31" s="36">
        <f t="shared" si="1"/>
        <v>0</v>
      </c>
      <c r="J31" s="36">
        <f t="shared" si="3"/>
        <v>6.6340712631935089E-4</v>
      </c>
      <c r="K31" s="79"/>
      <c r="L31" s="35">
        <v>42</v>
      </c>
      <c r="M31" s="36">
        <f t="shared" si="4"/>
        <v>1.53188844642439E-3</v>
      </c>
      <c r="N31" s="15"/>
    </row>
    <row r="32" spans="1:14" ht="15.75">
      <c r="A32" s="12"/>
      <c r="B32" s="34" t="s">
        <v>55</v>
      </c>
      <c r="C32" s="35">
        <v>78</v>
      </c>
      <c r="D32" s="35">
        <v>144</v>
      </c>
      <c r="E32" s="36">
        <f t="shared" si="0"/>
        <v>84.615384615384627</v>
      </c>
      <c r="F32" s="36">
        <f t="shared" si="2"/>
        <v>0.24743118320217189</v>
      </c>
      <c r="G32" s="35">
        <v>724</v>
      </c>
      <c r="H32" s="35">
        <v>1011</v>
      </c>
      <c r="I32" s="36">
        <f t="shared" si="1"/>
        <v>39.640883977900558</v>
      </c>
      <c r="J32" s="36">
        <f t="shared" si="3"/>
        <v>0.22356820156962126</v>
      </c>
      <c r="K32" s="79"/>
      <c r="L32" s="35">
        <v>3901</v>
      </c>
      <c r="M32" s="36">
        <f t="shared" si="4"/>
        <v>0.1422832578452749</v>
      </c>
      <c r="N32" s="15"/>
    </row>
    <row r="33" spans="1:14" ht="15.75">
      <c r="A33" s="12"/>
      <c r="B33" s="34" t="s">
        <v>47</v>
      </c>
      <c r="C33" s="35">
        <v>1441</v>
      </c>
      <c r="D33" s="35">
        <v>913</v>
      </c>
      <c r="E33" s="36">
        <f t="shared" si="0"/>
        <v>-36.641221374045806</v>
      </c>
      <c r="F33" s="36">
        <f t="shared" si="2"/>
        <v>1.5687824323859927</v>
      </c>
      <c r="G33" s="35">
        <v>11794</v>
      </c>
      <c r="H33" s="35">
        <v>8502</v>
      </c>
      <c r="I33" s="36">
        <f t="shared" si="1"/>
        <v>-27.91249788027811</v>
      </c>
      <c r="J33" s="36">
        <f t="shared" si="3"/>
        <v>1.8800957959890405</v>
      </c>
      <c r="K33" s="79"/>
      <c r="L33" s="35">
        <v>42089</v>
      </c>
      <c r="M33" s="36">
        <f t="shared" si="4"/>
        <v>1.5351345909894321</v>
      </c>
      <c r="N33" s="15"/>
    </row>
    <row r="34" spans="1:14" ht="15.75">
      <c r="A34" s="12"/>
      <c r="B34" s="34" t="s">
        <v>40</v>
      </c>
      <c r="C34" s="35">
        <v>1063</v>
      </c>
      <c r="D34" s="35">
        <v>1050</v>
      </c>
      <c r="E34" s="36">
        <f t="shared" si="0"/>
        <v>-1.2229539040451542</v>
      </c>
      <c r="F34" s="36">
        <f t="shared" si="2"/>
        <v>1.8041857108491701</v>
      </c>
      <c r="G34" s="35">
        <v>8017</v>
      </c>
      <c r="H34" s="35">
        <v>7555</v>
      </c>
      <c r="I34" s="36">
        <f t="shared" si="1"/>
        <v>-5.7627541474366994</v>
      </c>
      <c r="J34" s="36">
        <f t="shared" si="3"/>
        <v>1.6706802797808988</v>
      </c>
      <c r="K34" s="79"/>
      <c r="L34" s="35">
        <v>58972</v>
      </c>
      <c r="M34" s="36">
        <f t="shared" si="4"/>
        <v>2.150917272917598</v>
      </c>
      <c r="N34" s="15"/>
    </row>
    <row r="35" spans="1:14" ht="15.75">
      <c r="A35" s="12"/>
      <c r="B35" s="34" t="s">
        <v>44</v>
      </c>
      <c r="C35" s="35">
        <v>1023</v>
      </c>
      <c r="D35" s="35">
        <v>991</v>
      </c>
      <c r="E35" s="36">
        <f t="shared" si="0"/>
        <v>-3.128054740957964</v>
      </c>
      <c r="F35" s="36">
        <f t="shared" si="2"/>
        <v>1.7028076566205024</v>
      </c>
      <c r="G35" s="35">
        <v>8166</v>
      </c>
      <c r="H35" s="35">
        <v>6134</v>
      </c>
      <c r="I35" s="36">
        <f t="shared" si="1"/>
        <v>-24.883663972569192</v>
      </c>
      <c r="J35" s="36">
        <f t="shared" si="3"/>
        <v>1.3564464376142995</v>
      </c>
      <c r="K35" s="79"/>
      <c r="L35" s="35">
        <v>51206</v>
      </c>
      <c r="M35" s="36">
        <f t="shared" si="4"/>
        <v>1.8676638044668408</v>
      </c>
      <c r="N35" s="15"/>
    </row>
    <row r="36" spans="1:14" ht="15.75">
      <c r="A36" s="12"/>
      <c r="B36" s="34" t="s">
        <v>36</v>
      </c>
      <c r="C36" s="35">
        <v>1039</v>
      </c>
      <c r="D36" s="35">
        <v>1321</v>
      </c>
      <c r="E36" s="36">
        <f t="shared" si="0"/>
        <v>27.141482194417698</v>
      </c>
      <c r="F36" s="36">
        <f t="shared" si="2"/>
        <v>2.2698374514588129</v>
      </c>
      <c r="G36" s="35">
        <v>7991</v>
      </c>
      <c r="H36" s="35">
        <v>8866</v>
      </c>
      <c r="I36" s="36">
        <f t="shared" si="1"/>
        <v>10.949818545864098</v>
      </c>
      <c r="J36" s="36">
        <f t="shared" si="3"/>
        <v>1.9605891939824551</v>
      </c>
      <c r="K36" s="79"/>
      <c r="L36" s="35">
        <v>53097</v>
      </c>
      <c r="M36" s="36">
        <f t="shared" si="4"/>
        <v>1.936635258090377</v>
      </c>
      <c r="N36" s="15"/>
    </row>
    <row r="37" spans="1:14" ht="15.75">
      <c r="A37" s="12"/>
      <c r="B37" s="34" t="s">
        <v>48</v>
      </c>
      <c r="C37" s="35">
        <v>919</v>
      </c>
      <c r="D37" s="35">
        <v>1066</v>
      </c>
      <c r="E37" s="36">
        <f t="shared" si="0"/>
        <v>15.995647442872695</v>
      </c>
      <c r="F37" s="36">
        <f t="shared" si="2"/>
        <v>1.8316780645383002</v>
      </c>
      <c r="G37" s="35">
        <v>7985</v>
      </c>
      <c r="H37" s="35">
        <v>7285</v>
      </c>
      <c r="I37" s="36">
        <f t="shared" si="1"/>
        <v>-8.7664370695053169</v>
      </c>
      <c r="J37" s="36">
        <f t="shared" si="3"/>
        <v>1.6109736384121571</v>
      </c>
      <c r="K37" s="79"/>
      <c r="L37" s="35">
        <v>42899</v>
      </c>
      <c r="M37" s="36">
        <f t="shared" si="4"/>
        <v>1.5646781538847596</v>
      </c>
      <c r="N37" s="15"/>
    </row>
    <row r="38" spans="1:14" ht="15.75">
      <c r="A38" s="12"/>
      <c r="B38" s="34" t="s">
        <v>85</v>
      </c>
      <c r="C38" s="35">
        <v>0</v>
      </c>
      <c r="D38" s="35">
        <v>3</v>
      </c>
      <c r="E38" s="36" t="str">
        <f t="shared" si="0"/>
        <v/>
      </c>
      <c r="F38" s="36">
        <f t="shared" si="2"/>
        <v>5.1548163167119141E-3</v>
      </c>
      <c r="G38" s="35">
        <v>14</v>
      </c>
      <c r="H38" s="35">
        <v>10</v>
      </c>
      <c r="I38" s="36">
        <f t="shared" si="1"/>
        <v>-28.571428571428569</v>
      </c>
      <c r="J38" s="36">
        <f t="shared" si="3"/>
        <v>2.2113570877311697E-3</v>
      </c>
      <c r="K38" s="79"/>
      <c r="L38" s="35">
        <v>70</v>
      </c>
      <c r="M38" s="36">
        <f t="shared" si="4"/>
        <v>2.5531474107073166E-3</v>
      </c>
      <c r="N38" s="15"/>
    </row>
    <row r="39" spans="1:14" ht="15.75">
      <c r="A39" s="12"/>
      <c r="B39" s="34" t="s">
        <v>53</v>
      </c>
      <c r="C39" s="35">
        <v>208</v>
      </c>
      <c r="D39" s="35">
        <v>239</v>
      </c>
      <c r="E39" s="36">
        <f t="shared" si="0"/>
        <v>14.903846153846146</v>
      </c>
      <c r="F39" s="36">
        <f t="shared" si="2"/>
        <v>0.41066703323138254</v>
      </c>
      <c r="G39" s="35">
        <v>2327</v>
      </c>
      <c r="H39" s="35">
        <v>2081</v>
      </c>
      <c r="I39" s="36">
        <f t="shared" si="1"/>
        <v>-10.571551353674257</v>
      </c>
      <c r="J39" s="36">
        <f t="shared" si="3"/>
        <v>0.46018340995685642</v>
      </c>
      <c r="K39" s="79"/>
      <c r="L39" s="35">
        <v>12792</v>
      </c>
      <c r="M39" s="36">
        <f t="shared" si="4"/>
        <v>0.46656945253954279</v>
      </c>
      <c r="N39" s="15"/>
    </row>
    <row r="40" spans="1:14" ht="15.75">
      <c r="A40" s="12"/>
      <c r="B40" s="34" t="s">
        <v>50</v>
      </c>
      <c r="C40" s="35">
        <v>500</v>
      </c>
      <c r="D40" s="35">
        <v>336</v>
      </c>
      <c r="E40" s="36">
        <f t="shared" si="0"/>
        <v>-32.799999999999997</v>
      </c>
      <c r="F40" s="36">
        <f t="shared" si="2"/>
        <v>0.57733942747173439</v>
      </c>
      <c r="G40" s="35">
        <v>4703</v>
      </c>
      <c r="H40" s="35">
        <v>4067</v>
      </c>
      <c r="I40" s="36">
        <f t="shared" si="1"/>
        <v>-13.523283010844144</v>
      </c>
      <c r="J40" s="36">
        <f t="shared" si="3"/>
        <v>0.8993589275802667</v>
      </c>
      <c r="K40" s="79"/>
      <c r="L40" s="35">
        <v>23151</v>
      </c>
      <c r="M40" s="36">
        <f t="shared" si="4"/>
        <v>0.84439879578978694</v>
      </c>
      <c r="N40" s="15"/>
    </row>
    <row r="41" spans="1:14" ht="15.75">
      <c r="A41" s="12"/>
      <c r="B41" s="34" t="s">
        <v>54</v>
      </c>
      <c r="C41" s="35">
        <v>152</v>
      </c>
      <c r="D41" s="35">
        <v>187</v>
      </c>
      <c r="E41" s="36">
        <f t="shared" si="0"/>
        <v>23.026315789473696</v>
      </c>
      <c r="F41" s="36">
        <f t="shared" si="2"/>
        <v>0.32131688374170936</v>
      </c>
      <c r="G41" s="35">
        <v>1197</v>
      </c>
      <c r="H41" s="35">
        <v>1270</v>
      </c>
      <c r="I41" s="36">
        <f t="shared" si="1"/>
        <v>6.0985797827903143</v>
      </c>
      <c r="J41" s="36">
        <f t="shared" si="3"/>
        <v>0.28084235014185854</v>
      </c>
      <c r="K41" s="79"/>
      <c r="L41" s="35">
        <v>5341</v>
      </c>
      <c r="M41" s="36">
        <f t="shared" si="4"/>
        <v>0.19480514743696825</v>
      </c>
      <c r="N41" s="15"/>
    </row>
    <row r="42" spans="1:14" ht="15.75">
      <c r="A42" s="12"/>
      <c r="B42" s="34" t="s">
        <v>233</v>
      </c>
      <c r="C42" s="35">
        <v>5</v>
      </c>
      <c r="D42" s="35">
        <v>7</v>
      </c>
      <c r="E42" s="36">
        <f t="shared" si="0"/>
        <v>39.999999999999993</v>
      </c>
      <c r="F42" s="36">
        <f t="shared" si="2"/>
        <v>1.2027904738994467E-2</v>
      </c>
      <c r="G42" s="35">
        <v>45</v>
      </c>
      <c r="H42" s="35">
        <v>40</v>
      </c>
      <c r="I42" s="36">
        <f t="shared" si="1"/>
        <v>-11.111111111111116</v>
      </c>
      <c r="J42" s="36">
        <f t="shared" si="3"/>
        <v>8.8454283509246789E-3</v>
      </c>
      <c r="K42" s="79"/>
      <c r="L42" s="35">
        <v>248</v>
      </c>
      <c r="M42" s="36">
        <f t="shared" si="4"/>
        <v>9.0454365407916359E-3</v>
      </c>
      <c r="N42" s="15"/>
    </row>
    <row r="43" spans="1:14" ht="15.75">
      <c r="A43" s="12"/>
      <c r="B43" s="34" t="s">
        <v>42</v>
      </c>
      <c r="C43" s="35">
        <v>650</v>
      </c>
      <c r="D43" s="35">
        <v>713</v>
      </c>
      <c r="E43" s="36">
        <f t="shared" si="0"/>
        <v>9.6923076923076898</v>
      </c>
      <c r="F43" s="36">
        <f t="shared" si="2"/>
        <v>1.225128011271865</v>
      </c>
      <c r="G43" s="35">
        <v>6374</v>
      </c>
      <c r="H43" s="35">
        <v>5794</v>
      </c>
      <c r="I43" s="36">
        <f t="shared" si="1"/>
        <v>-9.0994665829934096</v>
      </c>
      <c r="J43" s="36">
        <f t="shared" si="3"/>
        <v>1.2812602966314397</v>
      </c>
      <c r="K43" s="79"/>
      <c r="L43" s="35">
        <v>36978</v>
      </c>
      <c r="M43" s="36">
        <f t="shared" si="4"/>
        <v>1.3487183564733594</v>
      </c>
      <c r="N43" s="15"/>
    </row>
    <row r="44" spans="1:14" ht="15.75">
      <c r="A44" s="12"/>
      <c r="B44" s="34" t="s">
        <v>51</v>
      </c>
      <c r="C44" s="35">
        <v>676</v>
      </c>
      <c r="D44" s="35">
        <v>147</v>
      </c>
      <c r="E44" s="36">
        <f t="shared" si="0"/>
        <v>-78.254437869822496</v>
      </c>
      <c r="F44" s="36">
        <f t="shared" si="2"/>
        <v>0.25258599951888383</v>
      </c>
      <c r="G44" s="35">
        <v>3406</v>
      </c>
      <c r="H44" s="35">
        <v>1676</v>
      </c>
      <c r="I44" s="36">
        <f t="shared" si="1"/>
        <v>-50.792718731650034</v>
      </c>
      <c r="J44" s="36">
        <f t="shared" si="3"/>
        <v>0.37062344790374407</v>
      </c>
      <c r="K44" s="79"/>
      <c r="L44" s="35">
        <v>31094</v>
      </c>
      <c r="M44" s="36">
        <f t="shared" si="4"/>
        <v>1.13410807983619</v>
      </c>
      <c r="N44" s="15"/>
    </row>
    <row r="45" spans="1:14" ht="15.75">
      <c r="A45" s="12"/>
      <c r="B45" s="34" t="s">
        <v>46</v>
      </c>
      <c r="C45" s="35">
        <v>588</v>
      </c>
      <c r="D45" s="35">
        <v>653</v>
      </c>
      <c r="E45" s="36">
        <f t="shared" si="0"/>
        <v>11.054421768707478</v>
      </c>
      <c r="F45" s="36">
        <f t="shared" si="2"/>
        <v>1.1220316849376266</v>
      </c>
      <c r="G45" s="35">
        <v>5823</v>
      </c>
      <c r="H45" s="35">
        <v>5967</v>
      </c>
      <c r="I45" s="36">
        <f t="shared" si="1"/>
        <v>2.472952086553315</v>
      </c>
      <c r="J45" s="36">
        <f t="shared" si="3"/>
        <v>1.3195167742491889</v>
      </c>
      <c r="K45" s="79"/>
      <c r="L45" s="35">
        <v>35647</v>
      </c>
      <c r="M45" s="36">
        <f t="shared" si="4"/>
        <v>1.3001720821354816</v>
      </c>
      <c r="N45" s="15"/>
    </row>
    <row r="46" spans="1:14" ht="15.75">
      <c r="A46" s="12"/>
      <c r="B46" s="34" t="s">
        <v>49</v>
      </c>
      <c r="C46" s="35">
        <v>976</v>
      </c>
      <c r="D46" s="35">
        <v>1018</v>
      </c>
      <c r="E46" s="36">
        <f t="shared" si="0"/>
        <v>4.3032786885245811</v>
      </c>
      <c r="F46" s="36">
        <f t="shared" si="2"/>
        <v>1.7492010034709096</v>
      </c>
      <c r="G46" s="35">
        <v>6713</v>
      </c>
      <c r="H46" s="35">
        <v>8289</v>
      </c>
      <c r="I46" s="36">
        <f t="shared" si="1"/>
        <v>23.476835989870402</v>
      </c>
      <c r="J46" s="36">
        <f t="shared" si="3"/>
        <v>1.8329938900203666</v>
      </c>
      <c r="K46" s="79"/>
      <c r="L46" s="35">
        <v>44272</v>
      </c>
      <c r="M46" s="36">
        <f t="shared" si="4"/>
        <v>1.6147563166690617</v>
      </c>
      <c r="N46" s="15"/>
    </row>
    <row r="47" spans="1:14" ht="15.75">
      <c r="A47" s="12"/>
      <c r="B47" s="34" t="s">
        <v>37</v>
      </c>
      <c r="C47" s="35">
        <v>1207</v>
      </c>
      <c r="D47" s="35">
        <v>1253</v>
      </c>
      <c r="E47" s="36">
        <f t="shared" si="0"/>
        <v>3.8111019055509621</v>
      </c>
      <c r="F47" s="36">
        <f t="shared" si="2"/>
        <v>2.1529949482800097</v>
      </c>
      <c r="G47" s="35">
        <v>11865</v>
      </c>
      <c r="H47" s="35">
        <v>8874</v>
      </c>
      <c r="I47" s="36">
        <f t="shared" si="1"/>
        <v>-25.208596713021493</v>
      </c>
      <c r="J47" s="36">
        <f t="shared" si="3"/>
        <v>1.96235827965264</v>
      </c>
      <c r="K47" s="79"/>
      <c r="L47" s="35">
        <v>81219</v>
      </c>
      <c r="M47" s="36">
        <f t="shared" si="4"/>
        <v>2.9623439935748221</v>
      </c>
      <c r="N47" s="15"/>
    </row>
    <row r="48" spans="1:14" ht="15.75">
      <c r="A48" s="12"/>
      <c r="B48" s="34" t="s">
        <v>45</v>
      </c>
      <c r="C48" s="35">
        <v>612</v>
      </c>
      <c r="D48" s="35">
        <v>724</v>
      </c>
      <c r="E48" s="36">
        <f t="shared" si="0"/>
        <v>18.300653594771244</v>
      </c>
      <c r="F48" s="36">
        <f t="shared" si="2"/>
        <v>1.2440290044331421</v>
      </c>
      <c r="G48" s="35">
        <v>6198</v>
      </c>
      <c r="H48" s="35">
        <v>5228</v>
      </c>
      <c r="I48" s="36">
        <f t="shared" si="1"/>
        <v>-15.650209745079058</v>
      </c>
      <c r="J48" s="36">
        <f t="shared" si="3"/>
        <v>1.1560974854658554</v>
      </c>
      <c r="K48" s="79"/>
      <c r="L48" s="35">
        <v>38505</v>
      </c>
      <c r="M48" s="36">
        <f t="shared" si="4"/>
        <v>1.4044134435612174</v>
      </c>
      <c r="N48" s="15"/>
    </row>
    <row r="49" spans="1:15" ht="15.75">
      <c r="A49" s="12"/>
      <c r="B49" s="40" t="s">
        <v>70</v>
      </c>
      <c r="C49" s="42">
        <f>SUM(C17:C48)</f>
        <v>52425</v>
      </c>
      <c r="D49" s="42">
        <f>SUM(D17:D48)</f>
        <v>58198</v>
      </c>
      <c r="E49" s="38">
        <f t="shared" si="0"/>
        <v>11.011921793037672</v>
      </c>
      <c r="F49" s="38">
        <f>SUM(F17:F48)</f>
        <v>100.00000000000001</v>
      </c>
      <c r="G49" s="42">
        <f>SUM(G17:G48)</f>
        <v>443052</v>
      </c>
      <c r="H49" s="42">
        <f>SUM(H17:H48)</f>
        <v>452211</v>
      </c>
      <c r="I49" s="38">
        <f t="shared" si="1"/>
        <v>2.067251699574757</v>
      </c>
      <c r="J49" s="38">
        <f>SUM(J17:J48)</f>
        <v>99.999999999999972</v>
      </c>
      <c r="K49" s="4"/>
      <c r="L49" s="42">
        <f>SUM(L17:L48)</f>
        <v>2741714</v>
      </c>
      <c r="M49" s="38">
        <f>SUM(M17:M48)</f>
        <v>99.999999999999986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308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256</v>
      </c>
      <c r="C52" s="104" t="s">
        <v>319</v>
      </c>
      <c r="D52" s="104"/>
      <c r="E52" s="101" t="s">
        <v>316</v>
      </c>
      <c r="F52" s="101" t="s">
        <v>306</v>
      </c>
      <c r="G52" s="105" t="s">
        <v>321</v>
      </c>
      <c r="H52" s="106"/>
      <c r="I52" s="101" t="s">
        <v>316</v>
      </c>
      <c r="J52" s="101" t="s">
        <v>306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2017</v>
      </c>
      <c r="D53" s="31">
        <v>2018</v>
      </c>
      <c r="E53" s="101"/>
      <c r="F53" s="101"/>
      <c r="G53" s="31">
        <v>2017</v>
      </c>
      <c r="H53" s="31">
        <v>2018</v>
      </c>
      <c r="I53" s="101"/>
      <c r="J53" s="101"/>
      <c r="K53" s="94"/>
      <c r="L53" s="39" t="s">
        <v>318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169</v>
      </c>
      <c r="D55" s="35">
        <v>114</v>
      </c>
      <c r="E55" s="36">
        <f t="shared" ref="E55:E87" si="5">IF(ISBLANK(D55),"",(IFERROR(((D55/C55-1)*100),"")))</f>
        <v>-32.544378698224854</v>
      </c>
      <c r="F55" s="36">
        <f>+(D55*100)/$D$87</f>
        <v>0.3644617794686531</v>
      </c>
      <c r="G55" s="35">
        <v>1227</v>
      </c>
      <c r="H55" s="35">
        <v>908</v>
      </c>
      <c r="I55" s="36">
        <f t="shared" ref="I55:I87" si="6">IF(ISBLANK(H55),"",(IFERROR(((H55/G55-1)*100),"")))</f>
        <v>-25.998370008149962</v>
      </c>
      <c r="J55" s="36">
        <f>+(H55*100)/$H$87</f>
        <v>0.37006847081838928</v>
      </c>
      <c r="K55" s="79"/>
      <c r="L55" s="35">
        <v>6756</v>
      </c>
      <c r="M55" s="36">
        <f>+(L55*100)/$L$87</f>
        <v>0.43553237644282994</v>
      </c>
      <c r="N55" s="15"/>
    </row>
    <row r="56" spans="1:15" ht="15.75">
      <c r="A56" s="12"/>
      <c r="B56" s="34" t="s">
        <v>43</v>
      </c>
      <c r="C56" s="35">
        <v>344</v>
      </c>
      <c r="D56" s="35">
        <v>414</v>
      </c>
      <c r="E56" s="36">
        <f t="shared" si="5"/>
        <v>20.348837209302317</v>
      </c>
      <c r="F56" s="36">
        <f t="shared" ref="F56:F85" si="7">+(D56*100)/$D$87</f>
        <v>1.3235717254387929</v>
      </c>
      <c r="G56" s="35">
        <v>2868</v>
      </c>
      <c r="H56" s="35">
        <v>3457</v>
      </c>
      <c r="I56" s="36">
        <f t="shared" si="6"/>
        <v>20.536959553695965</v>
      </c>
      <c r="J56" s="36">
        <f t="shared" ref="J56:J86" si="8">+(H56*100)/$H$87</f>
        <v>1.4089501141180307</v>
      </c>
      <c r="K56" s="79"/>
      <c r="L56" s="35">
        <v>20085</v>
      </c>
      <c r="M56" s="36">
        <f t="shared" ref="M56:M86" si="9">+(L56*100)/$L$87</f>
        <v>1.2947998491495321</v>
      </c>
      <c r="N56" s="15"/>
    </row>
    <row r="57" spans="1:15" ht="15.75">
      <c r="A57" s="12"/>
      <c r="B57" s="34" t="s">
        <v>33</v>
      </c>
      <c r="C57" s="35">
        <v>1761</v>
      </c>
      <c r="D57" s="35">
        <v>2035</v>
      </c>
      <c r="E57" s="36">
        <f t="shared" si="5"/>
        <v>15.559341283361716</v>
      </c>
      <c r="F57" s="36">
        <f t="shared" si="7"/>
        <v>6.5059624668307814</v>
      </c>
      <c r="G57" s="35">
        <v>14419</v>
      </c>
      <c r="H57" s="35">
        <v>16416</v>
      </c>
      <c r="I57" s="36">
        <f t="shared" si="6"/>
        <v>13.849781538248141</v>
      </c>
      <c r="J57" s="36">
        <f t="shared" si="8"/>
        <v>6.6905771111835666</v>
      </c>
      <c r="K57" s="79"/>
      <c r="L57" s="35">
        <v>91299</v>
      </c>
      <c r="M57" s="36">
        <f t="shared" si="9"/>
        <v>5.8856824210855434</v>
      </c>
      <c r="N57" s="15"/>
    </row>
    <row r="58" spans="1:15" ht="15.75">
      <c r="A58" s="12"/>
      <c r="B58" s="34" t="s">
        <v>30</v>
      </c>
      <c r="C58" s="35">
        <v>10379</v>
      </c>
      <c r="D58" s="35">
        <v>12497</v>
      </c>
      <c r="E58" s="36">
        <f t="shared" si="5"/>
        <v>20.40659023027267</v>
      </c>
      <c r="F58" s="36">
        <f t="shared" si="7"/>
        <v>39.953323315962784</v>
      </c>
      <c r="G58" s="35">
        <v>95362</v>
      </c>
      <c r="H58" s="35">
        <v>100078</v>
      </c>
      <c r="I58" s="36">
        <f t="shared" si="6"/>
        <v>4.9453660787315723</v>
      </c>
      <c r="J58" s="36">
        <f t="shared" si="8"/>
        <v>40.788229540267359</v>
      </c>
      <c r="K58" s="79"/>
      <c r="L58" s="35">
        <v>596500</v>
      </c>
      <c r="M58" s="36">
        <f t="shared" si="9"/>
        <v>38.453976102449388</v>
      </c>
      <c r="N58" s="15"/>
    </row>
    <row r="59" spans="1:15" ht="15.75">
      <c r="A59" s="12"/>
      <c r="B59" s="34" t="s">
        <v>34</v>
      </c>
      <c r="C59" s="35">
        <v>825</v>
      </c>
      <c r="D59" s="35">
        <v>811</v>
      </c>
      <c r="E59" s="36">
        <f t="shared" si="5"/>
        <v>-1.6969696969696968</v>
      </c>
      <c r="F59" s="36">
        <f t="shared" si="7"/>
        <v>2.5927938872726108</v>
      </c>
      <c r="G59" s="35">
        <v>8723</v>
      </c>
      <c r="H59" s="35">
        <v>7557</v>
      </c>
      <c r="I59" s="36">
        <f t="shared" si="6"/>
        <v>-13.366960907944513</v>
      </c>
      <c r="J59" s="36">
        <f t="shared" si="8"/>
        <v>3.0799641343332245</v>
      </c>
      <c r="K59" s="79"/>
      <c r="L59" s="35">
        <v>47939</v>
      </c>
      <c r="M59" s="36">
        <f t="shared" si="9"/>
        <v>3.0904361448035558</v>
      </c>
      <c r="N59" s="15"/>
    </row>
    <row r="60" spans="1:15" ht="15.75">
      <c r="A60" s="12"/>
      <c r="B60" s="34" t="s">
        <v>32</v>
      </c>
      <c r="C60" s="35">
        <v>2283</v>
      </c>
      <c r="D60" s="35">
        <v>2334</v>
      </c>
      <c r="E60" s="36">
        <f t="shared" si="5"/>
        <v>2.233902759526929</v>
      </c>
      <c r="F60" s="36">
        <f t="shared" si="7"/>
        <v>7.4618753796476867</v>
      </c>
      <c r="G60" s="35">
        <v>16558</v>
      </c>
      <c r="H60" s="35">
        <v>12917</v>
      </c>
      <c r="I60" s="36">
        <f t="shared" si="6"/>
        <v>-21.989370696944079</v>
      </c>
      <c r="J60" s="36">
        <f t="shared" si="8"/>
        <v>5.26450929246821</v>
      </c>
      <c r="K60" s="79"/>
      <c r="L60" s="35">
        <v>133536</v>
      </c>
      <c r="M60" s="36">
        <f t="shared" si="9"/>
        <v>8.608533365996113</v>
      </c>
      <c r="N60" s="15"/>
    </row>
    <row r="61" spans="1:15" ht="15.75">
      <c r="A61" s="12"/>
      <c r="B61" s="34" t="s">
        <v>35</v>
      </c>
      <c r="C61" s="35">
        <v>469</v>
      </c>
      <c r="D61" s="35">
        <v>449</v>
      </c>
      <c r="E61" s="36">
        <f t="shared" si="5"/>
        <v>-4.2643923240938131</v>
      </c>
      <c r="F61" s="36">
        <f t="shared" si="7"/>
        <v>1.4354678858019758</v>
      </c>
      <c r="G61" s="35">
        <v>3406</v>
      </c>
      <c r="H61" s="35">
        <v>3459</v>
      </c>
      <c r="I61" s="36">
        <f t="shared" si="6"/>
        <v>1.5560775102759772</v>
      </c>
      <c r="J61" s="36">
        <f t="shared" si="8"/>
        <v>1.4097652429083796</v>
      </c>
      <c r="K61" s="79"/>
      <c r="L61" s="35">
        <v>21142</v>
      </c>
      <c r="M61" s="36">
        <f t="shared" si="9"/>
        <v>1.3629404237350962</v>
      </c>
      <c r="N61" s="15"/>
    </row>
    <row r="62" spans="1:15" ht="15.75">
      <c r="A62" s="12"/>
      <c r="B62" s="34" t="s">
        <v>41</v>
      </c>
      <c r="C62" s="35">
        <v>973</v>
      </c>
      <c r="D62" s="35">
        <v>867</v>
      </c>
      <c r="E62" s="36">
        <f t="shared" si="5"/>
        <v>-10.894141829393632</v>
      </c>
      <c r="F62" s="36">
        <f t="shared" si="7"/>
        <v>2.7718277438537036</v>
      </c>
      <c r="G62" s="35">
        <v>8249</v>
      </c>
      <c r="H62" s="35">
        <v>7368</v>
      </c>
      <c r="I62" s="36">
        <f t="shared" si="6"/>
        <v>-10.68008243423445</v>
      </c>
      <c r="J62" s="36">
        <f t="shared" si="8"/>
        <v>3.0029344636452557</v>
      </c>
      <c r="K62" s="79"/>
      <c r="L62" s="35">
        <v>48290</v>
      </c>
      <c r="M62" s="36">
        <f t="shared" si="9"/>
        <v>3.1130637149828679</v>
      </c>
      <c r="N62" s="15"/>
    </row>
    <row r="63" spans="1:15" ht="15.75">
      <c r="A63" s="12"/>
      <c r="B63" s="34" t="s">
        <v>52</v>
      </c>
      <c r="C63" s="35">
        <v>148</v>
      </c>
      <c r="D63" s="35">
        <v>392</v>
      </c>
      <c r="E63" s="36">
        <f t="shared" si="5"/>
        <v>164.86486486486487</v>
      </c>
      <c r="F63" s="36">
        <f t="shared" si="7"/>
        <v>1.2532369960676493</v>
      </c>
      <c r="G63" s="35">
        <v>1657</v>
      </c>
      <c r="H63" s="35">
        <v>1802</v>
      </c>
      <c r="I63" s="36">
        <f t="shared" si="6"/>
        <v>8.7507543753771788</v>
      </c>
      <c r="J63" s="36">
        <f t="shared" si="8"/>
        <v>0.73443104010433646</v>
      </c>
      <c r="K63" s="79"/>
      <c r="L63" s="35">
        <v>10299</v>
      </c>
      <c r="M63" s="36">
        <f t="shared" si="9"/>
        <v>0.66393545662887887</v>
      </c>
      <c r="N63" s="15"/>
    </row>
    <row r="64" spans="1:15" ht="15.75">
      <c r="A64" s="12"/>
      <c r="B64" s="34" t="s">
        <v>38</v>
      </c>
      <c r="C64" s="35">
        <v>677</v>
      </c>
      <c r="D64" s="35">
        <v>673</v>
      </c>
      <c r="E64" s="36">
        <f t="shared" si="5"/>
        <v>-0.59084194977843119</v>
      </c>
      <c r="F64" s="36">
        <f t="shared" si="7"/>
        <v>2.1516033121263467</v>
      </c>
      <c r="G64" s="35">
        <v>6573</v>
      </c>
      <c r="H64" s="35">
        <v>6314</v>
      </c>
      <c r="I64" s="36">
        <f t="shared" si="6"/>
        <v>-3.9403620873269429</v>
      </c>
      <c r="J64" s="36">
        <f t="shared" si="8"/>
        <v>2.5733615911313987</v>
      </c>
      <c r="K64" s="79"/>
      <c r="L64" s="35">
        <v>39840</v>
      </c>
      <c r="M64" s="36">
        <f t="shared" si="9"/>
        <v>2.5683259143697965</v>
      </c>
      <c r="N64" s="15"/>
    </row>
    <row r="65" spans="1:14" ht="15.75">
      <c r="A65" s="12"/>
      <c r="B65" s="34" t="s">
        <v>57</v>
      </c>
      <c r="C65" s="35">
        <v>1</v>
      </c>
      <c r="D65" s="35">
        <v>0</v>
      </c>
      <c r="E65" s="36">
        <f t="shared" si="5"/>
        <v>-100</v>
      </c>
      <c r="F65" s="36">
        <f t="shared" si="7"/>
        <v>0</v>
      </c>
      <c r="G65" s="35">
        <v>3</v>
      </c>
      <c r="H65" s="35">
        <v>0</v>
      </c>
      <c r="I65" s="36">
        <f t="shared" si="6"/>
        <v>-100</v>
      </c>
      <c r="J65" s="36">
        <f t="shared" si="8"/>
        <v>0</v>
      </c>
      <c r="K65" s="79"/>
      <c r="L65" s="35">
        <v>20</v>
      </c>
      <c r="M65" s="36">
        <f t="shared" si="9"/>
        <v>1.289320238137448E-3</v>
      </c>
      <c r="N65" s="15"/>
    </row>
    <row r="66" spans="1:14" ht="15.75">
      <c r="A66" s="12"/>
      <c r="B66" s="34" t="s">
        <v>56</v>
      </c>
      <c r="C66" s="35">
        <v>70</v>
      </c>
      <c r="D66" s="35">
        <v>65</v>
      </c>
      <c r="E66" s="36">
        <f t="shared" si="5"/>
        <v>-7.1428571428571397</v>
      </c>
      <c r="F66" s="36">
        <f t="shared" si="7"/>
        <v>0.20780715496019694</v>
      </c>
      <c r="G66" s="35">
        <v>344</v>
      </c>
      <c r="H66" s="35">
        <v>422</v>
      </c>
      <c r="I66" s="36">
        <f t="shared" si="6"/>
        <v>22.674418604651159</v>
      </c>
      <c r="J66" s="36">
        <f t="shared" si="8"/>
        <v>0.17199217476361264</v>
      </c>
      <c r="K66" s="79"/>
      <c r="L66" s="35">
        <v>1888</v>
      </c>
      <c r="M66" s="36">
        <f t="shared" si="9"/>
        <v>0.12171183048017509</v>
      </c>
      <c r="N66" s="15"/>
    </row>
    <row r="67" spans="1:14" ht="15.75">
      <c r="A67" s="12"/>
      <c r="B67" s="34" t="s">
        <v>39</v>
      </c>
      <c r="C67" s="35">
        <v>507</v>
      </c>
      <c r="D67" s="35">
        <v>583</v>
      </c>
      <c r="E67" s="36">
        <f t="shared" si="5"/>
        <v>14.990138067061153</v>
      </c>
      <c r="F67" s="36">
        <f t="shared" si="7"/>
        <v>1.8638703283353049</v>
      </c>
      <c r="G67" s="35">
        <v>4637</v>
      </c>
      <c r="H67" s="35">
        <v>4597</v>
      </c>
      <c r="I67" s="36">
        <f t="shared" si="6"/>
        <v>-0.86262669829630934</v>
      </c>
      <c r="J67" s="36">
        <f t="shared" si="8"/>
        <v>1.8735735246168894</v>
      </c>
      <c r="K67" s="79"/>
      <c r="L67" s="35">
        <v>32072</v>
      </c>
      <c r="M67" s="36">
        <f t="shared" si="9"/>
        <v>2.0675539338772118</v>
      </c>
      <c r="N67" s="15"/>
    </row>
    <row r="68" spans="1:14" ht="15.75">
      <c r="A68" s="12"/>
      <c r="B68" s="34" t="s">
        <v>31</v>
      </c>
      <c r="C68" s="35">
        <v>3999</v>
      </c>
      <c r="D68" s="35">
        <v>4427</v>
      </c>
      <c r="E68" s="36">
        <f t="shared" si="5"/>
        <v>10.702675668917227</v>
      </c>
      <c r="F68" s="36">
        <f t="shared" si="7"/>
        <v>14.153265769366028</v>
      </c>
      <c r="G68" s="35">
        <v>33084</v>
      </c>
      <c r="H68" s="35">
        <v>36150</v>
      </c>
      <c r="I68" s="36">
        <f t="shared" si="6"/>
        <v>9.267319550235765</v>
      </c>
      <c r="J68" s="36">
        <f t="shared" si="8"/>
        <v>14.733452885555918</v>
      </c>
      <c r="K68" s="79"/>
      <c r="L68" s="35">
        <v>193720</v>
      </c>
      <c r="M68" s="36">
        <f t="shared" si="9"/>
        <v>12.488355826599321</v>
      </c>
      <c r="N68" s="15"/>
    </row>
    <row r="69" spans="1:14" ht="15.75">
      <c r="A69" s="12"/>
      <c r="B69" s="34" t="s">
        <v>58</v>
      </c>
      <c r="C69" s="35">
        <v>1</v>
      </c>
      <c r="D69" s="35">
        <v>0</v>
      </c>
      <c r="E69" s="36">
        <f t="shared" si="5"/>
        <v>-100</v>
      </c>
      <c r="F69" s="36">
        <f t="shared" si="7"/>
        <v>0</v>
      </c>
      <c r="G69" s="35">
        <v>2</v>
      </c>
      <c r="H69" s="35">
        <v>1</v>
      </c>
      <c r="I69" s="36">
        <f t="shared" si="6"/>
        <v>-50</v>
      </c>
      <c r="J69" s="36">
        <f t="shared" si="8"/>
        <v>4.0756439517443757E-4</v>
      </c>
      <c r="K69" s="79"/>
      <c r="L69" s="35">
        <v>12</v>
      </c>
      <c r="M69" s="36">
        <f t="shared" si="9"/>
        <v>7.735921428824688E-4</v>
      </c>
      <c r="N69" s="15"/>
    </row>
    <row r="70" spans="1:14" ht="15.75">
      <c r="A70" s="12"/>
      <c r="B70" s="34" t="s">
        <v>55</v>
      </c>
      <c r="C70" s="35">
        <v>34</v>
      </c>
      <c r="D70" s="35">
        <v>79</v>
      </c>
      <c r="E70" s="36">
        <f t="shared" si="5"/>
        <v>132.35294117647061</v>
      </c>
      <c r="F70" s="36">
        <f t="shared" si="7"/>
        <v>0.2525656191054701</v>
      </c>
      <c r="G70" s="35">
        <v>347</v>
      </c>
      <c r="H70" s="35">
        <v>512</v>
      </c>
      <c r="I70" s="36">
        <f t="shared" si="6"/>
        <v>47.550432276657048</v>
      </c>
      <c r="J70" s="36">
        <f t="shared" si="8"/>
        <v>0.20867297032931204</v>
      </c>
      <c r="K70" s="79"/>
      <c r="L70" s="35">
        <v>2022</v>
      </c>
      <c r="M70" s="36">
        <f t="shared" si="9"/>
        <v>0.13035027607569599</v>
      </c>
      <c r="N70" s="15"/>
    </row>
    <row r="71" spans="1:14" ht="15.75">
      <c r="A71" s="12"/>
      <c r="B71" s="34" t="s">
        <v>47</v>
      </c>
      <c r="C71" s="35">
        <v>793</v>
      </c>
      <c r="D71" s="35">
        <v>523</v>
      </c>
      <c r="E71" s="36">
        <f t="shared" si="5"/>
        <v>-34.047919293820939</v>
      </c>
      <c r="F71" s="36">
        <f t="shared" si="7"/>
        <v>1.6720483391412768</v>
      </c>
      <c r="G71" s="35">
        <v>6009</v>
      </c>
      <c r="H71" s="35">
        <v>4873</v>
      </c>
      <c r="I71" s="36">
        <f t="shared" si="6"/>
        <v>-18.904975869529039</v>
      </c>
      <c r="J71" s="36">
        <f t="shared" si="8"/>
        <v>1.9860612976850343</v>
      </c>
      <c r="K71" s="79"/>
      <c r="L71" s="35">
        <v>22801</v>
      </c>
      <c r="M71" s="36">
        <f t="shared" si="9"/>
        <v>1.4698895374885976</v>
      </c>
      <c r="N71" s="15"/>
    </row>
    <row r="72" spans="1:14" ht="15.75">
      <c r="A72" s="12"/>
      <c r="B72" s="34" t="s">
        <v>40</v>
      </c>
      <c r="C72" s="35">
        <v>487</v>
      </c>
      <c r="D72" s="35">
        <v>550</v>
      </c>
      <c r="E72" s="36">
        <f t="shared" si="5"/>
        <v>12.936344969199176</v>
      </c>
      <c r="F72" s="36">
        <f t="shared" si="7"/>
        <v>1.7583682342785896</v>
      </c>
      <c r="G72" s="35">
        <v>3961</v>
      </c>
      <c r="H72" s="35">
        <v>3860</v>
      </c>
      <c r="I72" s="36">
        <f t="shared" si="6"/>
        <v>-2.549861146175203</v>
      </c>
      <c r="J72" s="36">
        <f t="shared" si="8"/>
        <v>1.5731985653733289</v>
      </c>
      <c r="K72" s="79"/>
      <c r="L72" s="35">
        <v>30633</v>
      </c>
      <c r="M72" s="36">
        <f t="shared" si="9"/>
        <v>1.9747873427432221</v>
      </c>
      <c r="N72" s="15"/>
    </row>
    <row r="73" spans="1:14" ht="15.75">
      <c r="A73" s="12"/>
      <c r="B73" s="34" t="s">
        <v>44</v>
      </c>
      <c r="C73" s="35">
        <v>509</v>
      </c>
      <c r="D73" s="35">
        <v>603</v>
      </c>
      <c r="E73" s="36">
        <f t="shared" si="5"/>
        <v>18.467583497053042</v>
      </c>
      <c r="F73" s="36">
        <f t="shared" si="7"/>
        <v>1.9278109913999808</v>
      </c>
      <c r="G73" s="35">
        <v>4109</v>
      </c>
      <c r="H73" s="35">
        <v>3466</v>
      </c>
      <c r="I73" s="36">
        <f t="shared" si="6"/>
        <v>-15.648576295935746</v>
      </c>
      <c r="J73" s="36">
        <f t="shared" si="8"/>
        <v>1.4126181936746005</v>
      </c>
      <c r="K73" s="79"/>
      <c r="L73" s="35">
        <v>29426</v>
      </c>
      <c r="M73" s="36">
        <f t="shared" si="9"/>
        <v>1.8969768663716273</v>
      </c>
      <c r="N73" s="15"/>
    </row>
    <row r="74" spans="1:14" ht="15.75">
      <c r="A74" s="12"/>
      <c r="B74" s="34" t="s">
        <v>36</v>
      </c>
      <c r="C74" s="35">
        <v>577</v>
      </c>
      <c r="D74" s="35">
        <v>710</v>
      </c>
      <c r="E74" s="36">
        <f t="shared" si="5"/>
        <v>23.050259965337961</v>
      </c>
      <c r="F74" s="36">
        <f t="shared" si="7"/>
        <v>2.2698935387959973</v>
      </c>
      <c r="G74" s="35">
        <v>4576</v>
      </c>
      <c r="H74" s="35">
        <v>4687</v>
      </c>
      <c r="I74" s="36">
        <f t="shared" si="6"/>
        <v>2.4256993006992911</v>
      </c>
      <c r="J74" s="36">
        <f t="shared" si="8"/>
        <v>1.9102543201825888</v>
      </c>
      <c r="K74" s="79"/>
      <c r="L74" s="35">
        <v>30580</v>
      </c>
      <c r="M74" s="36">
        <f t="shared" si="9"/>
        <v>1.9713706441121579</v>
      </c>
      <c r="N74" s="15"/>
    </row>
    <row r="75" spans="1:14" ht="15.75">
      <c r="A75" s="12"/>
      <c r="B75" s="34" t="s">
        <v>48</v>
      </c>
      <c r="C75" s="35">
        <v>506</v>
      </c>
      <c r="D75" s="35">
        <v>564</v>
      </c>
      <c r="E75" s="36">
        <f t="shared" si="5"/>
        <v>11.462450592885375</v>
      </c>
      <c r="F75" s="36">
        <f t="shared" si="7"/>
        <v>1.8031266984238628</v>
      </c>
      <c r="G75" s="35">
        <v>4518</v>
      </c>
      <c r="H75" s="35">
        <v>4038</v>
      </c>
      <c r="I75" s="36">
        <f t="shared" si="6"/>
        <v>-10.624169986719789</v>
      </c>
      <c r="J75" s="36">
        <f t="shared" si="8"/>
        <v>1.6457450277143788</v>
      </c>
      <c r="K75" s="79"/>
      <c r="L75" s="35">
        <v>24159</v>
      </c>
      <c r="M75" s="36">
        <f t="shared" si="9"/>
        <v>1.5574343816581302</v>
      </c>
      <c r="N75" s="15"/>
    </row>
    <row r="76" spans="1:14" ht="15.75">
      <c r="A76" s="12"/>
      <c r="B76" s="34" t="s">
        <v>85</v>
      </c>
      <c r="C76" s="35">
        <v>0</v>
      </c>
      <c r="D76" s="35">
        <v>2</v>
      </c>
      <c r="E76" s="36" t="str">
        <f t="shared" si="5"/>
        <v/>
      </c>
      <c r="F76" s="36">
        <f t="shared" si="7"/>
        <v>6.3940663064675982E-3</v>
      </c>
      <c r="G76" s="35">
        <v>5</v>
      </c>
      <c r="H76" s="35">
        <v>4</v>
      </c>
      <c r="I76" s="36">
        <f t="shared" si="6"/>
        <v>-19.999999999999996</v>
      </c>
      <c r="J76" s="36">
        <f t="shared" si="8"/>
        <v>1.6302575806977503E-3</v>
      </c>
      <c r="K76" s="79"/>
      <c r="L76" s="35">
        <v>38</v>
      </c>
      <c r="M76" s="36">
        <f t="shared" si="9"/>
        <v>2.4497084524611511E-3</v>
      </c>
      <c r="N76" s="15"/>
    </row>
    <row r="77" spans="1:14" ht="15.75">
      <c r="A77" s="12"/>
      <c r="B77" s="34" t="s">
        <v>53</v>
      </c>
      <c r="C77" s="35">
        <v>108</v>
      </c>
      <c r="D77" s="35">
        <v>130</v>
      </c>
      <c r="E77" s="36">
        <f t="shared" si="5"/>
        <v>20.370370370370374</v>
      </c>
      <c r="F77" s="36">
        <f t="shared" si="7"/>
        <v>0.41561430992039389</v>
      </c>
      <c r="G77" s="35">
        <v>1499</v>
      </c>
      <c r="H77" s="35">
        <v>1238</v>
      </c>
      <c r="I77" s="36">
        <f t="shared" si="6"/>
        <v>-17.411607738492329</v>
      </c>
      <c r="J77" s="36">
        <f t="shared" si="8"/>
        <v>0.50456472122595375</v>
      </c>
      <c r="K77" s="79"/>
      <c r="L77" s="35">
        <v>8387</v>
      </c>
      <c r="M77" s="36">
        <f t="shared" si="9"/>
        <v>0.54067644186293884</v>
      </c>
      <c r="N77" s="15"/>
    </row>
    <row r="78" spans="1:14" ht="15.75">
      <c r="A78" s="12"/>
      <c r="B78" s="34" t="s">
        <v>50</v>
      </c>
      <c r="C78" s="35">
        <v>279</v>
      </c>
      <c r="D78" s="35">
        <v>166</v>
      </c>
      <c r="E78" s="36">
        <f t="shared" si="5"/>
        <v>-40.501792114695348</v>
      </c>
      <c r="F78" s="36">
        <f t="shared" si="7"/>
        <v>0.53070750343681061</v>
      </c>
      <c r="G78" s="35">
        <v>2587</v>
      </c>
      <c r="H78" s="35">
        <v>2336</v>
      </c>
      <c r="I78" s="36">
        <f t="shared" si="6"/>
        <v>-9.7023579435639782</v>
      </c>
      <c r="J78" s="36">
        <f t="shared" si="8"/>
        <v>0.95207042712748613</v>
      </c>
      <c r="K78" s="79"/>
      <c r="L78" s="35">
        <v>13203</v>
      </c>
      <c r="M78" s="36">
        <f t="shared" si="9"/>
        <v>0.85114475520643629</v>
      </c>
      <c r="N78" s="15"/>
    </row>
    <row r="79" spans="1:14" ht="15.75">
      <c r="A79" s="12"/>
      <c r="B79" s="34" t="s">
        <v>54</v>
      </c>
      <c r="C79" s="35">
        <v>97</v>
      </c>
      <c r="D79" s="35">
        <v>117</v>
      </c>
      <c r="E79" s="36">
        <f t="shared" si="5"/>
        <v>20.618556701030922</v>
      </c>
      <c r="F79" s="36">
        <f t="shared" si="7"/>
        <v>0.37405287892835448</v>
      </c>
      <c r="G79" s="35">
        <v>868</v>
      </c>
      <c r="H79" s="35">
        <v>812</v>
      </c>
      <c r="I79" s="36">
        <f t="shared" si="6"/>
        <v>-6.4516129032258114</v>
      </c>
      <c r="J79" s="36">
        <f t="shared" si="8"/>
        <v>0.33094228888164329</v>
      </c>
      <c r="K79" s="79"/>
      <c r="L79" s="35">
        <v>3684</v>
      </c>
      <c r="M79" s="36">
        <f t="shared" si="9"/>
        <v>0.23749278786491793</v>
      </c>
      <c r="N79" s="15"/>
    </row>
    <row r="80" spans="1:14" ht="15.75">
      <c r="A80" s="12"/>
      <c r="B80" s="34" t="s">
        <v>233</v>
      </c>
      <c r="C80" s="35">
        <v>3</v>
      </c>
      <c r="D80" s="35">
        <v>3</v>
      </c>
      <c r="E80" s="36">
        <f t="shared" si="5"/>
        <v>0</v>
      </c>
      <c r="F80" s="36">
        <f t="shared" si="7"/>
        <v>9.5910994597013972E-3</v>
      </c>
      <c r="G80" s="35">
        <v>25</v>
      </c>
      <c r="H80" s="35">
        <v>26</v>
      </c>
      <c r="I80" s="36">
        <f t="shared" si="6"/>
        <v>4.0000000000000036</v>
      </c>
      <c r="J80" s="36">
        <f t="shared" si="8"/>
        <v>1.0596674274535377E-2</v>
      </c>
      <c r="K80" s="79"/>
      <c r="L80" s="35">
        <v>138</v>
      </c>
      <c r="M80" s="36">
        <f t="shared" si="9"/>
        <v>8.8963096431483903E-3</v>
      </c>
      <c r="N80" s="15"/>
    </row>
    <row r="81" spans="1:14" ht="15.75">
      <c r="A81" s="12"/>
      <c r="B81" s="34" t="s">
        <v>42</v>
      </c>
      <c r="C81" s="35">
        <v>338</v>
      </c>
      <c r="D81" s="35">
        <v>363</v>
      </c>
      <c r="E81" s="36">
        <f t="shared" si="5"/>
        <v>7.3964497041420163</v>
      </c>
      <c r="F81" s="36">
        <f t="shared" si="7"/>
        <v>1.1605230346238691</v>
      </c>
      <c r="G81" s="35">
        <v>3361</v>
      </c>
      <c r="H81" s="35">
        <v>3009</v>
      </c>
      <c r="I81" s="36">
        <f t="shared" si="6"/>
        <v>-10.473073490032725</v>
      </c>
      <c r="J81" s="36">
        <f t="shared" si="8"/>
        <v>1.2263612650798825</v>
      </c>
      <c r="K81" s="79"/>
      <c r="L81" s="35">
        <v>19579</v>
      </c>
      <c r="M81" s="36">
        <f t="shared" si="9"/>
        <v>1.2621800471246547</v>
      </c>
      <c r="N81" s="15"/>
    </row>
    <row r="82" spans="1:14" ht="15.75">
      <c r="A82" s="12"/>
      <c r="B82" s="34" t="s">
        <v>51</v>
      </c>
      <c r="C82" s="35">
        <v>342</v>
      </c>
      <c r="D82" s="35">
        <v>73</v>
      </c>
      <c r="E82" s="36">
        <f t="shared" si="5"/>
        <v>-78.654970760233923</v>
      </c>
      <c r="F82" s="36">
        <f t="shared" si="7"/>
        <v>0.23338342018606734</v>
      </c>
      <c r="G82" s="35">
        <v>1691</v>
      </c>
      <c r="H82" s="35">
        <v>898</v>
      </c>
      <c r="I82" s="36">
        <f t="shared" si="6"/>
        <v>-46.895328208160848</v>
      </c>
      <c r="J82" s="36">
        <f t="shared" si="8"/>
        <v>0.36599282686664492</v>
      </c>
      <c r="K82" s="79"/>
      <c r="L82" s="35">
        <v>18305</v>
      </c>
      <c r="M82" s="36">
        <f t="shared" si="9"/>
        <v>1.1800503479552993</v>
      </c>
      <c r="N82" s="15"/>
    </row>
    <row r="83" spans="1:14" ht="15.75">
      <c r="A83" s="12"/>
      <c r="B83" s="34" t="s">
        <v>46</v>
      </c>
      <c r="C83" s="35">
        <v>304</v>
      </c>
      <c r="D83" s="35">
        <v>354</v>
      </c>
      <c r="E83" s="36">
        <f t="shared" si="5"/>
        <v>16.447368421052634</v>
      </c>
      <c r="F83" s="36">
        <f t="shared" si="7"/>
        <v>1.1317497362447648</v>
      </c>
      <c r="G83" s="35">
        <v>3293</v>
      </c>
      <c r="H83" s="35">
        <v>3191</v>
      </c>
      <c r="I83" s="36">
        <f t="shared" si="6"/>
        <v>-3.0974795019738877</v>
      </c>
      <c r="J83" s="36">
        <f t="shared" si="8"/>
        <v>1.3005379850016303</v>
      </c>
      <c r="K83" s="79"/>
      <c r="L83" s="35">
        <v>20635</v>
      </c>
      <c r="M83" s="36">
        <f t="shared" si="9"/>
        <v>1.3302561556983119</v>
      </c>
      <c r="N83" s="15"/>
    </row>
    <row r="84" spans="1:14" ht="15.75">
      <c r="A84" s="12"/>
      <c r="B84" s="34" t="s">
        <v>49</v>
      </c>
      <c r="C84" s="35">
        <v>477</v>
      </c>
      <c r="D84" s="35">
        <v>531</v>
      </c>
      <c r="E84" s="36">
        <f t="shared" si="5"/>
        <v>11.32075471698113</v>
      </c>
      <c r="F84" s="36">
        <f t="shared" si="7"/>
        <v>1.6976246043671472</v>
      </c>
      <c r="G84" s="35">
        <v>3693</v>
      </c>
      <c r="H84" s="35">
        <v>4448</v>
      </c>
      <c r="I84" s="36">
        <f t="shared" si="6"/>
        <v>20.444083401028969</v>
      </c>
      <c r="J84" s="36">
        <f t="shared" si="8"/>
        <v>1.8128464297358984</v>
      </c>
      <c r="K84" s="79"/>
      <c r="L84" s="35">
        <v>25008</v>
      </c>
      <c r="M84" s="36">
        <f t="shared" si="9"/>
        <v>1.6121660257670649</v>
      </c>
      <c r="N84" s="15"/>
    </row>
    <row r="85" spans="1:14" ht="15.75">
      <c r="A85" s="12"/>
      <c r="B85" s="34" t="s">
        <v>37</v>
      </c>
      <c r="C85" s="35">
        <v>594</v>
      </c>
      <c r="D85" s="35">
        <v>564</v>
      </c>
      <c r="E85" s="36">
        <f t="shared" si="5"/>
        <v>-5.0505050505050502</v>
      </c>
      <c r="F85" s="36">
        <f t="shared" si="7"/>
        <v>1.8031266984238628</v>
      </c>
      <c r="G85" s="35">
        <v>5828</v>
      </c>
      <c r="H85" s="35">
        <v>4083</v>
      </c>
      <c r="I85" s="36">
        <f t="shared" si="6"/>
        <v>-29.941660947151682</v>
      </c>
      <c r="J85" s="36">
        <f t="shared" si="8"/>
        <v>1.6640854254972286</v>
      </c>
      <c r="K85" s="79"/>
      <c r="L85" s="35">
        <v>40950</v>
      </c>
      <c r="M85" s="36">
        <f t="shared" si="9"/>
        <v>2.6398831875864248</v>
      </c>
      <c r="N85" s="15"/>
    </row>
    <row r="86" spans="1:14" ht="15.75">
      <c r="A86" s="12"/>
      <c r="B86" s="34" t="s">
        <v>45</v>
      </c>
      <c r="C86" s="35">
        <v>242</v>
      </c>
      <c r="D86" s="35">
        <v>286</v>
      </c>
      <c r="E86" s="36">
        <f t="shared" si="5"/>
        <v>18.181818181818187</v>
      </c>
      <c r="F86" s="36">
        <f>+(D86*100)/$D$87</f>
        <v>0.91435148182486647</v>
      </c>
      <c r="G86" s="35">
        <v>2706</v>
      </c>
      <c r="H86" s="35">
        <v>2433</v>
      </c>
      <c r="I86" s="36">
        <f t="shared" si="6"/>
        <v>-10.088691796008863</v>
      </c>
      <c r="J86" s="36">
        <f t="shared" si="8"/>
        <v>0.99160417345940655</v>
      </c>
      <c r="K86" s="79"/>
      <c r="L86" s="35">
        <v>18259</v>
      </c>
      <c r="M86" s="36">
        <f t="shared" si="9"/>
        <v>1.1770849114075832</v>
      </c>
      <c r="N86" s="15"/>
    </row>
    <row r="87" spans="1:14" ht="15.75">
      <c r="A87" s="12"/>
      <c r="B87" s="40" t="s">
        <v>70</v>
      </c>
      <c r="C87" s="42">
        <f>SUM(C55:C86)</f>
        <v>28296</v>
      </c>
      <c r="D87" s="42">
        <f>SUM(D55:D86)</f>
        <v>31279</v>
      </c>
      <c r="E87" s="38">
        <f t="shared" si="5"/>
        <v>10.5421260955612</v>
      </c>
      <c r="F87" s="38">
        <f>SUM(F55:F86)</f>
        <v>100.00000000000001</v>
      </c>
      <c r="G87" s="42">
        <f>SUM(G55:G86)</f>
        <v>246188</v>
      </c>
      <c r="H87" s="42">
        <f>SUM(H55:H86)</f>
        <v>245360</v>
      </c>
      <c r="I87" s="38">
        <f t="shared" si="6"/>
        <v>-0.33632833444359189</v>
      </c>
      <c r="J87" s="38">
        <f>SUM(J55:J86)</f>
        <v>100.00000000000001</v>
      </c>
      <c r="K87" s="4"/>
      <c r="L87" s="42">
        <f>SUM(L55:L86)</f>
        <v>1551205</v>
      </c>
      <c r="M87" s="38">
        <f>SUM(M55:M86)</f>
        <v>100.00000000000001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309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256</v>
      </c>
      <c r="C90" s="104" t="s">
        <v>319</v>
      </c>
      <c r="D90" s="104"/>
      <c r="E90" s="101" t="s">
        <v>316</v>
      </c>
      <c r="F90" s="101" t="s">
        <v>306</v>
      </c>
      <c r="G90" s="105" t="s">
        <v>321</v>
      </c>
      <c r="H90" s="106"/>
      <c r="I90" s="101" t="s">
        <v>316</v>
      </c>
      <c r="J90" s="101" t="s">
        <v>306</v>
      </c>
      <c r="K90" s="94"/>
      <c r="L90" s="86" t="s">
        <v>312</v>
      </c>
      <c r="M90" s="101" t="s">
        <v>101</v>
      </c>
      <c r="N90" s="15"/>
    </row>
    <row r="91" spans="1:14" ht="15.75">
      <c r="A91" s="12"/>
      <c r="B91" s="30"/>
      <c r="C91" s="31">
        <v>2017</v>
      </c>
      <c r="D91" s="31">
        <v>2018</v>
      </c>
      <c r="E91" s="101"/>
      <c r="F91" s="101"/>
      <c r="G91" s="31">
        <v>2017</v>
      </c>
      <c r="H91" s="31">
        <v>2018</v>
      </c>
      <c r="I91" s="101"/>
      <c r="J91" s="101"/>
      <c r="K91" s="94"/>
      <c r="L91" s="39" t="s">
        <v>318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199</v>
      </c>
      <c r="D93" s="35">
        <f>D17-D55</f>
        <v>123</v>
      </c>
      <c r="E93" s="36">
        <f t="shared" ref="E93:E125" si="10">IF(ISBLANK(D93),"",(IFERROR(((D93/C93-1)*100),"")))</f>
        <v>-38.190954773869343</v>
      </c>
      <c r="F93" s="36">
        <f>+(D93*100)/$D$125</f>
        <v>0.45692633455923326</v>
      </c>
      <c r="G93" s="35">
        <f>G17-G55</f>
        <v>2035</v>
      </c>
      <c r="H93" s="35">
        <f>H17-H55</f>
        <v>957</v>
      </c>
      <c r="I93" s="36">
        <f t="shared" ref="I93:I125" si="11">IF(ISBLANK(H93),"",(IFERROR(((H93/G93-1)*100),"")))</f>
        <v>-52.972972972972968</v>
      </c>
      <c r="J93" s="36">
        <f>+(H93*100)/$H$125</f>
        <v>0.46265186051795737</v>
      </c>
      <c r="K93" s="79"/>
      <c r="L93" s="35">
        <f>L17-L55</f>
        <v>7939</v>
      </c>
      <c r="M93" s="36">
        <f>+(L93*100)/$L$125</f>
        <v>0.6668576214039541</v>
      </c>
      <c r="N93" s="15"/>
    </row>
    <row r="94" spans="1:14" ht="15.75">
      <c r="A94" s="12"/>
      <c r="B94" s="34" t="s">
        <v>43</v>
      </c>
      <c r="C94" s="35">
        <f t="shared" ref="C94:D124" si="12">C18-C56</f>
        <v>228</v>
      </c>
      <c r="D94" s="35">
        <f t="shared" si="12"/>
        <v>262</v>
      </c>
      <c r="E94" s="36">
        <f t="shared" si="10"/>
        <v>14.912280701754387</v>
      </c>
      <c r="F94" s="36">
        <f t="shared" ref="F94:F124" si="13">+(D94*100)/$D$125</f>
        <v>0.97329024109365136</v>
      </c>
      <c r="G94" s="35">
        <f t="shared" ref="G94:H94" si="14">G18-G56</f>
        <v>2089</v>
      </c>
      <c r="H94" s="35">
        <f t="shared" si="14"/>
        <v>2397</v>
      </c>
      <c r="I94" s="36">
        <f t="shared" si="11"/>
        <v>14.743896601244622</v>
      </c>
      <c r="J94" s="36">
        <f t="shared" ref="J94:J124" si="15">+(H94*100)/$H$125</f>
        <v>1.1588051302628462</v>
      </c>
      <c r="K94" s="79"/>
      <c r="L94" s="35">
        <f t="shared" ref="L94" si="16">L18-L56</f>
        <v>14004</v>
      </c>
      <c r="M94" s="36">
        <f t="shared" ref="M94:M124" si="17">+(L94*100)/$L$125</f>
        <v>1.1763035810733056</v>
      </c>
      <c r="N94" s="15"/>
    </row>
    <row r="95" spans="1:14" ht="15.75">
      <c r="A95" s="12"/>
      <c r="B95" s="34" t="s">
        <v>33</v>
      </c>
      <c r="C95" s="35">
        <f t="shared" si="12"/>
        <v>1487</v>
      </c>
      <c r="D95" s="35">
        <f t="shared" si="12"/>
        <v>2141</v>
      </c>
      <c r="E95" s="36">
        <f t="shared" si="10"/>
        <v>43.981170141223934</v>
      </c>
      <c r="F95" s="36">
        <f t="shared" si="13"/>
        <v>7.953490099929418</v>
      </c>
      <c r="G95" s="35">
        <f t="shared" ref="G95:H95" si="18">G19-G57</f>
        <v>11861</v>
      </c>
      <c r="H95" s="35">
        <f t="shared" si="18"/>
        <v>15442</v>
      </c>
      <c r="I95" s="36">
        <f t="shared" si="11"/>
        <v>30.191383525840987</v>
      </c>
      <c r="J95" s="36">
        <f t="shared" si="15"/>
        <v>7.4652769384726207</v>
      </c>
      <c r="K95" s="79"/>
      <c r="L95" s="35">
        <f t="shared" ref="L95" si="19">L19-L57</f>
        <v>79536</v>
      </c>
      <c r="M95" s="36">
        <f t="shared" si="17"/>
        <v>6.6808398760530157</v>
      </c>
      <c r="N95" s="15"/>
    </row>
    <row r="96" spans="1:14" ht="15.75">
      <c r="A96" s="12"/>
      <c r="B96" s="34" t="s">
        <v>30</v>
      </c>
      <c r="C96" s="35">
        <f t="shared" si="12"/>
        <v>8240</v>
      </c>
      <c r="D96" s="35">
        <f t="shared" si="12"/>
        <v>9943</v>
      </c>
      <c r="E96" s="36">
        <f t="shared" si="10"/>
        <v>20.667475728155349</v>
      </c>
      <c r="F96" s="36">
        <f t="shared" si="13"/>
        <v>36.93673613432891</v>
      </c>
      <c r="G96" s="35">
        <f t="shared" ref="G96:H96" si="20">G20-G58</f>
        <v>68039</v>
      </c>
      <c r="H96" s="35">
        <f t="shared" si="20"/>
        <v>78076</v>
      </c>
      <c r="I96" s="36">
        <f t="shared" si="11"/>
        <v>14.751833507253199</v>
      </c>
      <c r="J96" s="36">
        <f t="shared" si="15"/>
        <v>37.74504353375135</v>
      </c>
      <c r="K96" s="79"/>
      <c r="L96" s="35">
        <f t="shared" ref="L96" si="21">L20-L58</f>
        <v>417756</v>
      </c>
      <c r="M96" s="36">
        <f t="shared" si="17"/>
        <v>35.090536904802903</v>
      </c>
      <c r="N96" s="15"/>
    </row>
    <row r="97" spans="1:14" ht="15.75">
      <c r="A97" s="12"/>
      <c r="B97" s="34" t="s">
        <v>34</v>
      </c>
      <c r="C97" s="35">
        <f t="shared" si="12"/>
        <v>854</v>
      </c>
      <c r="D97" s="35">
        <f t="shared" si="12"/>
        <v>838</v>
      </c>
      <c r="E97" s="36">
        <f t="shared" si="10"/>
        <v>-1.87353629976581</v>
      </c>
      <c r="F97" s="36">
        <f t="shared" si="13"/>
        <v>3.1130428322003048</v>
      </c>
      <c r="G97" s="35">
        <f t="shared" ref="G97:H97" si="22">G21-G59</f>
        <v>8341</v>
      </c>
      <c r="H97" s="35">
        <f t="shared" si="22"/>
        <v>8143</v>
      </c>
      <c r="I97" s="36">
        <f t="shared" si="11"/>
        <v>-2.3738160891979332</v>
      </c>
      <c r="J97" s="36">
        <f t="shared" si="15"/>
        <v>3.9366500524532153</v>
      </c>
      <c r="K97" s="79"/>
      <c r="L97" s="35">
        <f t="shared" ref="L97" si="23">L21-L59</f>
        <v>42505</v>
      </c>
      <c r="M97" s="36">
        <f t="shared" si="17"/>
        <v>3.5703216019366506</v>
      </c>
      <c r="N97" s="15"/>
    </row>
    <row r="98" spans="1:14" ht="15.75">
      <c r="A98" s="12"/>
      <c r="B98" s="34" t="s">
        <v>32</v>
      </c>
      <c r="C98" s="35">
        <f t="shared" si="12"/>
        <v>1765</v>
      </c>
      <c r="D98" s="35">
        <f t="shared" si="12"/>
        <v>1719</v>
      </c>
      <c r="E98" s="36">
        <f t="shared" si="10"/>
        <v>-2.6062322946175609</v>
      </c>
      <c r="F98" s="36">
        <f t="shared" si="13"/>
        <v>6.3858241390839181</v>
      </c>
      <c r="G98" s="35">
        <f t="shared" ref="G98:H98" si="24">G22-G60</f>
        <v>13007</v>
      </c>
      <c r="H98" s="35">
        <f t="shared" si="24"/>
        <v>10655</v>
      </c>
      <c r="I98" s="36">
        <f t="shared" si="11"/>
        <v>-18.08257092334896</v>
      </c>
      <c r="J98" s="36">
        <f t="shared" si="15"/>
        <v>5.1510507563415215</v>
      </c>
      <c r="K98" s="79"/>
      <c r="L98" s="35">
        <f t="shared" ref="L98" si="25">L22-L60</f>
        <v>107338</v>
      </c>
      <c r="M98" s="36">
        <f t="shared" si="17"/>
        <v>9.0161435150847247</v>
      </c>
      <c r="N98" s="15"/>
    </row>
    <row r="99" spans="1:14" ht="15.75">
      <c r="A99" s="12"/>
      <c r="B99" s="34" t="s">
        <v>35</v>
      </c>
      <c r="C99" s="35">
        <f t="shared" si="12"/>
        <v>406</v>
      </c>
      <c r="D99" s="35">
        <f t="shared" si="12"/>
        <v>367</v>
      </c>
      <c r="E99" s="36">
        <f t="shared" si="10"/>
        <v>-9.6059113300492669</v>
      </c>
      <c r="F99" s="36">
        <f t="shared" si="13"/>
        <v>1.3633493071808016</v>
      </c>
      <c r="G99" s="35">
        <f t="shared" ref="G99:H99" si="26">G23-G61</f>
        <v>4342</v>
      </c>
      <c r="H99" s="35">
        <f t="shared" si="26"/>
        <v>3152</v>
      </c>
      <c r="I99" s="36">
        <f t="shared" si="11"/>
        <v>-27.40672501151543</v>
      </c>
      <c r="J99" s="36">
        <f t="shared" si="15"/>
        <v>1.5238021571082567</v>
      </c>
      <c r="K99" s="79"/>
      <c r="L99" s="35">
        <f t="shared" ref="L99" si="27">L23-L61</f>
        <v>23941</v>
      </c>
      <c r="M99" s="36">
        <f t="shared" si="17"/>
        <v>2.0109885771548135</v>
      </c>
      <c r="N99" s="15"/>
    </row>
    <row r="100" spans="1:14" ht="15.75">
      <c r="A100" s="12"/>
      <c r="B100" s="34" t="s">
        <v>41</v>
      </c>
      <c r="C100" s="35">
        <f t="shared" si="12"/>
        <v>957</v>
      </c>
      <c r="D100" s="35">
        <f t="shared" si="12"/>
        <v>867</v>
      </c>
      <c r="E100" s="36">
        <f t="shared" si="10"/>
        <v>-9.4043887147335461</v>
      </c>
      <c r="F100" s="36">
        <f t="shared" si="13"/>
        <v>3.2207734314053269</v>
      </c>
      <c r="G100" s="35">
        <f t="shared" ref="G100:H100" si="28">G24-G62</f>
        <v>8263</v>
      </c>
      <c r="H100" s="35">
        <f t="shared" si="28"/>
        <v>6560</v>
      </c>
      <c r="I100" s="36">
        <f t="shared" si="11"/>
        <v>-20.609947960789054</v>
      </c>
      <c r="J100" s="36">
        <f t="shared" si="15"/>
        <v>3.1713648955044937</v>
      </c>
      <c r="K100" s="79"/>
      <c r="L100" s="35">
        <f t="shared" ref="L100" si="29">L24-L62</f>
        <v>39186</v>
      </c>
      <c r="M100" s="36">
        <f t="shared" si="17"/>
        <v>3.291533285342656</v>
      </c>
      <c r="N100" s="15"/>
    </row>
    <row r="101" spans="1:14" ht="15.75">
      <c r="A101" s="12"/>
      <c r="B101" s="34" t="s">
        <v>52</v>
      </c>
      <c r="C101" s="35">
        <f t="shared" si="12"/>
        <v>135</v>
      </c>
      <c r="D101" s="35">
        <f t="shared" si="12"/>
        <v>273</v>
      </c>
      <c r="E101" s="36">
        <f t="shared" si="10"/>
        <v>102.22222222222221</v>
      </c>
      <c r="F101" s="36">
        <f t="shared" si="13"/>
        <v>1.0141535718265908</v>
      </c>
      <c r="G101" s="35">
        <f t="shared" ref="G101:H101" si="30">G25-G63</f>
        <v>1343</v>
      </c>
      <c r="H101" s="35">
        <f t="shared" si="30"/>
        <v>1334</v>
      </c>
      <c r="I101" s="36">
        <f t="shared" si="11"/>
        <v>-0.67014147431124771</v>
      </c>
      <c r="J101" s="36">
        <f t="shared" si="15"/>
        <v>0.64490865405533448</v>
      </c>
      <c r="K101" s="79"/>
      <c r="L101" s="35">
        <f t="shared" ref="L101" si="31">L25-L63</f>
        <v>8314</v>
      </c>
      <c r="M101" s="36">
        <f t="shared" si="17"/>
        <v>0.69835675328787938</v>
      </c>
      <c r="N101" s="15"/>
    </row>
    <row r="102" spans="1:14" ht="15.75">
      <c r="A102" s="12"/>
      <c r="B102" s="34" t="s">
        <v>38</v>
      </c>
      <c r="C102" s="35">
        <f t="shared" si="12"/>
        <v>680</v>
      </c>
      <c r="D102" s="35">
        <f t="shared" si="12"/>
        <v>633</v>
      </c>
      <c r="E102" s="36">
        <f t="shared" si="10"/>
        <v>-6.9117647058823506</v>
      </c>
      <c r="F102" s="36">
        <f t="shared" si="13"/>
        <v>2.351498941268249</v>
      </c>
      <c r="G102" s="35">
        <f t="shared" ref="G102:H102" si="32">G26-G64</f>
        <v>5568</v>
      </c>
      <c r="H102" s="35">
        <f t="shared" si="32"/>
        <v>5218</v>
      </c>
      <c r="I102" s="36">
        <f t="shared" si="11"/>
        <v>-6.2859195402298891</v>
      </c>
      <c r="J102" s="36">
        <f t="shared" si="15"/>
        <v>2.5225887232839095</v>
      </c>
      <c r="K102" s="79"/>
      <c r="L102" s="35">
        <f t="shared" ref="L102" si="33">L26-L64</f>
        <v>32705</v>
      </c>
      <c r="M102" s="36">
        <f t="shared" si="17"/>
        <v>2.7471442887034034</v>
      </c>
      <c r="N102" s="15"/>
    </row>
    <row r="103" spans="1:14" ht="15.75">
      <c r="A103" s="12"/>
      <c r="B103" s="34" t="s">
        <v>57</v>
      </c>
      <c r="C103" s="35">
        <f t="shared" si="12"/>
        <v>0</v>
      </c>
      <c r="D103" s="35">
        <f t="shared" si="12"/>
        <v>0</v>
      </c>
      <c r="E103" s="36" t="str">
        <f t="shared" si="10"/>
        <v/>
      </c>
      <c r="F103" s="36">
        <f t="shared" si="13"/>
        <v>0</v>
      </c>
      <c r="G103" s="35">
        <f t="shared" ref="G103:H103" si="34">G27-G65</f>
        <v>1</v>
      </c>
      <c r="H103" s="35">
        <f t="shared" si="34"/>
        <v>0</v>
      </c>
      <c r="I103" s="36">
        <f t="shared" si="11"/>
        <v>-100</v>
      </c>
      <c r="J103" s="36">
        <f t="shared" si="15"/>
        <v>0</v>
      </c>
      <c r="K103" s="79"/>
      <c r="L103" s="35">
        <f t="shared" ref="L103" si="35">L27-L65</f>
        <v>35</v>
      </c>
      <c r="M103" s="36">
        <f t="shared" si="17"/>
        <v>2.9399189758330261E-3</v>
      </c>
      <c r="N103" s="15"/>
    </row>
    <row r="104" spans="1:14" ht="15.75">
      <c r="A104" s="12"/>
      <c r="B104" s="34" t="s">
        <v>56</v>
      </c>
      <c r="C104" s="35">
        <f t="shared" si="12"/>
        <v>36</v>
      </c>
      <c r="D104" s="35">
        <f t="shared" si="12"/>
        <v>30</v>
      </c>
      <c r="E104" s="36">
        <f t="shared" si="10"/>
        <v>-16.666666666666664</v>
      </c>
      <c r="F104" s="36">
        <f t="shared" si="13"/>
        <v>0.11144544745347153</v>
      </c>
      <c r="G104" s="35">
        <f t="shared" ref="G104:H104" si="36">G28-G66</f>
        <v>267</v>
      </c>
      <c r="H104" s="35">
        <f t="shared" si="36"/>
        <v>235</v>
      </c>
      <c r="I104" s="36">
        <f t="shared" si="11"/>
        <v>-11.985018726591756</v>
      </c>
      <c r="J104" s="36">
        <f t="shared" si="15"/>
        <v>0.11360834610420061</v>
      </c>
      <c r="K104" s="79"/>
      <c r="L104" s="35">
        <f t="shared" ref="L104" si="37">L28-L66</f>
        <v>1214</v>
      </c>
      <c r="M104" s="36">
        <f t="shared" si="17"/>
        <v>0.10197318961889411</v>
      </c>
      <c r="N104" s="15"/>
    </row>
    <row r="105" spans="1:14" ht="15.75">
      <c r="A105" s="12"/>
      <c r="B105" s="34" t="s">
        <v>39</v>
      </c>
      <c r="C105" s="35">
        <f t="shared" si="12"/>
        <v>345</v>
      </c>
      <c r="D105" s="35">
        <f t="shared" si="12"/>
        <v>555</v>
      </c>
      <c r="E105" s="36">
        <f t="shared" si="10"/>
        <v>60.869565217391312</v>
      </c>
      <c r="F105" s="36">
        <f t="shared" si="13"/>
        <v>2.0617407778892232</v>
      </c>
      <c r="G105" s="35">
        <f t="shared" ref="G105:H105" si="38">G29-G67</f>
        <v>3468</v>
      </c>
      <c r="H105" s="35">
        <f t="shared" si="38"/>
        <v>3814</v>
      </c>
      <c r="I105" s="36">
        <f t="shared" si="11"/>
        <v>9.9769319492502895</v>
      </c>
      <c r="J105" s="36">
        <f t="shared" si="15"/>
        <v>1.8438392852826431</v>
      </c>
      <c r="K105" s="79"/>
      <c r="L105" s="35">
        <f t="shared" ref="L105" si="39">L29-L67</f>
        <v>23490</v>
      </c>
      <c r="M105" s="36">
        <f t="shared" si="17"/>
        <v>1.9731056212090794</v>
      </c>
      <c r="N105" s="15"/>
    </row>
    <row r="106" spans="1:14" ht="15.75">
      <c r="A106" s="12"/>
      <c r="B106" s="34" t="s">
        <v>31</v>
      </c>
      <c r="C106" s="35">
        <f t="shared" si="12"/>
        <v>3350</v>
      </c>
      <c r="D106" s="35">
        <f t="shared" si="12"/>
        <v>4021</v>
      </c>
      <c r="E106" s="36">
        <f t="shared" si="10"/>
        <v>20.029850746268664</v>
      </c>
      <c r="F106" s="36">
        <f t="shared" si="13"/>
        <v>14.937404807013634</v>
      </c>
      <c r="G106" s="35">
        <f t="shared" ref="G106:H106" si="40">G30-G68</f>
        <v>23973</v>
      </c>
      <c r="H106" s="35">
        <f t="shared" si="40"/>
        <v>32131</v>
      </c>
      <c r="I106" s="36">
        <f t="shared" si="11"/>
        <v>34.029950360822589</v>
      </c>
      <c r="J106" s="36">
        <f t="shared" si="15"/>
        <v>15.533403270953489</v>
      </c>
      <c r="K106" s="79"/>
      <c r="L106" s="35">
        <f t="shared" ref="L106" si="41">L30-L68</f>
        <v>138842</v>
      </c>
      <c r="M106" s="36">
        <f t="shared" si="17"/>
        <v>11.662406584074542</v>
      </c>
      <c r="N106" s="15"/>
    </row>
    <row r="107" spans="1:14" ht="15.75">
      <c r="A107" s="12"/>
      <c r="B107" s="34" t="s">
        <v>58</v>
      </c>
      <c r="C107" s="35">
        <f t="shared" si="12"/>
        <v>0</v>
      </c>
      <c r="D107" s="35">
        <f t="shared" si="12"/>
        <v>0</v>
      </c>
      <c r="E107" s="36" t="str">
        <f t="shared" si="10"/>
        <v/>
      </c>
      <c r="F107" s="36">
        <f t="shared" si="13"/>
        <v>0</v>
      </c>
      <c r="G107" s="35">
        <f t="shared" ref="G107:H107" si="42">G31-G69</f>
        <v>1</v>
      </c>
      <c r="H107" s="35">
        <f t="shared" si="42"/>
        <v>2</v>
      </c>
      <c r="I107" s="36">
        <f t="shared" si="11"/>
        <v>100</v>
      </c>
      <c r="J107" s="36">
        <f t="shared" si="15"/>
        <v>9.6687954131234556E-4</v>
      </c>
      <c r="K107" s="79"/>
      <c r="L107" s="35">
        <f t="shared" ref="L107" si="43">L31-L69</f>
        <v>30</v>
      </c>
      <c r="M107" s="36">
        <f t="shared" si="17"/>
        <v>2.5199305507140222E-3</v>
      </c>
      <c r="N107" s="15"/>
    </row>
    <row r="108" spans="1:14" ht="15.75">
      <c r="A108" s="12"/>
      <c r="B108" s="34" t="s">
        <v>55</v>
      </c>
      <c r="C108" s="35">
        <f t="shared" si="12"/>
        <v>44</v>
      </c>
      <c r="D108" s="35">
        <f t="shared" si="12"/>
        <v>65</v>
      </c>
      <c r="E108" s="36">
        <f t="shared" si="10"/>
        <v>47.727272727272727</v>
      </c>
      <c r="F108" s="36">
        <f t="shared" si="13"/>
        <v>0.2414651361491883</v>
      </c>
      <c r="G108" s="35">
        <f t="shared" ref="G108:H108" si="44">G32-G70</f>
        <v>377</v>
      </c>
      <c r="H108" s="35">
        <f t="shared" si="44"/>
        <v>499</v>
      </c>
      <c r="I108" s="36">
        <f t="shared" si="11"/>
        <v>32.360742705570303</v>
      </c>
      <c r="J108" s="36">
        <f t="shared" si="15"/>
        <v>0.24123644555743023</v>
      </c>
      <c r="K108" s="79"/>
      <c r="L108" s="35">
        <f t="shared" ref="L108" si="45">L32-L70</f>
        <v>1879</v>
      </c>
      <c r="M108" s="36">
        <f t="shared" si="17"/>
        <v>0.15783165015972159</v>
      </c>
      <c r="N108" s="15"/>
    </row>
    <row r="109" spans="1:14" ht="15.75">
      <c r="A109" s="12"/>
      <c r="B109" s="34" t="s">
        <v>47</v>
      </c>
      <c r="C109" s="35">
        <f t="shared" si="12"/>
        <v>648</v>
      </c>
      <c r="D109" s="35">
        <f t="shared" si="12"/>
        <v>390</v>
      </c>
      <c r="E109" s="36">
        <f t="shared" si="10"/>
        <v>-39.814814814814817</v>
      </c>
      <c r="F109" s="36">
        <f t="shared" si="13"/>
        <v>1.4487908168951298</v>
      </c>
      <c r="G109" s="35">
        <f t="shared" ref="G109:H109" si="46">G33-G71</f>
        <v>5785</v>
      </c>
      <c r="H109" s="35">
        <f t="shared" si="46"/>
        <v>3629</v>
      </c>
      <c r="I109" s="36">
        <f t="shared" si="11"/>
        <v>-37.26879861711322</v>
      </c>
      <c r="J109" s="36">
        <f t="shared" si="15"/>
        <v>1.7544029277112512</v>
      </c>
      <c r="K109" s="79"/>
      <c r="L109" s="35">
        <f t="shared" ref="L109" si="47">L33-L71</f>
        <v>19288</v>
      </c>
      <c r="M109" s="36">
        <f t="shared" si="17"/>
        <v>1.6201473487390687</v>
      </c>
      <c r="N109" s="15"/>
    </row>
    <row r="110" spans="1:14" ht="15.75">
      <c r="A110" s="12"/>
      <c r="B110" s="34" t="s">
        <v>40</v>
      </c>
      <c r="C110" s="35">
        <f t="shared" si="12"/>
        <v>576</v>
      </c>
      <c r="D110" s="35">
        <f t="shared" si="12"/>
        <v>500</v>
      </c>
      <c r="E110" s="36">
        <f t="shared" si="10"/>
        <v>-13.194444444444443</v>
      </c>
      <c r="F110" s="36">
        <f t="shared" si="13"/>
        <v>1.8574241242245255</v>
      </c>
      <c r="G110" s="35">
        <f t="shared" ref="G110:H110" si="48">G34-G72</f>
        <v>4056</v>
      </c>
      <c r="H110" s="35">
        <f t="shared" si="48"/>
        <v>3695</v>
      </c>
      <c r="I110" s="36">
        <f t="shared" si="11"/>
        <v>-8.900394477317553</v>
      </c>
      <c r="J110" s="36">
        <f t="shared" si="15"/>
        <v>1.7863099525745585</v>
      </c>
      <c r="K110" s="79"/>
      <c r="L110" s="35">
        <f t="shared" ref="L110" si="49">L34-L72</f>
        <v>28339</v>
      </c>
      <c r="M110" s="36">
        <f t="shared" si="17"/>
        <v>2.3804103958894891</v>
      </c>
      <c r="N110" s="15"/>
    </row>
    <row r="111" spans="1:14" ht="15.75">
      <c r="A111" s="12"/>
      <c r="B111" s="34" t="s">
        <v>44</v>
      </c>
      <c r="C111" s="35">
        <f t="shared" si="12"/>
        <v>514</v>
      </c>
      <c r="D111" s="35">
        <f t="shared" si="12"/>
        <v>388</v>
      </c>
      <c r="E111" s="36">
        <f t="shared" si="10"/>
        <v>-24.513618677042803</v>
      </c>
      <c r="F111" s="36">
        <f t="shared" si="13"/>
        <v>1.4413611203982317</v>
      </c>
      <c r="G111" s="35">
        <f t="shared" ref="G111:H111" si="50">G35-G73</f>
        <v>4057</v>
      </c>
      <c r="H111" s="35">
        <f t="shared" si="50"/>
        <v>2668</v>
      </c>
      <c r="I111" s="36">
        <f t="shared" si="11"/>
        <v>-34.23712102538822</v>
      </c>
      <c r="J111" s="36">
        <f t="shared" si="15"/>
        <v>1.289817308110669</v>
      </c>
      <c r="K111" s="79"/>
      <c r="L111" s="35">
        <f t="shared" ref="L111" si="51">L35-L73</f>
        <v>21780</v>
      </c>
      <c r="M111" s="36">
        <f t="shared" si="17"/>
        <v>1.8294695798183802</v>
      </c>
      <c r="N111" s="15"/>
    </row>
    <row r="112" spans="1:14" ht="15.75">
      <c r="A112" s="12"/>
      <c r="B112" s="34" t="s">
        <v>36</v>
      </c>
      <c r="C112" s="35">
        <f t="shared" si="12"/>
        <v>462</v>
      </c>
      <c r="D112" s="35">
        <f t="shared" si="12"/>
        <v>611</v>
      </c>
      <c r="E112" s="36">
        <f t="shared" si="10"/>
        <v>32.251082251082238</v>
      </c>
      <c r="F112" s="36">
        <f t="shared" si="13"/>
        <v>2.2697722798023703</v>
      </c>
      <c r="G112" s="35">
        <f t="shared" ref="G112:H112" si="52">G36-G74</f>
        <v>3415</v>
      </c>
      <c r="H112" s="35">
        <f t="shared" si="52"/>
        <v>4179</v>
      </c>
      <c r="I112" s="36">
        <f t="shared" si="11"/>
        <v>22.371888726207899</v>
      </c>
      <c r="J112" s="36">
        <f t="shared" si="15"/>
        <v>2.0202948015721462</v>
      </c>
      <c r="K112" s="79"/>
      <c r="L112" s="35">
        <f t="shared" ref="L112" si="53">L36-L74</f>
        <v>22517</v>
      </c>
      <c r="M112" s="36">
        <f t="shared" si="17"/>
        <v>1.8913758736809214</v>
      </c>
      <c r="N112" s="15"/>
    </row>
    <row r="113" spans="1:14" ht="15.75">
      <c r="A113" s="12"/>
      <c r="B113" s="34" t="s">
        <v>48</v>
      </c>
      <c r="C113" s="35">
        <f t="shared" si="12"/>
        <v>413</v>
      </c>
      <c r="D113" s="35">
        <f t="shared" si="12"/>
        <v>502</v>
      </c>
      <c r="E113" s="36">
        <f t="shared" si="10"/>
        <v>21.549636803874094</v>
      </c>
      <c r="F113" s="36">
        <f t="shared" si="13"/>
        <v>1.8648538207214236</v>
      </c>
      <c r="G113" s="35">
        <f t="shared" ref="G113:H113" si="54">G37-G75</f>
        <v>3467</v>
      </c>
      <c r="H113" s="35">
        <f t="shared" si="54"/>
        <v>3247</v>
      </c>
      <c r="I113" s="36">
        <f t="shared" si="11"/>
        <v>-6.3455436977213679</v>
      </c>
      <c r="J113" s="36">
        <f t="shared" si="15"/>
        <v>1.569728935320593</v>
      </c>
      <c r="K113" s="79"/>
      <c r="L113" s="35">
        <f t="shared" ref="L113" si="55">L37-L75</f>
        <v>18740</v>
      </c>
      <c r="M113" s="36">
        <f t="shared" si="17"/>
        <v>1.5741166173460259</v>
      </c>
      <c r="N113" s="15"/>
    </row>
    <row r="114" spans="1:14" ht="15.75">
      <c r="A114" s="12"/>
      <c r="B114" s="34" t="s">
        <v>85</v>
      </c>
      <c r="C114" s="35">
        <f t="shared" si="12"/>
        <v>0</v>
      </c>
      <c r="D114" s="35">
        <f t="shared" si="12"/>
        <v>1</v>
      </c>
      <c r="E114" s="36" t="str">
        <f t="shared" si="10"/>
        <v/>
      </c>
      <c r="F114" s="36">
        <f t="shared" si="13"/>
        <v>3.714848248449051E-3</v>
      </c>
      <c r="G114" s="35">
        <f t="shared" ref="G114:H114" si="56">G38-G76</f>
        <v>9</v>
      </c>
      <c r="H114" s="35">
        <f t="shared" si="56"/>
        <v>6</v>
      </c>
      <c r="I114" s="36">
        <f t="shared" si="11"/>
        <v>-33.333333333333336</v>
      </c>
      <c r="J114" s="36">
        <f t="shared" si="15"/>
        <v>2.9006386239370367E-3</v>
      </c>
      <c r="K114" s="79"/>
      <c r="L114" s="35">
        <f t="shared" ref="L114" si="57">L38-L76</f>
        <v>32</v>
      </c>
      <c r="M114" s="36">
        <f t="shared" si="17"/>
        <v>2.6879259207616239E-3</v>
      </c>
      <c r="N114" s="15"/>
    </row>
    <row r="115" spans="1:14" ht="15.75">
      <c r="A115" s="12"/>
      <c r="B115" s="34" t="s">
        <v>53</v>
      </c>
      <c r="C115" s="35">
        <f t="shared" si="12"/>
        <v>100</v>
      </c>
      <c r="D115" s="35">
        <f t="shared" si="12"/>
        <v>109</v>
      </c>
      <c r="E115" s="36">
        <f t="shared" si="10"/>
        <v>9.0000000000000071</v>
      </c>
      <c r="F115" s="36">
        <f t="shared" si="13"/>
        <v>0.40491845908094654</v>
      </c>
      <c r="G115" s="35">
        <f t="shared" ref="G115:H115" si="58">G39-G77</f>
        <v>828</v>
      </c>
      <c r="H115" s="35">
        <f t="shared" si="58"/>
        <v>843</v>
      </c>
      <c r="I115" s="36">
        <f t="shared" si="11"/>
        <v>1.8115942028985588</v>
      </c>
      <c r="J115" s="36">
        <f t="shared" si="15"/>
        <v>0.40753972666315369</v>
      </c>
      <c r="K115" s="79"/>
      <c r="L115" s="35">
        <f t="shared" ref="L115" si="59">L39-L77</f>
        <v>4405</v>
      </c>
      <c r="M115" s="36">
        <f t="shared" si="17"/>
        <v>0.37000980252984228</v>
      </c>
      <c r="N115" s="15"/>
    </row>
    <row r="116" spans="1:14" ht="15.75">
      <c r="A116" s="12"/>
      <c r="B116" s="34" t="s">
        <v>50</v>
      </c>
      <c r="C116" s="35">
        <f t="shared" si="12"/>
        <v>221</v>
      </c>
      <c r="D116" s="35">
        <f t="shared" si="12"/>
        <v>170</v>
      </c>
      <c r="E116" s="36">
        <f t="shared" si="10"/>
        <v>-23.076923076923073</v>
      </c>
      <c r="F116" s="36">
        <f t="shared" si="13"/>
        <v>0.63152420223633865</v>
      </c>
      <c r="G116" s="35">
        <f t="shared" ref="G116:H116" si="60">G40-G78</f>
        <v>2116</v>
      </c>
      <c r="H116" s="35">
        <f t="shared" si="60"/>
        <v>1731</v>
      </c>
      <c r="I116" s="36">
        <f t="shared" si="11"/>
        <v>-18.194706994328925</v>
      </c>
      <c r="J116" s="36">
        <f t="shared" si="15"/>
        <v>0.83683424300583509</v>
      </c>
      <c r="K116" s="79"/>
      <c r="L116" s="35">
        <f t="shared" ref="L116" si="61">L40-L78</f>
        <v>9948</v>
      </c>
      <c r="M116" s="36">
        <f t="shared" si="17"/>
        <v>0.83560897061676975</v>
      </c>
      <c r="N116" s="15"/>
    </row>
    <row r="117" spans="1:14" ht="15.75">
      <c r="A117" s="12"/>
      <c r="B117" s="34" t="s">
        <v>54</v>
      </c>
      <c r="C117" s="35">
        <f t="shared" si="12"/>
        <v>55</v>
      </c>
      <c r="D117" s="35">
        <f t="shared" si="12"/>
        <v>70</v>
      </c>
      <c r="E117" s="36">
        <f t="shared" si="10"/>
        <v>27.27272727272727</v>
      </c>
      <c r="F117" s="36">
        <f t="shared" si="13"/>
        <v>0.26003937739143357</v>
      </c>
      <c r="G117" s="35">
        <f t="shared" ref="G117:H117" si="62">G41-G79</f>
        <v>329</v>
      </c>
      <c r="H117" s="35">
        <f t="shared" si="62"/>
        <v>458</v>
      </c>
      <c r="I117" s="36">
        <f t="shared" si="11"/>
        <v>39.209726443768986</v>
      </c>
      <c r="J117" s="36">
        <f t="shared" si="15"/>
        <v>0.22141541496052713</v>
      </c>
      <c r="K117" s="79"/>
      <c r="L117" s="35">
        <f t="shared" ref="L117" si="63">L41-L79</f>
        <v>1657</v>
      </c>
      <c r="M117" s="36">
        <f t="shared" si="17"/>
        <v>0.13918416408443784</v>
      </c>
      <c r="N117" s="15"/>
    </row>
    <row r="118" spans="1:14" ht="15.75">
      <c r="A118" s="12"/>
      <c r="B118" s="34" t="s">
        <v>233</v>
      </c>
      <c r="C118" s="35">
        <f t="shared" si="12"/>
        <v>2</v>
      </c>
      <c r="D118" s="35">
        <f t="shared" si="12"/>
        <v>4</v>
      </c>
      <c r="E118" s="36">
        <f t="shared" si="10"/>
        <v>100</v>
      </c>
      <c r="F118" s="36">
        <f t="shared" si="13"/>
        <v>1.4859392993796204E-2</v>
      </c>
      <c r="G118" s="35">
        <f t="shared" ref="G118:H118" si="64">G42-G80</f>
        <v>20</v>
      </c>
      <c r="H118" s="35">
        <f t="shared" si="64"/>
        <v>14</v>
      </c>
      <c r="I118" s="36">
        <f t="shared" si="11"/>
        <v>-30.000000000000004</v>
      </c>
      <c r="J118" s="36">
        <f t="shared" si="15"/>
        <v>6.7681567891864193E-3</v>
      </c>
      <c r="K118" s="79"/>
      <c r="L118" s="35">
        <f t="shared" ref="L118" si="65">L42-L80</f>
        <v>110</v>
      </c>
      <c r="M118" s="36">
        <f t="shared" si="17"/>
        <v>9.2397453526180812E-3</v>
      </c>
      <c r="N118" s="15"/>
    </row>
    <row r="119" spans="1:14" ht="15.75">
      <c r="A119" s="12"/>
      <c r="B119" s="34" t="s">
        <v>42</v>
      </c>
      <c r="C119" s="35">
        <f t="shared" si="12"/>
        <v>312</v>
      </c>
      <c r="D119" s="35">
        <f t="shared" si="12"/>
        <v>350</v>
      </c>
      <c r="E119" s="36">
        <f t="shared" si="10"/>
        <v>12.179487179487181</v>
      </c>
      <c r="F119" s="36">
        <f t="shared" si="13"/>
        <v>1.3001968869571678</v>
      </c>
      <c r="G119" s="35">
        <f t="shared" ref="G119:H119" si="66">G43-G81</f>
        <v>3013</v>
      </c>
      <c r="H119" s="35">
        <f t="shared" si="66"/>
        <v>2785</v>
      </c>
      <c r="I119" s="36">
        <f t="shared" si="11"/>
        <v>-7.5672087620311963</v>
      </c>
      <c r="J119" s="36">
        <f t="shared" si="15"/>
        <v>1.3463797612774413</v>
      </c>
      <c r="K119" s="79"/>
      <c r="L119" s="35">
        <f t="shared" ref="L119" si="67">L43-L81</f>
        <v>17399</v>
      </c>
      <c r="M119" s="36">
        <f t="shared" si="17"/>
        <v>1.4614757217291092</v>
      </c>
      <c r="N119" s="15"/>
    </row>
    <row r="120" spans="1:14" ht="15.75">
      <c r="A120" s="12"/>
      <c r="B120" s="34" t="s">
        <v>51</v>
      </c>
      <c r="C120" s="35">
        <f t="shared" si="12"/>
        <v>334</v>
      </c>
      <c r="D120" s="35">
        <f t="shared" si="12"/>
        <v>74</v>
      </c>
      <c r="E120" s="36">
        <f t="shared" si="10"/>
        <v>-77.844311377245518</v>
      </c>
      <c r="F120" s="36">
        <f t="shared" si="13"/>
        <v>0.27489877038522975</v>
      </c>
      <c r="G120" s="35">
        <f t="shared" ref="G120:H120" si="68">G44-G82</f>
        <v>1715</v>
      </c>
      <c r="H120" s="35">
        <f t="shared" si="68"/>
        <v>778</v>
      </c>
      <c r="I120" s="36">
        <f t="shared" si="11"/>
        <v>-54.635568513119523</v>
      </c>
      <c r="J120" s="36">
        <f t="shared" si="15"/>
        <v>0.37611614157050244</v>
      </c>
      <c r="K120" s="79"/>
      <c r="L120" s="35">
        <f t="shared" ref="L120" si="69">L44-L82</f>
        <v>12789</v>
      </c>
      <c r="M120" s="36">
        <f t="shared" si="17"/>
        <v>1.0742463937693878</v>
      </c>
      <c r="N120" s="15"/>
    </row>
    <row r="121" spans="1:14" ht="15.75">
      <c r="A121" s="12"/>
      <c r="B121" s="34" t="s">
        <v>46</v>
      </c>
      <c r="C121" s="35">
        <f t="shared" si="12"/>
        <v>284</v>
      </c>
      <c r="D121" s="35">
        <f t="shared" si="12"/>
        <v>299</v>
      </c>
      <c r="E121" s="36">
        <f t="shared" si="10"/>
        <v>5.2816901408450745</v>
      </c>
      <c r="F121" s="36">
        <f t="shared" si="13"/>
        <v>1.1107396262862661</v>
      </c>
      <c r="G121" s="35">
        <f t="shared" ref="G121:H121" si="70">G45-G83</f>
        <v>2530</v>
      </c>
      <c r="H121" s="35">
        <f t="shared" si="70"/>
        <v>2776</v>
      </c>
      <c r="I121" s="36">
        <f t="shared" si="11"/>
        <v>9.7233201581027764</v>
      </c>
      <c r="J121" s="36">
        <f t="shared" si="15"/>
        <v>1.3420288033415357</v>
      </c>
      <c r="K121" s="79"/>
      <c r="L121" s="35">
        <f t="shared" ref="L121" si="71">L45-L83</f>
        <v>15012</v>
      </c>
      <c r="M121" s="36">
        <f t="shared" si="17"/>
        <v>1.2609732475772968</v>
      </c>
      <c r="N121" s="15"/>
    </row>
    <row r="122" spans="1:14" ht="15.75">
      <c r="A122" s="12"/>
      <c r="B122" s="34" t="s">
        <v>49</v>
      </c>
      <c r="C122" s="35">
        <f t="shared" si="12"/>
        <v>499</v>
      </c>
      <c r="D122" s="35">
        <f t="shared" si="12"/>
        <v>487</v>
      </c>
      <c r="E122" s="36">
        <f t="shared" si="10"/>
        <v>-2.4048096192384794</v>
      </c>
      <c r="F122" s="36">
        <f t="shared" si="13"/>
        <v>1.8091310969946877</v>
      </c>
      <c r="G122" s="35">
        <f t="shared" ref="G122:H122" si="72">G46-G84</f>
        <v>3020</v>
      </c>
      <c r="H122" s="35">
        <f t="shared" si="72"/>
        <v>3841</v>
      </c>
      <c r="I122" s="36">
        <f t="shared" si="11"/>
        <v>27.185430463576154</v>
      </c>
      <c r="J122" s="36">
        <f t="shared" si="15"/>
        <v>1.8568921590903598</v>
      </c>
      <c r="K122" s="79"/>
      <c r="L122" s="35">
        <f t="shared" ref="L122" si="73">L46-L84</f>
        <v>19264</v>
      </c>
      <c r="M122" s="36">
        <f t="shared" si="17"/>
        <v>1.6181314042984976</v>
      </c>
      <c r="N122" s="15"/>
    </row>
    <row r="123" spans="1:14" ht="15.75">
      <c r="A123" s="12"/>
      <c r="B123" s="34" t="s">
        <v>37</v>
      </c>
      <c r="C123" s="35">
        <f t="shared" si="12"/>
        <v>613</v>
      </c>
      <c r="D123" s="35">
        <f t="shared" si="12"/>
        <v>689</v>
      </c>
      <c r="E123" s="36">
        <f t="shared" si="10"/>
        <v>12.398042414355626</v>
      </c>
      <c r="F123" s="36">
        <f t="shared" si="13"/>
        <v>2.5595304431813961</v>
      </c>
      <c r="G123" s="35">
        <f t="shared" ref="G123:H123" si="74">G47-G85</f>
        <v>6037</v>
      </c>
      <c r="H123" s="35">
        <f t="shared" si="74"/>
        <v>4791</v>
      </c>
      <c r="I123" s="36">
        <f t="shared" si="11"/>
        <v>-20.639390425708136</v>
      </c>
      <c r="J123" s="36">
        <f t="shared" si="15"/>
        <v>2.3161599412137237</v>
      </c>
      <c r="K123" s="79"/>
      <c r="L123" s="35">
        <f t="shared" ref="L123" si="75">L47-L85</f>
        <v>40269</v>
      </c>
      <c r="M123" s="36">
        <f t="shared" si="17"/>
        <v>3.382502778223432</v>
      </c>
      <c r="N123" s="15"/>
    </row>
    <row r="124" spans="1:14" ht="15.75">
      <c r="A124" s="12"/>
      <c r="B124" s="34" t="s">
        <v>45</v>
      </c>
      <c r="C124" s="35">
        <f t="shared" si="12"/>
        <v>370</v>
      </c>
      <c r="D124" s="35">
        <f t="shared" si="12"/>
        <v>438</v>
      </c>
      <c r="E124" s="36">
        <f t="shared" si="10"/>
        <v>18.378378378378368</v>
      </c>
      <c r="F124" s="36">
        <f t="shared" si="13"/>
        <v>1.6271035328206842</v>
      </c>
      <c r="G124" s="35">
        <f t="shared" ref="G124:H124" si="76">G48-G86</f>
        <v>3492</v>
      </c>
      <c r="H124" s="35">
        <f t="shared" si="76"/>
        <v>2795</v>
      </c>
      <c r="I124" s="36">
        <f t="shared" si="11"/>
        <v>-19.959908361970214</v>
      </c>
      <c r="J124" s="36">
        <f t="shared" si="15"/>
        <v>1.351214158984003</v>
      </c>
      <c r="K124" s="79"/>
      <c r="L124" s="35">
        <f t="shared" ref="L124" si="77">L48-L86</f>
        <v>20246</v>
      </c>
      <c r="M124" s="36">
        <f t="shared" si="17"/>
        <v>1.7006171309918698</v>
      </c>
      <c r="N124" s="15"/>
    </row>
    <row r="125" spans="1:14" ht="15.75">
      <c r="A125" s="12"/>
      <c r="B125" s="40" t="s">
        <v>70</v>
      </c>
      <c r="C125" s="42">
        <f>SUM(C93:C124)</f>
        <v>24129</v>
      </c>
      <c r="D125" s="42">
        <f>SUM(D93:D124)</f>
        <v>26919</v>
      </c>
      <c r="E125" s="38">
        <f t="shared" si="10"/>
        <v>11.562849682954113</v>
      </c>
      <c r="F125" s="38">
        <f>SUM(F93:F124)</f>
        <v>99.999999999999986</v>
      </c>
      <c r="G125" s="42">
        <f>SUM(G93:G124)</f>
        <v>196864</v>
      </c>
      <c r="H125" s="42">
        <f>SUM(H93:H124)</f>
        <v>206851</v>
      </c>
      <c r="I125" s="38">
        <f t="shared" si="11"/>
        <v>5.0730453511053319</v>
      </c>
      <c r="J125" s="38">
        <f>SUM(J93:J124)</f>
        <v>100.00000000000006</v>
      </c>
      <c r="K125" s="4"/>
      <c r="L125" s="42">
        <f>SUM(L93:L124)</f>
        <v>1190509</v>
      </c>
      <c r="M125" s="38">
        <f>SUM(M93:M124)</f>
        <v>100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307</v>
      </c>
      <c r="N13" s="15"/>
    </row>
    <row r="14" spans="1:19" ht="31.5" customHeight="1">
      <c r="A14" s="12"/>
      <c r="B14" s="30" t="s">
        <v>257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6777</v>
      </c>
      <c r="D17" s="35">
        <v>4003</v>
      </c>
      <c r="E17" s="36">
        <f t="shared" ref="E17:E42" si="0">IF(ISBLANK(D17),"",(IFERROR(((D17/C17-1)*100),"")))</f>
        <v>-40.932566032167628</v>
      </c>
      <c r="F17" s="36">
        <f>+(D17*100)/$D$42</f>
        <v>4.0272440089337813</v>
      </c>
      <c r="G17" s="35">
        <v>25357</v>
      </c>
      <c r="H17" s="35">
        <v>39085</v>
      </c>
      <c r="I17" s="36">
        <f t="shared" ref="I17:I42" si="1">IF(ISBLANK(H17),"",(IFERROR(((H17/G17-1)*100),"")))</f>
        <v>54.138896557163704</v>
      </c>
      <c r="J17" s="36">
        <f>+(H17*100)/$H$42</f>
        <v>5.0406761999092069</v>
      </c>
      <c r="K17" s="79"/>
      <c r="L17" s="35">
        <v>151725</v>
      </c>
      <c r="M17" s="36">
        <f>+(L17*100)/$L$42</f>
        <v>3.367836314165356</v>
      </c>
      <c r="N17" s="15"/>
    </row>
    <row r="18" spans="1:18" ht="15.75">
      <c r="A18" s="12"/>
      <c r="B18" s="34" t="s">
        <v>235</v>
      </c>
      <c r="C18" s="35">
        <v>6062</v>
      </c>
      <c r="D18" s="35">
        <v>4506</v>
      </c>
      <c r="E18" s="36">
        <f t="shared" si="0"/>
        <v>-25.668096337842293</v>
      </c>
      <c r="F18" s="36">
        <f t="shared" ref="F18:F41" si="2">+(D18*100)/$D$42</f>
        <v>4.5332904082577112</v>
      </c>
      <c r="G18" s="35">
        <v>17822</v>
      </c>
      <c r="H18" s="35">
        <v>39071</v>
      </c>
      <c r="I18" s="36">
        <f t="shared" si="1"/>
        <v>119.22904275614408</v>
      </c>
      <c r="J18" s="36">
        <f t="shared" ref="J18:J41" si="3">+(H18*100)/$H$42</f>
        <v>5.0388706615492547</v>
      </c>
      <c r="K18" s="79"/>
      <c r="L18" s="35">
        <v>103561</v>
      </c>
      <c r="M18" s="36">
        <f t="shared" ref="M18:M41" si="4">+(L18*100)/$L$42</f>
        <v>2.2987411206543316</v>
      </c>
      <c r="N18" s="15"/>
    </row>
    <row r="19" spans="1:18" ht="15.75">
      <c r="A19" s="12"/>
      <c r="B19" s="34" t="s">
        <v>236</v>
      </c>
      <c r="C19" s="35">
        <v>957</v>
      </c>
      <c r="D19" s="35">
        <v>648</v>
      </c>
      <c r="E19" s="36">
        <f t="shared" si="0"/>
        <v>-32.288401253918494</v>
      </c>
      <c r="F19" s="36">
        <f t="shared" si="2"/>
        <v>0.6519245860077667</v>
      </c>
      <c r="G19" s="35">
        <v>50978</v>
      </c>
      <c r="H19" s="35">
        <v>5895</v>
      </c>
      <c r="I19" s="36">
        <f t="shared" si="1"/>
        <v>-88.43618815959826</v>
      </c>
      <c r="J19" s="36">
        <f t="shared" si="3"/>
        <v>0.76026061656555655</v>
      </c>
      <c r="K19" s="79"/>
      <c r="L19" s="35">
        <v>342223</v>
      </c>
      <c r="M19" s="36">
        <f t="shared" si="4"/>
        <v>7.5963160121444098</v>
      </c>
      <c r="N19" s="15"/>
    </row>
    <row r="20" spans="1:18" ht="15.75">
      <c r="A20" s="12"/>
      <c r="B20" s="34" t="s">
        <v>237</v>
      </c>
      <c r="C20" s="35">
        <v>1774</v>
      </c>
      <c r="D20" s="35">
        <v>1380</v>
      </c>
      <c r="E20" s="36">
        <f t="shared" si="0"/>
        <v>-22.20969560315671</v>
      </c>
      <c r="F20" s="36">
        <f t="shared" si="2"/>
        <v>1.38835791464617</v>
      </c>
      <c r="G20" s="35">
        <v>11327</v>
      </c>
      <c r="H20" s="35">
        <v>11977</v>
      </c>
      <c r="I20" s="36">
        <f t="shared" si="1"/>
        <v>5.7385009269886211</v>
      </c>
      <c r="J20" s="36">
        <f t="shared" si="3"/>
        <v>1.5446380669390449</v>
      </c>
      <c r="K20" s="79"/>
      <c r="L20" s="35">
        <v>66395</v>
      </c>
      <c r="M20" s="36">
        <f t="shared" si="4"/>
        <v>1.4737682786555202</v>
      </c>
      <c r="N20" s="15"/>
    </row>
    <row r="21" spans="1:18" ht="15.75">
      <c r="A21" s="12"/>
      <c r="B21" s="34" t="s">
        <v>238</v>
      </c>
      <c r="C21" s="35">
        <v>1095</v>
      </c>
      <c r="D21" s="35">
        <v>1163</v>
      </c>
      <c r="E21" s="36">
        <f t="shared" si="0"/>
        <v>6.2100456621004607</v>
      </c>
      <c r="F21" s="36">
        <f t="shared" si="2"/>
        <v>1.1700436628503592</v>
      </c>
      <c r="G21" s="35">
        <v>12710</v>
      </c>
      <c r="H21" s="35">
        <v>8841</v>
      </c>
      <c r="I21" s="36">
        <f t="shared" si="1"/>
        <v>-30.440597954366645</v>
      </c>
      <c r="J21" s="36">
        <f t="shared" si="3"/>
        <v>1.1401974743097685</v>
      </c>
      <c r="K21" s="79"/>
      <c r="L21" s="35">
        <v>74026</v>
      </c>
      <c r="M21" s="36">
        <f t="shared" si="4"/>
        <v>1.6431534090782971</v>
      </c>
      <c r="N21" s="15"/>
    </row>
    <row r="22" spans="1:18" ht="15" customHeight="1">
      <c r="A22" s="12"/>
      <c r="B22" s="34" t="s">
        <v>239</v>
      </c>
      <c r="C22" s="35">
        <v>247</v>
      </c>
      <c r="D22" s="35">
        <v>278</v>
      </c>
      <c r="E22" s="36">
        <f t="shared" si="0"/>
        <v>12.550607287449388</v>
      </c>
      <c r="F22" s="36">
        <f t="shared" si="2"/>
        <v>0.27968369584901104</v>
      </c>
      <c r="G22" s="35">
        <v>8744</v>
      </c>
      <c r="H22" s="35">
        <v>2280</v>
      </c>
      <c r="I22" s="36">
        <f t="shared" si="1"/>
        <v>-73.924977127172923</v>
      </c>
      <c r="J22" s="36">
        <f t="shared" si="3"/>
        <v>0.29404481862077503</v>
      </c>
      <c r="K22" s="79"/>
      <c r="L22" s="35">
        <v>49770</v>
      </c>
      <c r="M22" s="36">
        <f t="shared" si="4"/>
        <v>1.1047435383490509</v>
      </c>
      <c r="N22" s="15"/>
    </row>
    <row r="23" spans="1:18" ht="15.75">
      <c r="A23" s="12"/>
      <c r="B23" s="34" t="s">
        <v>240</v>
      </c>
      <c r="C23" s="35">
        <v>451</v>
      </c>
      <c r="D23" s="35">
        <v>463</v>
      </c>
      <c r="E23" s="36">
        <f t="shared" si="0"/>
        <v>2.6607538802660757</v>
      </c>
      <c r="F23" s="36">
        <f t="shared" si="2"/>
        <v>0.4658041409283889</v>
      </c>
      <c r="G23" s="35">
        <v>19793</v>
      </c>
      <c r="H23" s="35">
        <v>3617</v>
      </c>
      <c r="I23" s="36">
        <f t="shared" si="1"/>
        <v>-81.725862678724809</v>
      </c>
      <c r="J23" s="36">
        <f t="shared" si="3"/>
        <v>0.46647373199620323</v>
      </c>
      <c r="K23" s="79"/>
      <c r="L23" s="35">
        <v>87068</v>
      </c>
      <c r="M23" s="36">
        <f t="shared" si="4"/>
        <v>1.9326463812934533</v>
      </c>
      <c r="N23" s="15"/>
    </row>
    <row r="24" spans="1:18" ht="15.75">
      <c r="A24" s="12"/>
      <c r="B24" s="34" t="s">
        <v>241</v>
      </c>
      <c r="C24" s="35">
        <v>1974</v>
      </c>
      <c r="D24" s="35">
        <v>2504</v>
      </c>
      <c r="E24" s="36">
        <f t="shared" si="0"/>
        <v>26.849037487335359</v>
      </c>
      <c r="F24" s="36">
        <f t="shared" si="2"/>
        <v>2.5191653755608763</v>
      </c>
      <c r="G24" s="35">
        <v>26190</v>
      </c>
      <c r="H24" s="35">
        <v>21113</v>
      </c>
      <c r="I24" s="36">
        <f t="shared" si="1"/>
        <v>-19.385261550210011</v>
      </c>
      <c r="J24" s="36">
        <f t="shared" si="3"/>
        <v>2.7228808138335192</v>
      </c>
      <c r="K24" s="79"/>
      <c r="L24" s="35">
        <v>140952</v>
      </c>
      <c r="M24" s="36">
        <f t="shared" si="4"/>
        <v>3.1287082824467638</v>
      </c>
      <c r="N24" s="15"/>
    </row>
    <row r="25" spans="1:18" ht="15.75">
      <c r="A25" s="12"/>
      <c r="B25" s="34" t="s">
        <v>242</v>
      </c>
      <c r="C25" s="35">
        <v>855</v>
      </c>
      <c r="D25" s="35">
        <v>765</v>
      </c>
      <c r="E25" s="36">
        <f t="shared" si="0"/>
        <v>-10.526315789473683</v>
      </c>
      <c r="F25" s="36">
        <f t="shared" si="2"/>
        <v>0.76963319181472467</v>
      </c>
      <c r="G25" s="35">
        <v>16292</v>
      </c>
      <c r="H25" s="35">
        <v>7342</v>
      </c>
      <c r="I25" s="36">
        <f t="shared" si="1"/>
        <v>-54.934937392585326</v>
      </c>
      <c r="J25" s="36">
        <f t="shared" si="3"/>
        <v>0.94687590276917999</v>
      </c>
      <c r="K25" s="79"/>
      <c r="L25" s="35">
        <v>89760</v>
      </c>
      <c r="M25" s="36">
        <f t="shared" si="4"/>
        <v>1.9924006430020258</v>
      </c>
      <c r="N25" s="15"/>
    </row>
    <row r="26" spans="1:18" ht="15.75">
      <c r="A26" s="12"/>
      <c r="B26" s="34" t="s">
        <v>75</v>
      </c>
      <c r="C26" s="35">
        <v>1246</v>
      </c>
      <c r="D26" s="35">
        <v>1353</v>
      </c>
      <c r="E26" s="36">
        <f t="shared" si="0"/>
        <v>8.5874799357945406</v>
      </c>
      <c r="F26" s="36">
        <f t="shared" si="2"/>
        <v>1.3611943902291797</v>
      </c>
      <c r="G26" s="35">
        <v>46135</v>
      </c>
      <c r="H26" s="35">
        <v>9991</v>
      </c>
      <c r="I26" s="36">
        <f t="shared" si="1"/>
        <v>-78.343990462772297</v>
      </c>
      <c r="J26" s="36">
        <f t="shared" si="3"/>
        <v>1.2885095538772646</v>
      </c>
      <c r="K26" s="79"/>
      <c r="L26" s="35">
        <v>266246</v>
      </c>
      <c r="M26" s="36">
        <f t="shared" si="4"/>
        <v>5.9098563012112004</v>
      </c>
      <c r="N26" s="15"/>
      <c r="R26" s="4"/>
    </row>
    <row r="27" spans="1:18" ht="15" customHeight="1">
      <c r="A27" s="12"/>
      <c r="B27" s="34" t="s">
        <v>243</v>
      </c>
      <c r="C27" s="35">
        <v>1688</v>
      </c>
      <c r="D27" s="35">
        <v>1681</v>
      </c>
      <c r="E27" s="36">
        <f t="shared" si="0"/>
        <v>-0.41469194312796498</v>
      </c>
      <c r="F27" s="36">
        <f t="shared" si="2"/>
        <v>1.6911809090726171</v>
      </c>
      <c r="G27" s="35">
        <v>10249</v>
      </c>
      <c r="H27" s="35">
        <v>12191</v>
      </c>
      <c r="I27" s="36">
        <f t="shared" si="1"/>
        <v>18.948190067323644</v>
      </c>
      <c r="J27" s="36">
        <f t="shared" si="3"/>
        <v>1.5722370104411705</v>
      </c>
      <c r="K27" s="79"/>
      <c r="L27" s="35">
        <v>62725</v>
      </c>
      <c r="M27" s="36">
        <f t="shared" si="4"/>
        <v>1.3923053735773403</v>
      </c>
      <c r="N27" s="15"/>
    </row>
    <row r="28" spans="1:18" ht="15" customHeight="1">
      <c r="A28" s="12"/>
      <c r="B28" s="34" t="s">
        <v>76</v>
      </c>
      <c r="C28" s="35">
        <v>3133</v>
      </c>
      <c r="D28" s="35">
        <v>2386</v>
      </c>
      <c r="E28" s="36">
        <f t="shared" si="0"/>
        <v>-23.84296201723588</v>
      </c>
      <c r="F28" s="36">
        <f t="shared" si="2"/>
        <v>2.4004507132940303</v>
      </c>
      <c r="G28" s="35">
        <v>8985</v>
      </c>
      <c r="H28" s="35">
        <v>17538</v>
      </c>
      <c r="I28" s="36">
        <f t="shared" si="1"/>
        <v>95.191986644407351</v>
      </c>
      <c r="J28" s="36">
        <f t="shared" si="3"/>
        <v>2.2618236969171721</v>
      </c>
      <c r="K28" s="79"/>
      <c r="L28" s="35">
        <v>51706</v>
      </c>
      <c r="M28" s="36">
        <f t="shared" si="4"/>
        <v>1.1477168855510556</v>
      </c>
      <c r="N28" s="15"/>
    </row>
    <row r="29" spans="1:18" ht="15" customHeight="1">
      <c r="A29" s="12"/>
      <c r="B29" s="34" t="s">
        <v>244</v>
      </c>
      <c r="C29" s="35">
        <v>3014</v>
      </c>
      <c r="D29" s="35">
        <v>2933</v>
      </c>
      <c r="E29" s="36">
        <f t="shared" si="0"/>
        <v>-2.6874585268745865</v>
      </c>
      <c r="F29" s="36">
        <f t="shared" si="2"/>
        <v>2.9507635968530552</v>
      </c>
      <c r="G29" s="35">
        <v>11853</v>
      </c>
      <c r="H29" s="35">
        <v>23314</v>
      </c>
      <c r="I29" s="36">
        <f t="shared" si="1"/>
        <v>96.692820383025406</v>
      </c>
      <c r="J29" s="36">
        <f t="shared" si="3"/>
        <v>3.0067372374231356</v>
      </c>
      <c r="K29" s="79"/>
      <c r="L29" s="35">
        <v>87524</v>
      </c>
      <c r="M29" s="36">
        <f t="shared" si="4"/>
        <v>1.9427682027418594</v>
      </c>
      <c r="N29" s="15"/>
    </row>
    <row r="30" spans="1:18" ht="15" customHeight="1">
      <c r="A30" s="12"/>
      <c r="B30" s="34" t="s">
        <v>79</v>
      </c>
      <c r="C30" s="35">
        <v>3783</v>
      </c>
      <c r="D30" s="35">
        <v>3953</v>
      </c>
      <c r="E30" s="36">
        <f t="shared" si="0"/>
        <v>4.4937879989426444</v>
      </c>
      <c r="F30" s="36">
        <f t="shared" si="2"/>
        <v>3.9769411859393551</v>
      </c>
      <c r="G30" s="35">
        <v>7915</v>
      </c>
      <c r="H30" s="35">
        <v>31747</v>
      </c>
      <c r="I30" s="36">
        <f t="shared" si="1"/>
        <v>301.09917877447884</v>
      </c>
      <c r="J30" s="36">
        <f t="shared" si="3"/>
        <v>4.094316165242871</v>
      </c>
      <c r="K30" s="79"/>
      <c r="L30" s="35">
        <v>53984</v>
      </c>
      <c r="M30" s="36">
        <f t="shared" si="4"/>
        <v>1.1982815988393645</v>
      </c>
      <c r="N30" s="15"/>
    </row>
    <row r="31" spans="1:18" ht="15" customHeight="1">
      <c r="A31" s="12"/>
      <c r="B31" s="34" t="s">
        <v>245</v>
      </c>
      <c r="C31" s="35">
        <v>870</v>
      </c>
      <c r="D31" s="35">
        <v>970</v>
      </c>
      <c r="E31" s="36">
        <f t="shared" si="0"/>
        <v>11.494252873563227</v>
      </c>
      <c r="F31" s="36">
        <f t="shared" si="2"/>
        <v>0.97587476609187307</v>
      </c>
      <c r="G31" s="35">
        <v>40411</v>
      </c>
      <c r="H31" s="35">
        <v>7564</v>
      </c>
      <c r="I31" s="36">
        <f t="shared" si="1"/>
        <v>-81.282324119670392</v>
      </c>
      <c r="J31" s="36">
        <f t="shared" si="3"/>
        <v>0.97550658247699229</v>
      </c>
      <c r="K31" s="79"/>
      <c r="L31" s="35">
        <v>213674</v>
      </c>
      <c r="M31" s="36">
        <f t="shared" si="4"/>
        <v>4.7429168336989171</v>
      </c>
      <c r="N31" s="15"/>
    </row>
    <row r="32" spans="1:18" ht="15" customHeight="1">
      <c r="A32" s="12"/>
      <c r="B32" s="34" t="s">
        <v>78</v>
      </c>
      <c r="C32" s="35">
        <v>7121</v>
      </c>
      <c r="D32" s="35">
        <v>7823</v>
      </c>
      <c r="E32" s="36">
        <f t="shared" si="0"/>
        <v>9.8581659879230408</v>
      </c>
      <c r="F32" s="36">
        <f t="shared" si="2"/>
        <v>7.8703796857079622</v>
      </c>
      <c r="G32" s="35">
        <v>35398</v>
      </c>
      <c r="H32" s="35">
        <v>63965</v>
      </c>
      <c r="I32" s="36">
        <f t="shared" si="1"/>
        <v>80.702299564947168</v>
      </c>
      <c r="J32" s="36">
        <f t="shared" si="3"/>
        <v>8.2493757995955601</v>
      </c>
      <c r="K32" s="79"/>
      <c r="L32" s="35">
        <v>201518</v>
      </c>
      <c r="M32" s="36">
        <f t="shared" si="4"/>
        <v>4.4730903829821997</v>
      </c>
      <c r="N32" s="15"/>
    </row>
    <row r="33" spans="1:14" ht="15" customHeight="1">
      <c r="A33" s="12"/>
      <c r="B33" s="34" t="s">
        <v>246</v>
      </c>
      <c r="C33" s="35">
        <v>7597</v>
      </c>
      <c r="D33" s="35">
        <v>10043</v>
      </c>
      <c r="E33" s="36">
        <f t="shared" si="0"/>
        <v>32.196919836777681</v>
      </c>
      <c r="F33" s="36">
        <f t="shared" si="2"/>
        <v>10.103825026660497</v>
      </c>
      <c r="G33" s="35">
        <v>32494</v>
      </c>
      <c r="H33" s="35">
        <v>77794</v>
      </c>
      <c r="I33" s="36">
        <f t="shared" si="1"/>
        <v>139.41035268049484</v>
      </c>
      <c r="J33" s="36">
        <f t="shared" si="3"/>
        <v>10.032860798151129</v>
      </c>
      <c r="K33" s="79"/>
      <c r="L33" s="35">
        <v>214917</v>
      </c>
      <c r="M33" s="36">
        <f t="shared" si="4"/>
        <v>4.7705076759365683</v>
      </c>
      <c r="N33" s="15"/>
    </row>
    <row r="34" spans="1:14" ht="15" customHeight="1">
      <c r="A34" s="12"/>
      <c r="B34" s="34" t="s">
        <v>247</v>
      </c>
      <c r="C34" s="35">
        <v>1115</v>
      </c>
      <c r="D34" s="35">
        <v>1559</v>
      </c>
      <c r="E34" s="36">
        <f t="shared" si="0"/>
        <v>39.820627802690581</v>
      </c>
      <c r="F34" s="36">
        <f t="shared" si="2"/>
        <v>1.5684420209662167</v>
      </c>
      <c r="G34" s="35">
        <v>12694</v>
      </c>
      <c r="H34" s="35">
        <v>11633</v>
      </c>
      <c r="I34" s="36">
        <f t="shared" si="1"/>
        <v>-8.3582795021269867</v>
      </c>
      <c r="J34" s="36">
        <f t="shared" si="3"/>
        <v>1.500273410094507</v>
      </c>
      <c r="K34" s="79"/>
      <c r="L34" s="35">
        <v>78621</v>
      </c>
      <c r="M34" s="36">
        <f t="shared" si="4"/>
        <v>1.7451485177524761</v>
      </c>
      <c r="N34" s="15"/>
    </row>
    <row r="35" spans="1:14" ht="15" customHeight="1">
      <c r="A35" s="12"/>
      <c r="B35" s="34" t="s">
        <v>248</v>
      </c>
      <c r="C35" s="35">
        <v>3175</v>
      </c>
      <c r="D35" s="35">
        <v>4510</v>
      </c>
      <c r="E35" s="36">
        <f t="shared" si="0"/>
        <v>42.047244094488192</v>
      </c>
      <c r="F35" s="36">
        <f t="shared" si="2"/>
        <v>4.5373146340972657</v>
      </c>
      <c r="G35" s="35">
        <v>8562</v>
      </c>
      <c r="H35" s="35">
        <v>35305</v>
      </c>
      <c r="I35" s="36">
        <f t="shared" si="1"/>
        <v>312.34524643774819</v>
      </c>
      <c r="J35" s="36">
        <f t="shared" si="3"/>
        <v>4.5531808427221332</v>
      </c>
      <c r="K35" s="79"/>
      <c r="L35" s="35">
        <v>77328</v>
      </c>
      <c r="M35" s="36">
        <f t="shared" si="4"/>
        <v>1.7164478266717986</v>
      </c>
      <c r="N35" s="15"/>
    </row>
    <row r="36" spans="1:14" ht="15" customHeight="1">
      <c r="A36" s="12"/>
      <c r="B36" s="34" t="s">
        <v>77</v>
      </c>
      <c r="C36" s="35">
        <v>1222</v>
      </c>
      <c r="D36" s="35">
        <v>1686</v>
      </c>
      <c r="E36" s="36">
        <f t="shared" si="0"/>
        <v>37.97054009819967</v>
      </c>
      <c r="F36" s="36">
        <f t="shared" si="2"/>
        <v>1.6962111913720599</v>
      </c>
      <c r="G36" s="35">
        <v>7803</v>
      </c>
      <c r="H36" s="35">
        <v>11888</v>
      </c>
      <c r="I36" s="36">
        <f t="shared" si="1"/>
        <v>52.351659618095603</v>
      </c>
      <c r="J36" s="36">
        <f t="shared" si="3"/>
        <v>1.533160001650778</v>
      </c>
      <c r="K36" s="79"/>
      <c r="L36" s="35">
        <v>51544</v>
      </c>
      <c r="M36" s="36">
        <f t="shared" si="4"/>
        <v>1.1441209752996482</v>
      </c>
      <c r="N36" s="15"/>
    </row>
    <row r="37" spans="1:14" ht="15" customHeight="1">
      <c r="A37" s="12"/>
      <c r="B37" s="34" t="s">
        <v>249</v>
      </c>
      <c r="C37" s="35">
        <v>3178</v>
      </c>
      <c r="D37" s="35">
        <v>4814</v>
      </c>
      <c r="E37" s="36">
        <f t="shared" si="0"/>
        <v>51.478917558212721</v>
      </c>
      <c r="F37" s="36">
        <f t="shared" si="2"/>
        <v>4.8431557979033784</v>
      </c>
      <c r="G37" s="35">
        <v>23585</v>
      </c>
      <c r="H37" s="35">
        <v>38033</v>
      </c>
      <c r="I37" s="36">
        <f t="shared" si="1"/>
        <v>61.259274962900157</v>
      </c>
      <c r="J37" s="36">
        <f t="shared" si="3"/>
        <v>4.9050028888613761</v>
      </c>
      <c r="K37" s="79"/>
      <c r="L37" s="35">
        <v>146306</v>
      </c>
      <c r="M37" s="36">
        <f t="shared" si="4"/>
        <v>3.2475508965580926</v>
      </c>
      <c r="N37" s="15"/>
    </row>
    <row r="38" spans="1:14" ht="15" customHeight="1">
      <c r="A38" s="12"/>
      <c r="B38" s="34" t="s">
        <v>250</v>
      </c>
      <c r="C38" s="35">
        <v>2169</v>
      </c>
      <c r="D38" s="35">
        <v>2272</v>
      </c>
      <c r="E38" s="36">
        <f t="shared" si="0"/>
        <v>4.7487321346242561</v>
      </c>
      <c r="F38" s="36">
        <f t="shared" si="2"/>
        <v>2.2857602768667378</v>
      </c>
      <c r="G38" s="35">
        <v>10023</v>
      </c>
      <c r="H38" s="35">
        <v>19443</v>
      </c>
      <c r="I38" s="36">
        <f t="shared" si="1"/>
        <v>93.983837174498646</v>
      </c>
      <c r="J38" s="36">
        <f t="shared" si="3"/>
        <v>2.5075058808963724</v>
      </c>
      <c r="K38" s="79"/>
      <c r="L38" s="35">
        <v>56157</v>
      </c>
      <c r="M38" s="36">
        <f t="shared" si="4"/>
        <v>1.2465156295573168</v>
      </c>
      <c r="N38" s="15"/>
    </row>
    <row r="39" spans="1:14" ht="15" customHeight="1">
      <c r="A39" s="12"/>
      <c r="B39" s="34" t="s">
        <v>251</v>
      </c>
      <c r="C39" s="35">
        <v>146</v>
      </c>
      <c r="D39" s="35">
        <v>186</v>
      </c>
      <c r="E39" s="36">
        <f t="shared" si="0"/>
        <v>27.397260273972602</v>
      </c>
      <c r="F39" s="36">
        <f t="shared" si="2"/>
        <v>0.18712650153926638</v>
      </c>
      <c r="G39" s="35">
        <v>12838</v>
      </c>
      <c r="H39" s="35">
        <v>1407</v>
      </c>
      <c r="I39" s="36">
        <f t="shared" si="1"/>
        <v>-89.040348964013077</v>
      </c>
      <c r="J39" s="36">
        <f t="shared" si="3"/>
        <v>0.1814566051751888</v>
      </c>
      <c r="K39" s="79"/>
      <c r="L39" s="35">
        <v>58872</v>
      </c>
      <c r="M39" s="36">
        <f t="shared" si="4"/>
        <v>1.3067804217336816</v>
      </c>
      <c r="N39" s="15"/>
    </row>
    <row r="40" spans="1:14" ht="15" customHeight="1">
      <c r="A40" s="12"/>
      <c r="B40" s="34" t="s">
        <v>252</v>
      </c>
      <c r="C40" s="35">
        <v>1528</v>
      </c>
      <c r="D40" s="35">
        <v>1230</v>
      </c>
      <c r="E40" s="36">
        <f t="shared" si="0"/>
        <v>-19.502617801047116</v>
      </c>
      <c r="F40" s="36">
        <f t="shared" si="2"/>
        <v>1.2374494456628906</v>
      </c>
      <c r="G40" s="35">
        <v>48622</v>
      </c>
      <c r="H40" s="35">
        <v>9839</v>
      </c>
      <c r="I40" s="36">
        <f t="shared" si="1"/>
        <v>-79.76430422442516</v>
      </c>
      <c r="J40" s="36">
        <f t="shared" si="3"/>
        <v>1.2689065659692129</v>
      </c>
      <c r="K40" s="79"/>
      <c r="L40" s="35">
        <v>295402</v>
      </c>
      <c r="M40" s="36">
        <f t="shared" si="4"/>
        <v>6.5570313585570901</v>
      </c>
      <c r="N40" s="15"/>
    </row>
    <row r="41" spans="1:14" ht="15" customHeight="1">
      <c r="A41" s="12"/>
      <c r="B41" s="34" t="s">
        <v>71</v>
      </c>
      <c r="C41" s="35">
        <v>30581</v>
      </c>
      <c r="D41" s="35">
        <v>36289</v>
      </c>
      <c r="E41" s="36">
        <f t="shared" si="0"/>
        <v>18.665184264739555</v>
      </c>
      <c r="F41" s="36">
        <f t="shared" si="2"/>
        <v>36.508782872894827</v>
      </c>
      <c r="G41" s="35">
        <v>258971</v>
      </c>
      <c r="H41" s="35">
        <v>264519</v>
      </c>
      <c r="I41" s="36">
        <f t="shared" si="1"/>
        <v>2.1423248162921738</v>
      </c>
      <c r="J41" s="36">
        <f t="shared" si="3"/>
        <v>34.114228674012629</v>
      </c>
      <c r="K41" s="79"/>
      <c r="L41" s="35">
        <v>1483114</v>
      </c>
      <c r="M41" s="36">
        <f t="shared" si="4"/>
        <v>32.920647139542183</v>
      </c>
      <c r="N41" s="15"/>
    </row>
    <row r="42" spans="1:14" ht="15.75">
      <c r="A42" s="12"/>
      <c r="B42" s="40" t="s">
        <v>70</v>
      </c>
      <c r="C42" s="42">
        <f>SUM(C17:C41)</f>
        <v>91758</v>
      </c>
      <c r="D42" s="42">
        <f>SUM(D17:D41)</f>
        <v>99398</v>
      </c>
      <c r="E42" s="42">
        <f t="shared" si="0"/>
        <v>8.3262494823339583</v>
      </c>
      <c r="F42" s="42">
        <f>SUM(F17:F41)</f>
        <v>100</v>
      </c>
      <c r="G42" s="42">
        <f>SUM(G17:G41)</f>
        <v>765751</v>
      </c>
      <c r="H42" s="42">
        <f>SUM(H17:H41)</f>
        <v>775392</v>
      </c>
      <c r="I42" s="42">
        <f t="shared" si="1"/>
        <v>1.2590254534437406</v>
      </c>
      <c r="J42" s="42">
        <f>SUM(J17:J41)</f>
        <v>100</v>
      </c>
      <c r="K42" s="4"/>
      <c r="L42" s="42">
        <f>SUM(L17:L41)</f>
        <v>4505118</v>
      </c>
      <c r="M42" s="42">
        <f>SUM(M17:M41)</f>
        <v>100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308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257</v>
      </c>
      <c r="C45" s="104" t="s">
        <v>319</v>
      </c>
      <c r="D45" s="104"/>
      <c r="E45" s="101" t="s">
        <v>316</v>
      </c>
      <c r="F45" s="101" t="s">
        <v>306</v>
      </c>
      <c r="G45" s="105" t="s">
        <v>321</v>
      </c>
      <c r="H45" s="106"/>
      <c r="I45" s="101" t="s">
        <v>316</v>
      </c>
      <c r="J45" s="101" t="s">
        <v>306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2017</v>
      </c>
      <c r="D46" s="31">
        <v>2018</v>
      </c>
      <c r="E46" s="101"/>
      <c r="F46" s="101"/>
      <c r="G46" s="31">
        <v>2017</v>
      </c>
      <c r="H46" s="31">
        <v>2018</v>
      </c>
      <c r="I46" s="101"/>
      <c r="J46" s="101"/>
      <c r="K46" s="94"/>
      <c r="L46" s="39" t="s">
        <v>318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3984</v>
      </c>
      <c r="D48" s="35">
        <v>2353</v>
      </c>
      <c r="E48" s="36">
        <f t="shared" ref="E48:E73" si="5">IF(ISBLANK(D48),"",(IFERROR(((D48/C48-1)*100),"")))</f>
        <v>-40.938755020080322</v>
      </c>
      <c r="F48" s="36">
        <f>+(D48*100)/$D$73</f>
        <v>4.5315358690418872</v>
      </c>
      <c r="G48" s="35">
        <v>11252</v>
      </c>
      <c r="H48" s="35">
        <v>23016</v>
      </c>
      <c r="I48" s="36">
        <f t="shared" ref="I48:I73" si="6">IF(ISBLANK(H48),"",(IFERROR(((H48/G48-1)*100),"")))</f>
        <v>104.55030216850338</v>
      </c>
      <c r="J48" s="36">
        <f>+(H48*100)/$H$73</f>
        <v>5.6534116728115009</v>
      </c>
      <c r="K48" s="79"/>
      <c r="L48" s="35">
        <v>67131</v>
      </c>
      <c r="M48" s="36">
        <f>+(L48*100)/$L$73</f>
        <v>2.7215542425694528</v>
      </c>
      <c r="N48" s="15"/>
    </row>
    <row r="49" spans="1:14" ht="15.75">
      <c r="A49" s="12"/>
      <c r="B49" s="34" t="s">
        <v>235</v>
      </c>
      <c r="C49" s="35">
        <v>4067</v>
      </c>
      <c r="D49" s="35">
        <v>3053</v>
      </c>
      <c r="E49" s="36">
        <f t="shared" si="5"/>
        <v>-24.932382591590851</v>
      </c>
      <c r="F49" s="36">
        <f t="shared" ref="F49:F72" si="7">+(D49*100)/$D$73</f>
        <v>5.8796340876263846</v>
      </c>
      <c r="G49" s="35">
        <v>10529</v>
      </c>
      <c r="H49" s="35">
        <v>26836</v>
      </c>
      <c r="I49" s="36">
        <f t="shared" si="6"/>
        <v>154.87700636337735</v>
      </c>
      <c r="J49" s="36">
        <f t="shared" ref="J49:J72" si="8">+(H49*100)/$H$73</f>
        <v>6.5917168774578316</v>
      </c>
      <c r="K49" s="79"/>
      <c r="L49" s="35">
        <v>62094</v>
      </c>
      <c r="M49" s="36">
        <f t="shared" ref="M49:M71" si="9">+(L49*100)/$L$73</f>
        <v>2.5173494978193025</v>
      </c>
      <c r="N49" s="15"/>
    </row>
    <row r="50" spans="1:14" ht="15.75">
      <c r="A50" s="12"/>
      <c r="B50" s="34" t="s">
        <v>236</v>
      </c>
      <c r="C50" s="35">
        <v>255</v>
      </c>
      <c r="D50" s="35">
        <v>168</v>
      </c>
      <c r="E50" s="36">
        <f t="shared" si="5"/>
        <v>-34.117647058823529</v>
      </c>
      <c r="F50" s="36">
        <f t="shared" si="7"/>
        <v>0.32354357246027926</v>
      </c>
      <c r="G50" s="35">
        <v>27402</v>
      </c>
      <c r="H50" s="35">
        <v>1595</v>
      </c>
      <c r="I50" s="36">
        <f t="shared" si="6"/>
        <v>-94.179256988540985</v>
      </c>
      <c r="J50" s="36">
        <f t="shared" si="8"/>
        <v>0.39177926738505148</v>
      </c>
      <c r="K50" s="79"/>
      <c r="L50" s="35">
        <v>200209</v>
      </c>
      <c r="M50" s="36">
        <f t="shared" si="9"/>
        <v>8.1166622477035588</v>
      </c>
      <c r="N50" s="15"/>
    </row>
    <row r="51" spans="1:14" ht="15.75">
      <c r="A51" s="12"/>
      <c r="B51" s="34" t="s">
        <v>237</v>
      </c>
      <c r="C51" s="35">
        <v>499</v>
      </c>
      <c r="D51" s="35">
        <v>407</v>
      </c>
      <c r="E51" s="36">
        <f t="shared" si="5"/>
        <v>-18.436873747494985</v>
      </c>
      <c r="F51" s="36">
        <f t="shared" si="7"/>
        <v>0.783822821376986</v>
      </c>
      <c r="G51" s="35">
        <v>6868</v>
      </c>
      <c r="H51" s="35">
        <v>3538</v>
      </c>
      <c r="I51" s="36">
        <f t="shared" si="6"/>
        <v>-48.485730926033774</v>
      </c>
      <c r="J51" s="36">
        <f t="shared" si="8"/>
        <v>0.86903764765411418</v>
      </c>
      <c r="K51" s="79"/>
      <c r="L51" s="35">
        <v>40027</v>
      </c>
      <c r="M51" s="36">
        <f t="shared" si="9"/>
        <v>1.6227324435406516</v>
      </c>
      <c r="N51" s="15"/>
    </row>
    <row r="52" spans="1:14" ht="15.75">
      <c r="A52" s="12"/>
      <c r="B52" s="34" t="s">
        <v>238</v>
      </c>
      <c r="C52" s="35">
        <v>722</v>
      </c>
      <c r="D52" s="35">
        <v>762</v>
      </c>
      <c r="E52" s="36">
        <f t="shared" si="5"/>
        <v>5.5401662049861411</v>
      </c>
      <c r="F52" s="36">
        <f t="shared" si="7"/>
        <v>1.4675012036591237</v>
      </c>
      <c r="G52" s="35">
        <v>10610</v>
      </c>
      <c r="H52" s="35">
        <v>5870</v>
      </c>
      <c r="I52" s="36">
        <f t="shared" si="6"/>
        <v>-44.674835061262961</v>
      </c>
      <c r="J52" s="36">
        <f t="shared" si="8"/>
        <v>1.4418459558308792</v>
      </c>
      <c r="K52" s="79"/>
      <c r="L52" s="35">
        <v>60901</v>
      </c>
      <c r="M52" s="36">
        <f t="shared" si="9"/>
        <v>2.4689841493009523</v>
      </c>
      <c r="N52" s="15"/>
    </row>
    <row r="53" spans="1:14" ht="15.75">
      <c r="A53" s="12"/>
      <c r="B53" s="34" t="s">
        <v>239</v>
      </c>
      <c r="C53" s="35">
        <v>191</v>
      </c>
      <c r="D53" s="35">
        <v>213</v>
      </c>
      <c r="E53" s="36">
        <f t="shared" si="5"/>
        <v>11.518324607329845</v>
      </c>
      <c r="F53" s="36">
        <f t="shared" si="7"/>
        <v>0.41020702936928261</v>
      </c>
      <c r="G53" s="35">
        <v>5970</v>
      </c>
      <c r="H53" s="35">
        <v>1836</v>
      </c>
      <c r="I53" s="36">
        <f t="shared" si="6"/>
        <v>-69.246231155778887</v>
      </c>
      <c r="J53" s="36">
        <f t="shared" si="8"/>
        <v>0.45097600935357651</v>
      </c>
      <c r="K53" s="79"/>
      <c r="L53" s="35">
        <v>34546</v>
      </c>
      <c r="M53" s="36">
        <f t="shared" si="9"/>
        <v>1.4005275187887014</v>
      </c>
      <c r="N53" s="15"/>
    </row>
    <row r="54" spans="1:14" ht="15.75">
      <c r="A54" s="12"/>
      <c r="B54" s="34" t="s">
        <v>240</v>
      </c>
      <c r="C54" s="35">
        <v>287</v>
      </c>
      <c r="D54" s="35">
        <v>269</v>
      </c>
      <c r="E54" s="36">
        <f t="shared" si="5"/>
        <v>-6.2717770034843241</v>
      </c>
      <c r="F54" s="36">
        <f t="shared" si="7"/>
        <v>0.5180548868560424</v>
      </c>
      <c r="G54" s="35">
        <v>1723</v>
      </c>
      <c r="H54" s="35">
        <v>2175</v>
      </c>
      <c r="I54" s="36">
        <f t="shared" si="6"/>
        <v>26.233313987231565</v>
      </c>
      <c r="J54" s="36">
        <f t="shared" si="8"/>
        <v>0.53424445552507016</v>
      </c>
      <c r="K54" s="79"/>
      <c r="L54" s="35">
        <v>8841</v>
      </c>
      <c r="M54" s="36">
        <f t="shared" si="9"/>
        <v>0.35842250314395036</v>
      </c>
      <c r="N54" s="15"/>
    </row>
    <row r="55" spans="1:14" ht="15.75">
      <c r="A55" s="12"/>
      <c r="B55" s="34" t="s">
        <v>241</v>
      </c>
      <c r="C55" s="35">
        <v>1407</v>
      </c>
      <c r="D55" s="35">
        <v>1855</v>
      </c>
      <c r="E55" s="36">
        <f t="shared" si="5"/>
        <v>31.840796019900509</v>
      </c>
      <c r="F55" s="36">
        <f t="shared" si="7"/>
        <v>3.5724602792489168</v>
      </c>
      <c r="G55" s="35">
        <v>20023</v>
      </c>
      <c r="H55" s="35">
        <v>15838</v>
      </c>
      <c r="I55" s="36">
        <f t="shared" si="6"/>
        <v>-20.90096389152475</v>
      </c>
      <c r="J55" s="36">
        <f t="shared" si="8"/>
        <v>3.8902821547614077</v>
      </c>
      <c r="K55" s="79"/>
      <c r="L55" s="35">
        <v>107329</v>
      </c>
      <c r="M55" s="36">
        <f t="shared" si="9"/>
        <v>4.3512191878675548</v>
      </c>
      <c r="N55" s="15"/>
    </row>
    <row r="56" spans="1:14" ht="15.75">
      <c r="A56" s="12"/>
      <c r="B56" s="34" t="s">
        <v>242</v>
      </c>
      <c r="C56" s="35">
        <v>316</v>
      </c>
      <c r="D56" s="35">
        <v>315</v>
      </c>
      <c r="E56" s="36">
        <f t="shared" si="5"/>
        <v>-0.31645569620253333</v>
      </c>
      <c r="F56" s="36">
        <f t="shared" si="7"/>
        <v>0.60664419836302363</v>
      </c>
      <c r="G56" s="35">
        <v>3583</v>
      </c>
      <c r="H56" s="35">
        <v>2959</v>
      </c>
      <c r="I56" s="36">
        <f t="shared" si="6"/>
        <v>-17.415573541724815</v>
      </c>
      <c r="J56" s="36">
        <f t="shared" si="8"/>
        <v>0.72681808914881962</v>
      </c>
      <c r="K56" s="79"/>
      <c r="L56" s="35">
        <v>21997</v>
      </c>
      <c r="M56" s="36">
        <f t="shared" si="9"/>
        <v>0.89177918806215084</v>
      </c>
      <c r="N56" s="15"/>
    </row>
    <row r="57" spans="1:14" ht="15.75">
      <c r="A57" s="12"/>
      <c r="B57" s="34" t="s">
        <v>75</v>
      </c>
      <c r="C57" s="35">
        <v>885</v>
      </c>
      <c r="D57" s="35">
        <v>970</v>
      </c>
      <c r="E57" s="36">
        <f t="shared" si="5"/>
        <v>9.6045197740112886</v>
      </c>
      <c r="F57" s="36">
        <f t="shared" si="7"/>
        <v>1.868078960038517</v>
      </c>
      <c r="G57" s="35">
        <v>28244</v>
      </c>
      <c r="H57" s="35">
        <v>7414</v>
      </c>
      <c r="I57" s="36">
        <f t="shared" si="6"/>
        <v>-73.750177028749462</v>
      </c>
      <c r="J57" s="36">
        <f t="shared" si="8"/>
        <v>1.8210981118449978</v>
      </c>
      <c r="K57" s="79"/>
      <c r="L57" s="35">
        <v>163020</v>
      </c>
      <c r="M57" s="36">
        <f t="shared" si="9"/>
        <v>6.6089850087690065</v>
      </c>
      <c r="N57" s="15"/>
    </row>
    <row r="58" spans="1:14" ht="15.75">
      <c r="A58" s="12"/>
      <c r="B58" s="34" t="s">
        <v>243</v>
      </c>
      <c r="C58" s="35">
        <v>1472</v>
      </c>
      <c r="D58" s="35">
        <v>1438</v>
      </c>
      <c r="E58" s="36">
        <f t="shared" si="5"/>
        <v>-2.3097826086956541</v>
      </c>
      <c r="F58" s="36">
        <f t="shared" si="7"/>
        <v>2.7693789118921521</v>
      </c>
      <c r="G58" s="35">
        <v>3710</v>
      </c>
      <c r="H58" s="35">
        <v>10583</v>
      </c>
      <c r="I58" s="36">
        <f t="shared" si="6"/>
        <v>185.25606469002693</v>
      </c>
      <c r="J58" s="36">
        <f t="shared" si="8"/>
        <v>2.5994984242858932</v>
      </c>
      <c r="K58" s="79"/>
      <c r="L58" s="35">
        <v>22207</v>
      </c>
      <c r="M58" s="36">
        <f t="shared" si="9"/>
        <v>0.90029278671165092</v>
      </c>
      <c r="N58" s="15"/>
    </row>
    <row r="59" spans="1:14" ht="15.75">
      <c r="A59" s="12"/>
      <c r="B59" s="34" t="s">
        <v>76</v>
      </c>
      <c r="C59" s="35">
        <v>596</v>
      </c>
      <c r="D59" s="35">
        <v>412</v>
      </c>
      <c r="E59" s="36">
        <f t="shared" si="5"/>
        <v>-30.872483221476511</v>
      </c>
      <c r="F59" s="36">
        <f t="shared" si="7"/>
        <v>0.79345209436687525</v>
      </c>
      <c r="G59" s="35">
        <v>3227</v>
      </c>
      <c r="H59" s="35">
        <v>3217</v>
      </c>
      <c r="I59" s="36">
        <f t="shared" si="6"/>
        <v>-0.30988534242329946</v>
      </c>
      <c r="J59" s="36">
        <f t="shared" si="8"/>
        <v>0.79019053490765556</v>
      </c>
      <c r="K59" s="79"/>
      <c r="L59" s="35">
        <v>17883</v>
      </c>
      <c r="M59" s="36">
        <f t="shared" si="9"/>
        <v>0.72499373642385068</v>
      </c>
      <c r="N59" s="15"/>
    </row>
    <row r="60" spans="1:14" ht="15.75">
      <c r="A60" s="12"/>
      <c r="B60" s="34" t="s">
        <v>244</v>
      </c>
      <c r="C60" s="35">
        <v>2065</v>
      </c>
      <c r="D60" s="35">
        <v>2041</v>
      </c>
      <c r="E60" s="36">
        <f t="shared" si="5"/>
        <v>-1.1622276029055745</v>
      </c>
      <c r="F60" s="36">
        <f t="shared" si="7"/>
        <v>3.9306692344727971</v>
      </c>
      <c r="G60" s="35">
        <v>5740</v>
      </c>
      <c r="H60" s="35">
        <v>15924</v>
      </c>
      <c r="I60" s="36">
        <f t="shared" si="6"/>
        <v>177.42160278745644</v>
      </c>
      <c r="J60" s="36">
        <f t="shared" si="8"/>
        <v>3.9114063033476865</v>
      </c>
      <c r="K60" s="79"/>
      <c r="L60" s="35">
        <v>42352</v>
      </c>
      <c r="M60" s="36">
        <f t="shared" si="9"/>
        <v>1.7169901428744017</v>
      </c>
      <c r="N60" s="15"/>
    </row>
    <row r="61" spans="1:14" ht="15.75">
      <c r="A61" s="12"/>
      <c r="B61" s="34" t="s">
        <v>79</v>
      </c>
      <c r="C61" s="35">
        <v>2860</v>
      </c>
      <c r="D61" s="35">
        <v>3080</v>
      </c>
      <c r="E61" s="36">
        <f t="shared" si="5"/>
        <v>7.6923076923076872</v>
      </c>
      <c r="F61" s="36">
        <f t="shared" si="7"/>
        <v>5.9316321617717866</v>
      </c>
      <c r="G61" s="35">
        <v>5678</v>
      </c>
      <c r="H61" s="35">
        <v>24474</v>
      </c>
      <c r="I61" s="36">
        <f t="shared" si="6"/>
        <v>331.03205353997885</v>
      </c>
      <c r="J61" s="36">
        <f t="shared" si="8"/>
        <v>6.0115396802393413</v>
      </c>
      <c r="K61" s="79"/>
      <c r="L61" s="35">
        <v>39804</v>
      </c>
      <c r="M61" s="36">
        <f t="shared" si="9"/>
        <v>1.6136918125938016</v>
      </c>
      <c r="N61" s="15"/>
    </row>
    <row r="62" spans="1:14" ht="15.75">
      <c r="A62" s="12"/>
      <c r="B62" s="34" t="s">
        <v>245</v>
      </c>
      <c r="C62" s="35">
        <v>520</v>
      </c>
      <c r="D62" s="35">
        <v>636</v>
      </c>
      <c r="E62" s="36">
        <f t="shared" si="5"/>
        <v>22.307692307692317</v>
      </c>
      <c r="F62" s="36">
        <f t="shared" si="7"/>
        <v>1.2248435243139142</v>
      </c>
      <c r="G62" s="35">
        <v>27942</v>
      </c>
      <c r="H62" s="35">
        <v>5055</v>
      </c>
      <c r="I62" s="36">
        <f t="shared" si="6"/>
        <v>-81.908954262400684</v>
      </c>
      <c r="J62" s="36">
        <f t="shared" si="8"/>
        <v>1.2416578035306804</v>
      </c>
      <c r="K62" s="79"/>
      <c r="L62" s="35">
        <v>143495</v>
      </c>
      <c r="M62" s="36">
        <f t="shared" si="9"/>
        <v>5.8174230390952557</v>
      </c>
      <c r="N62" s="15"/>
    </row>
    <row r="63" spans="1:14" ht="15.75">
      <c r="A63" s="12"/>
      <c r="B63" s="34" t="s">
        <v>78</v>
      </c>
      <c r="C63" s="35">
        <v>4602</v>
      </c>
      <c r="D63" s="35">
        <v>5157</v>
      </c>
      <c r="E63" s="36">
        <f t="shared" si="5"/>
        <v>12.059973924380696</v>
      </c>
      <c r="F63" s="36">
        <f t="shared" si="7"/>
        <v>9.9316321617717858</v>
      </c>
      <c r="G63" s="35">
        <v>17878</v>
      </c>
      <c r="H63" s="35">
        <v>42361</v>
      </c>
      <c r="I63" s="36">
        <f t="shared" si="6"/>
        <v>136.94484841704889</v>
      </c>
      <c r="J63" s="36">
        <f t="shared" si="8"/>
        <v>10.405116956550573</v>
      </c>
      <c r="K63" s="79"/>
      <c r="L63" s="35">
        <v>107074</v>
      </c>
      <c r="M63" s="36">
        <f t="shared" si="9"/>
        <v>4.3408812466503042</v>
      </c>
      <c r="N63" s="15"/>
    </row>
    <row r="64" spans="1:14" ht="15.75">
      <c r="A64" s="12"/>
      <c r="B64" s="34" t="s">
        <v>246</v>
      </c>
      <c r="C64" s="35">
        <v>3949</v>
      </c>
      <c r="D64" s="35">
        <v>5580</v>
      </c>
      <c r="E64" s="36">
        <f t="shared" si="5"/>
        <v>41.301595340592542</v>
      </c>
      <c r="F64" s="36">
        <f t="shared" si="7"/>
        <v>10.746268656716419</v>
      </c>
      <c r="G64" s="35">
        <v>21149</v>
      </c>
      <c r="H64" s="35">
        <v>43572</v>
      </c>
      <c r="I64" s="36">
        <f t="shared" si="6"/>
        <v>106.02392548111021</v>
      </c>
      <c r="J64" s="36">
        <f t="shared" si="8"/>
        <v>10.702574444201543</v>
      </c>
      <c r="K64" s="79"/>
      <c r="L64" s="35">
        <v>134095</v>
      </c>
      <c r="M64" s="36">
        <f t="shared" si="9"/>
        <v>5.4363381471652552</v>
      </c>
      <c r="N64" s="15"/>
    </row>
    <row r="65" spans="1:14" ht="15.75">
      <c r="A65" s="12"/>
      <c r="B65" s="34" t="s">
        <v>247</v>
      </c>
      <c r="C65" s="35">
        <v>296</v>
      </c>
      <c r="D65" s="35">
        <v>455</v>
      </c>
      <c r="E65" s="36">
        <f t="shared" si="5"/>
        <v>53.716216216216203</v>
      </c>
      <c r="F65" s="36">
        <f t="shared" si="7"/>
        <v>0.87626384207992292</v>
      </c>
      <c r="G65" s="35">
        <v>2724</v>
      </c>
      <c r="H65" s="35">
        <v>3579</v>
      </c>
      <c r="I65" s="36">
        <f t="shared" si="6"/>
        <v>31.38766519823788</v>
      </c>
      <c r="J65" s="36">
        <f t="shared" si="8"/>
        <v>0.87910846267780518</v>
      </c>
      <c r="K65" s="79"/>
      <c r="L65" s="35">
        <v>18199</v>
      </c>
      <c r="M65" s="36">
        <f t="shared" si="9"/>
        <v>0.7378046753440507</v>
      </c>
      <c r="N65" s="15"/>
    </row>
    <row r="66" spans="1:14" ht="15.75">
      <c r="A66" s="12"/>
      <c r="B66" s="34" t="s">
        <v>248</v>
      </c>
      <c r="C66" s="35">
        <v>182</v>
      </c>
      <c r="D66" s="35">
        <v>271</v>
      </c>
      <c r="E66" s="36">
        <f t="shared" si="5"/>
        <v>48.901098901098905</v>
      </c>
      <c r="F66" s="36">
        <f t="shared" si="7"/>
        <v>0.52190659605199807</v>
      </c>
      <c r="G66" s="35">
        <v>2428</v>
      </c>
      <c r="H66" s="35">
        <v>1976</v>
      </c>
      <c r="I66" s="36">
        <f t="shared" si="6"/>
        <v>-18.616144975288307</v>
      </c>
      <c r="J66" s="36">
        <f t="shared" si="8"/>
        <v>0.48536415821496032</v>
      </c>
      <c r="K66" s="79"/>
      <c r="L66" s="35">
        <v>20459</v>
      </c>
      <c r="M66" s="36">
        <f t="shared" si="9"/>
        <v>0.82942721319105084</v>
      </c>
      <c r="N66" s="15"/>
    </row>
    <row r="67" spans="1:14" ht="15.75">
      <c r="A67" s="12"/>
      <c r="B67" s="34" t="s">
        <v>77</v>
      </c>
      <c r="C67" s="35">
        <v>161</v>
      </c>
      <c r="D67" s="35">
        <v>237</v>
      </c>
      <c r="E67" s="36">
        <f t="shared" si="5"/>
        <v>47.204968944099377</v>
      </c>
      <c r="F67" s="36">
        <f t="shared" si="7"/>
        <v>0.45642753972075106</v>
      </c>
      <c r="G67" s="35">
        <v>3774</v>
      </c>
      <c r="H67" s="35">
        <v>1708</v>
      </c>
      <c r="I67" s="36">
        <f t="shared" si="6"/>
        <v>-54.742978272390033</v>
      </c>
      <c r="J67" s="36">
        <f t="shared" si="8"/>
        <v>0.41953541610888273</v>
      </c>
      <c r="K67" s="79"/>
      <c r="L67" s="35">
        <v>24006</v>
      </c>
      <c r="M67" s="36">
        <f t="shared" si="9"/>
        <v>0.97322594847570099</v>
      </c>
      <c r="N67" s="15"/>
    </row>
    <row r="68" spans="1:14" ht="15.75">
      <c r="A68" s="12"/>
      <c r="B68" s="34" t="s">
        <v>249</v>
      </c>
      <c r="C68" s="35">
        <v>1262</v>
      </c>
      <c r="D68" s="35">
        <v>1905</v>
      </c>
      <c r="E68" s="36">
        <f t="shared" si="5"/>
        <v>50.95087163232963</v>
      </c>
      <c r="F68" s="36">
        <f t="shared" si="7"/>
        <v>3.6687530091478093</v>
      </c>
      <c r="G68" s="35">
        <v>14616</v>
      </c>
      <c r="H68" s="35">
        <v>15264</v>
      </c>
      <c r="I68" s="36">
        <f t="shared" si="6"/>
        <v>4.4334975369458185</v>
      </c>
      <c r="J68" s="36">
        <f t="shared" si="8"/>
        <v>3.7492907444297341</v>
      </c>
      <c r="K68" s="79"/>
      <c r="L68" s="35">
        <v>85573</v>
      </c>
      <c r="M68" s="36">
        <f t="shared" si="9"/>
        <v>3.4692103677793535</v>
      </c>
      <c r="N68" s="15"/>
    </row>
    <row r="69" spans="1:14" ht="15.75">
      <c r="A69" s="12"/>
      <c r="B69" s="34" t="s">
        <v>250</v>
      </c>
      <c r="C69" s="35">
        <v>58</v>
      </c>
      <c r="D69" s="35">
        <v>73</v>
      </c>
      <c r="E69" s="36">
        <f t="shared" si="5"/>
        <v>25.862068965517238</v>
      </c>
      <c r="F69" s="36">
        <f t="shared" si="7"/>
        <v>0.14058738565238324</v>
      </c>
      <c r="G69" s="35">
        <v>2088</v>
      </c>
      <c r="H69" s="35">
        <v>715</v>
      </c>
      <c r="I69" s="36">
        <f t="shared" si="6"/>
        <v>-65.756704980842912</v>
      </c>
      <c r="J69" s="36">
        <f t="shared" si="8"/>
        <v>0.17562518882778169</v>
      </c>
      <c r="K69" s="79"/>
      <c r="L69" s="35">
        <v>9485</v>
      </c>
      <c r="M69" s="36">
        <f t="shared" si="9"/>
        <v>0.3845308723357504</v>
      </c>
      <c r="N69" s="15"/>
    </row>
    <row r="70" spans="1:14" ht="15.75">
      <c r="A70" s="12"/>
      <c r="B70" s="34" t="s">
        <v>251</v>
      </c>
      <c r="C70" s="35">
        <v>0</v>
      </c>
      <c r="D70" s="35">
        <v>4</v>
      </c>
      <c r="E70" s="36" t="str">
        <f t="shared" si="5"/>
        <v/>
      </c>
      <c r="F70" s="36">
        <f t="shared" si="7"/>
        <v>7.7034183919114105E-3</v>
      </c>
      <c r="G70" s="35">
        <v>408</v>
      </c>
      <c r="H70" s="35">
        <v>26</v>
      </c>
      <c r="I70" s="36">
        <f t="shared" si="6"/>
        <v>-93.627450980392155</v>
      </c>
      <c r="J70" s="36">
        <f t="shared" si="8"/>
        <v>6.3863705028284253E-3</v>
      </c>
      <c r="K70" s="79"/>
      <c r="L70" s="35">
        <v>2777</v>
      </c>
      <c r="M70" s="36">
        <f t="shared" si="9"/>
        <v>0.11258220690315011</v>
      </c>
      <c r="N70" s="15"/>
    </row>
    <row r="71" spans="1:14" ht="15.75">
      <c r="A71" s="12"/>
      <c r="B71" s="34" t="s">
        <v>252</v>
      </c>
      <c r="C71" s="35">
        <v>307</v>
      </c>
      <c r="D71" s="35">
        <v>177</v>
      </c>
      <c r="E71" s="36">
        <f t="shared" si="5"/>
        <v>-42.345276872964163</v>
      </c>
      <c r="F71" s="36">
        <f t="shared" si="7"/>
        <v>0.34087626384207992</v>
      </c>
      <c r="G71" s="35">
        <v>30775</v>
      </c>
      <c r="H71" s="35">
        <v>1523</v>
      </c>
      <c r="I71" s="36">
        <f t="shared" si="6"/>
        <v>-95.051177904142975</v>
      </c>
      <c r="J71" s="36">
        <f t="shared" si="8"/>
        <v>0.37409393368491123</v>
      </c>
      <c r="K71" s="79"/>
      <c r="L71" s="35">
        <v>192228</v>
      </c>
      <c r="M71" s="36">
        <f t="shared" si="9"/>
        <v>7.7931049580766079</v>
      </c>
      <c r="N71" s="15"/>
    </row>
    <row r="72" spans="1:14" ht="15.75">
      <c r="A72" s="12"/>
      <c r="B72" s="34" t="s">
        <v>71</v>
      </c>
      <c r="C72" s="35">
        <v>16723</v>
      </c>
      <c r="D72" s="35">
        <v>20094</v>
      </c>
      <c r="E72" s="36">
        <f t="shared" si="5"/>
        <v>20.157866411529035</v>
      </c>
      <c r="F72" s="36">
        <f t="shared" si="7"/>
        <v>38.698122291766971</v>
      </c>
      <c r="G72" s="35">
        <v>142934</v>
      </c>
      <c r="H72" s="35">
        <v>146063</v>
      </c>
      <c r="I72" s="36">
        <f t="shared" si="6"/>
        <v>2.1891222522282927</v>
      </c>
      <c r="J72" s="36">
        <f t="shared" si="8"/>
        <v>35.877401336716474</v>
      </c>
      <c r="K72" s="79"/>
      <c r="L72" s="35">
        <v>840910</v>
      </c>
      <c r="M72" s="36">
        <f>+(L72*100)/$L$73</f>
        <v>34.091286858814534</v>
      </c>
      <c r="N72" s="15"/>
    </row>
    <row r="73" spans="1:14" ht="15.75">
      <c r="A73" s="12"/>
      <c r="B73" s="40" t="s">
        <v>70</v>
      </c>
      <c r="C73" s="42">
        <f>SUM(C48:C72)</f>
        <v>47666</v>
      </c>
      <c r="D73" s="42">
        <f>SUM(D48:D72)</f>
        <v>51925</v>
      </c>
      <c r="E73" s="42">
        <f t="shared" si="5"/>
        <v>8.9350900012587609</v>
      </c>
      <c r="F73" s="97">
        <f>SUM(F48:F72)</f>
        <v>99.999999999999986</v>
      </c>
      <c r="G73" s="42">
        <f>SUM(G48:G72)</f>
        <v>411275</v>
      </c>
      <c r="H73" s="42">
        <f>SUM(H48:H72)</f>
        <v>407117</v>
      </c>
      <c r="I73" s="42">
        <f t="shared" si="6"/>
        <v>-1.0110023706765503</v>
      </c>
      <c r="J73" s="97">
        <f>SUM(J48:J72)</f>
        <v>100</v>
      </c>
      <c r="K73" s="4"/>
      <c r="L73" s="42">
        <f>SUM(L48:L72)</f>
        <v>2466642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309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257</v>
      </c>
      <c r="C76" s="104" t="s">
        <v>319</v>
      </c>
      <c r="D76" s="104"/>
      <c r="E76" s="101" t="s">
        <v>316</v>
      </c>
      <c r="F76" s="101" t="s">
        <v>306</v>
      </c>
      <c r="G76" s="105" t="s">
        <v>321</v>
      </c>
      <c r="H76" s="106"/>
      <c r="I76" s="101" t="s">
        <v>316</v>
      </c>
      <c r="J76" s="101" t="s">
        <v>306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2017</v>
      </c>
      <c r="D77" s="31">
        <v>2018</v>
      </c>
      <c r="E77" s="101"/>
      <c r="F77" s="101"/>
      <c r="G77" s="31">
        <v>2017</v>
      </c>
      <c r="H77" s="31">
        <v>2018</v>
      </c>
      <c r="I77" s="101"/>
      <c r="J77" s="101"/>
      <c r="K77" s="94"/>
      <c r="L77" s="39" t="s">
        <v>318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2793</v>
      </c>
      <c r="D79" s="35">
        <f>D17-D48</f>
        <v>1650</v>
      </c>
      <c r="E79" s="36">
        <f t="shared" ref="E79:E104" si="10">IF(ISBLANK(D79),"",(IFERROR(((D79/C79-1)*100),"")))</f>
        <v>-40.923737916219117</v>
      </c>
      <c r="F79" s="36">
        <f>+(D79*100)/$D$104</f>
        <v>3.475659848756135</v>
      </c>
      <c r="G79" s="35">
        <f>G17-G48</f>
        <v>14105</v>
      </c>
      <c r="H79" s="35">
        <f>H17-H48</f>
        <v>16069</v>
      </c>
      <c r="I79" s="36">
        <f t="shared" ref="I79:I104" si="11">IF(ISBLANK(H79),"",(IFERROR(((H79/G79-1)*100),"")))</f>
        <v>13.924140375753268</v>
      </c>
      <c r="J79" s="36">
        <f>+(H79*100)/$H$104</f>
        <v>4.3633154571991035</v>
      </c>
      <c r="K79" s="79"/>
      <c r="L79" s="35">
        <f>L17-L48</f>
        <v>84594</v>
      </c>
      <c r="M79" s="36">
        <f>+(L79*100)/$L$104</f>
        <v>4.1498648990716598</v>
      </c>
      <c r="N79" s="15"/>
    </row>
    <row r="80" spans="1:14" ht="15.75">
      <c r="A80" s="12"/>
      <c r="B80" s="34" t="s">
        <v>235</v>
      </c>
      <c r="C80" s="35">
        <f t="shared" ref="C80:D103" si="12">C18-C49</f>
        <v>1995</v>
      </c>
      <c r="D80" s="35">
        <f t="shared" si="12"/>
        <v>1453</v>
      </c>
      <c r="E80" s="36">
        <f t="shared" si="10"/>
        <v>-27.167919799498751</v>
      </c>
      <c r="F80" s="36">
        <f t="shared" ref="F80:F103" si="13">+(D80*100)/$D$104</f>
        <v>3.0606871274197966</v>
      </c>
      <c r="G80" s="35">
        <f t="shared" ref="G80:H80" si="14">G18-G49</f>
        <v>7293</v>
      </c>
      <c r="H80" s="35">
        <f t="shared" si="14"/>
        <v>12235</v>
      </c>
      <c r="I80" s="36">
        <f t="shared" si="11"/>
        <v>67.763608940079536</v>
      </c>
      <c r="J80" s="36">
        <f t="shared" ref="J80:J103" si="15">+(H80*100)/$H$104</f>
        <v>3.3222456045075011</v>
      </c>
      <c r="K80" s="79"/>
      <c r="L80" s="35">
        <f t="shared" ref="L80" si="16">L18-L49</f>
        <v>41467</v>
      </c>
      <c r="M80" s="36">
        <f t="shared" ref="M80:M103" si="17">+(L80*100)/$L$104</f>
        <v>2.0342157572617974</v>
      </c>
      <c r="N80" s="15"/>
    </row>
    <row r="81" spans="1:14" ht="15.75">
      <c r="A81" s="12"/>
      <c r="B81" s="34" t="s">
        <v>236</v>
      </c>
      <c r="C81" s="35">
        <f t="shared" si="12"/>
        <v>702</v>
      </c>
      <c r="D81" s="35">
        <f t="shared" si="12"/>
        <v>480</v>
      </c>
      <c r="E81" s="36">
        <f t="shared" si="10"/>
        <v>-31.623931623931622</v>
      </c>
      <c r="F81" s="36">
        <f t="shared" si="13"/>
        <v>1.0111010469108757</v>
      </c>
      <c r="G81" s="35">
        <f t="shared" ref="G81:H81" si="18">G19-G50</f>
        <v>23576</v>
      </c>
      <c r="H81" s="35">
        <f t="shared" si="18"/>
        <v>4300</v>
      </c>
      <c r="I81" s="36">
        <f t="shared" si="11"/>
        <v>-81.7611129962674</v>
      </c>
      <c r="J81" s="36">
        <f t="shared" si="15"/>
        <v>1.1676057294141606</v>
      </c>
      <c r="K81" s="79"/>
      <c r="L81" s="35">
        <f t="shared" ref="L81" si="19">L19-L50</f>
        <v>142014</v>
      </c>
      <c r="M81" s="36">
        <f t="shared" si="17"/>
        <v>6.9666751043426558</v>
      </c>
      <c r="N81" s="15"/>
    </row>
    <row r="82" spans="1:14" ht="15.75">
      <c r="A82" s="12"/>
      <c r="B82" s="34" t="s">
        <v>237</v>
      </c>
      <c r="C82" s="35">
        <f t="shared" si="12"/>
        <v>1275</v>
      </c>
      <c r="D82" s="35">
        <f t="shared" si="12"/>
        <v>973</v>
      </c>
      <c r="E82" s="36">
        <f t="shared" si="10"/>
        <v>-23.686274509803916</v>
      </c>
      <c r="F82" s="36">
        <f t="shared" si="13"/>
        <v>2.049586080508921</v>
      </c>
      <c r="G82" s="35">
        <f t="shared" ref="G82:H82" si="20">G20-G51</f>
        <v>4459</v>
      </c>
      <c r="H82" s="35">
        <f t="shared" si="20"/>
        <v>8439</v>
      </c>
      <c r="I82" s="36">
        <f t="shared" si="11"/>
        <v>89.257681094415787</v>
      </c>
      <c r="J82" s="36">
        <f t="shared" si="15"/>
        <v>2.2914941280293259</v>
      </c>
      <c r="K82" s="79"/>
      <c r="L82" s="35">
        <f t="shared" ref="L82" si="21">L20-L51</f>
        <v>26368</v>
      </c>
      <c r="M82" s="36">
        <f t="shared" si="17"/>
        <v>1.2935153516646749</v>
      </c>
      <c r="N82" s="15"/>
    </row>
    <row r="83" spans="1:14" ht="15.75">
      <c r="A83" s="12"/>
      <c r="B83" s="34" t="s">
        <v>238</v>
      </c>
      <c r="C83" s="35">
        <f t="shared" si="12"/>
        <v>373</v>
      </c>
      <c r="D83" s="35">
        <f t="shared" si="12"/>
        <v>401</v>
      </c>
      <c r="E83" s="36">
        <f t="shared" si="10"/>
        <v>7.5067024128686377</v>
      </c>
      <c r="F83" s="36">
        <f t="shared" si="13"/>
        <v>0.84469066627346068</v>
      </c>
      <c r="G83" s="35">
        <f t="shared" ref="G83:H83" si="22">G21-G52</f>
        <v>2100</v>
      </c>
      <c r="H83" s="35">
        <f t="shared" si="22"/>
        <v>2971</v>
      </c>
      <c r="I83" s="36">
        <f t="shared" si="11"/>
        <v>41.476190476190467</v>
      </c>
      <c r="J83" s="36">
        <f t="shared" si="15"/>
        <v>0.80673409816034214</v>
      </c>
      <c r="K83" s="79"/>
      <c r="L83" s="35">
        <f t="shared" ref="L83" si="23">L21-L52</f>
        <v>13125</v>
      </c>
      <c r="M83" s="36">
        <f t="shared" si="17"/>
        <v>0.64386335674297857</v>
      </c>
      <c r="N83" s="15"/>
    </row>
    <row r="84" spans="1:14" ht="15.75">
      <c r="A84" s="12"/>
      <c r="B84" s="34" t="s">
        <v>239</v>
      </c>
      <c r="C84" s="35">
        <f t="shared" si="12"/>
        <v>56</v>
      </c>
      <c r="D84" s="35">
        <f t="shared" si="12"/>
        <v>65</v>
      </c>
      <c r="E84" s="36">
        <f t="shared" si="10"/>
        <v>16.07142857142858</v>
      </c>
      <c r="F84" s="36">
        <f t="shared" si="13"/>
        <v>0.13691993343584774</v>
      </c>
      <c r="G84" s="35">
        <f t="shared" ref="G84:H84" si="24">G22-G53</f>
        <v>2774</v>
      </c>
      <c r="H84" s="35">
        <f t="shared" si="24"/>
        <v>444</v>
      </c>
      <c r="I84" s="36">
        <f t="shared" si="11"/>
        <v>-83.994232155731794</v>
      </c>
      <c r="J84" s="36">
        <f t="shared" si="15"/>
        <v>0.12056207996741565</v>
      </c>
      <c r="K84" s="79"/>
      <c r="L84" s="35">
        <f t="shared" ref="L84" si="25">L22-L53</f>
        <v>15224</v>
      </c>
      <c r="M84" s="36">
        <f t="shared" si="17"/>
        <v>0.74683243756610329</v>
      </c>
      <c r="N84" s="15"/>
    </row>
    <row r="85" spans="1:14" ht="15.75">
      <c r="A85" s="12"/>
      <c r="B85" s="34" t="s">
        <v>240</v>
      </c>
      <c r="C85" s="35">
        <f t="shared" si="12"/>
        <v>164</v>
      </c>
      <c r="D85" s="35">
        <f t="shared" si="12"/>
        <v>194</v>
      </c>
      <c r="E85" s="36">
        <f t="shared" si="10"/>
        <v>18.292682926829261</v>
      </c>
      <c r="F85" s="36">
        <f t="shared" si="13"/>
        <v>0.40865333979314555</v>
      </c>
      <c r="G85" s="35">
        <f t="shared" ref="G85:H85" si="26">G23-G54</f>
        <v>18070</v>
      </c>
      <c r="H85" s="35">
        <f t="shared" si="26"/>
        <v>1442</v>
      </c>
      <c r="I85" s="36">
        <f t="shared" si="11"/>
        <v>-92.019922523519654</v>
      </c>
      <c r="J85" s="36">
        <f t="shared" si="15"/>
        <v>0.39155522367795803</v>
      </c>
      <c r="K85" s="79"/>
      <c r="L85" s="35">
        <f t="shared" ref="L85" si="27">L23-L54</f>
        <v>78227</v>
      </c>
      <c r="M85" s="36">
        <f t="shared" si="17"/>
        <v>3.8375237186996558</v>
      </c>
      <c r="N85" s="15"/>
    </row>
    <row r="86" spans="1:14" ht="15.75">
      <c r="A86" s="12"/>
      <c r="B86" s="34" t="s">
        <v>241</v>
      </c>
      <c r="C86" s="35">
        <f t="shared" si="12"/>
        <v>567</v>
      </c>
      <c r="D86" s="35">
        <f t="shared" si="12"/>
        <v>649</v>
      </c>
      <c r="E86" s="36">
        <f t="shared" si="10"/>
        <v>14.462081128747805</v>
      </c>
      <c r="F86" s="36">
        <f t="shared" si="13"/>
        <v>1.3670928738440797</v>
      </c>
      <c r="G86" s="35">
        <f t="shared" ref="G86:H86" si="28">G24-G55</f>
        <v>6167</v>
      </c>
      <c r="H86" s="35">
        <f t="shared" si="28"/>
        <v>5275</v>
      </c>
      <c r="I86" s="36">
        <f t="shared" si="11"/>
        <v>-14.46408302253932</v>
      </c>
      <c r="J86" s="36">
        <f t="shared" si="15"/>
        <v>1.432353540153418</v>
      </c>
      <c r="K86" s="79"/>
      <c r="L86" s="35">
        <f t="shared" ref="L86" si="29">L24-L55</f>
        <v>33623</v>
      </c>
      <c r="M86" s="36">
        <f t="shared" si="17"/>
        <v>1.6494184871443176</v>
      </c>
      <c r="N86" s="15"/>
    </row>
    <row r="87" spans="1:14" ht="15.75">
      <c r="A87" s="12"/>
      <c r="B87" s="34" t="s">
        <v>242</v>
      </c>
      <c r="C87" s="35">
        <f t="shared" si="12"/>
        <v>539</v>
      </c>
      <c r="D87" s="35">
        <f t="shared" si="12"/>
        <v>450</v>
      </c>
      <c r="E87" s="36">
        <f t="shared" si="10"/>
        <v>-16.512059369202227</v>
      </c>
      <c r="F87" s="36">
        <f t="shared" si="13"/>
        <v>0.94790723147894596</v>
      </c>
      <c r="G87" s="35">
        <f t="shared" ref="G87:H87" si="30">G25-G56</f>
        <v>12709</v>
      </c>
      <c r="H87" s="35">
        <f t="shared" si="30"/>
        <v>4383</v>
      </c>
      <c r="I87" s="36">
        <f t="shared" si="11"/>
        <v>-65.512628845699908</v>
      </c>
      <c r="J87" s="36">
        <f t="shared" si="15"/>
        <v>1.1901432353540153</v>
      </c>
      <c r="K87" s="79"/>
      <c r="L87" s="35">
        <f t="shared" ref="L87" si="31">L25-L56</f>
        <v>67763</v>
      </c>
      <c r="M87" s="36">
        <f t="shared" si="17"/>
        <v>3.3241990585123395</v>
      </c>
      <c r="N87" s="15"/>
    </row>
    <row r="88" spans="1:14" ht="15.75">
      <c r="A88" s="12"/>
      <c r="B88" s="34" t="s">
        <v>75</v>
      </c>
      <c r="C88" s="35">
        <f t="shared" si="12"/>
        <v>361</v>
      </c>
      <c r="D88" s="35">
        <f t="shared" si="12"/>
        <v>383</v>
      </c>
      <c r="E88" s="36">
        <f t="shared" si="10"/>
        <v>6.094182825484773</v>
      </c>
      <c r="F88" s="36">
        <f t="shared" si="13"/>
        <v>0.80677437701430288</v>
      </c>
      <c r="G88" s="35">
        <f t="shared" ref="G88:H88" si="32">G26-G57</f>
        <v>17891</v>
      </c>
      <c r="H88" s="35">
        <f t="shared" si="32"/>
        <v>2577</v>
      </c>
      <c r="I88" s="36">
        <f t="shared" si="11"/>
        <v>-85.59610977586496</v>
      </c>
      <c r="J88" s="36">
        <f t="shared" si="15"/>
        <v>0.69974882900006785</v>
      </c>
      <c r="K88" s="79"/>
      <c r="L88" s="35">
        <f t="shared" ref="L88" si="33">L26-L57</f>
        <v>103226</v>
      </c>
      <c r="M88" s="36">
        <f t="shared" si="17"/>
        <v>5.0638810562400538</v>
      </c>
      <c r="N88" s="15"/>
    </row>
    <row r="89" spans="1:14" ht="15.75">
      <c r="A89" s="12"/>
      <c r="B89" s="34" t="s">
        <v>243</v>
      </c>
      <c r="C89" s="35">
        <f t="shared" si="12"/>
        <v>216</v>
      </c>
      <c r="D89" s="35">
        <f t="shared" si="12"/>
        <v>243</v>
      </c>
      <c r="E89" s="36">
        <f t="shared" si="10"/>
        <v>12.5</v>
      </c>
      <c r="F89" s="36">
        <f t="shared" si="13"/>
        <v>0.51186990499863083</v>
      </c>
      <c r="G89" s="35">
        <f t="shared" ref="G89:H89" si="34">G27-G58</f>
        <v>6539</v>
      </c>
      <c r="H89" s="35">
        <f t="shared" si="34"/>
        <v>1608</v>
      </c>
      <c r="I89" s="36">
        <f t="shared" si="11"/>
        <v>-75.409083957791708</v>
      </c>
      <c r="J89" s="36">
        <f t="shared" si="15"/>
        <v>0.4366302355576675</v>
      </c>
      <c r="K89" s="79"/>
      <c r="L89" s="35">
        <f t="shared" ref="L89" si="35">L27-L58</f>
        <v>40518</v>
      </c>
      <c r="M89" s="36">
        <f t="shared" si="17"/>
        <v>1.9876613705532957</v>
      </c>
      <c r="N89" s="15"/>
    </row>
    <row r="90" spans="1:14" ht="15.75">
      <c r="A90" s="12"/>
      <c r="B90" s="34" t="s">
        <v>76</v>
      </c>
      <c r="C90" s="35">
        <f t="shared" si="12"/>
        <v>2537</v>
      </c>
      <c r="D90" s="35">
        <f t="shared" si="12"/>
        <v>1974</v>
      </c>
      <c r="E90" s="36">
        <f t="shared" si="10"/>
        <v>-22.191564840362631</v>
      </c>
      <c r="F90" s="36">
        <f t="shared" si="13"/>
        <v>4.1581530554209758</v>
      </c>
      <c r="G90" s="35">
        <f t="shared" ref="G90:H90" si="36">G28-G59</f>
        <v>5758</v>
      </c>
      <c r="H90" s="35">
        <f t="shared" si="36"/>
        <v>14321</v>
      </c>
      <c r="I90" s="36">
        <f t="shared" si="11"/>
        <v>148.71483153872873</v>
      </c>
      <c r="J90" s="36">
        <f t="shared" si="15"/>
        <v>3.8886701513814406</v>
      </c>
      <c r="K90" s="79"/>
      <c r="L90" s="35">
        <f t="shared" ref="L90" si="37">L28-L59</f>
        <v>33823</v>
      </c>
      <c r="M90" s="36">
        <f t="shared" si="17"/>
        <v>1.6592297382946868</v>
      </c>
      <c r="N90" s="15"/>
    </row>
    <row r="91" spans="1:14" ht="15.75">
      <c r="A91" s="12"/>
      <c r="B91" s="34" t="s">
        <v>244</v>
      </c>
      <c r="C91" s="35">
        <f t="shared" si="12"/>
        <v>949</v>
      </c>
      <c r="D91" s="35">
        <f t="shared" si="12"/>
        <v>892</v>
      </c>
      <c r="E91" s="36">
        <f t="shared" si="10"/>
        <v>-6.006322444678613</v>
      </c>
      <c r="F91" s="36">
        <f t="shared" si="13"/>
        <v>1.8789627788427106</v>
      </c>
      <c r="G91" s="35">
        <f t="shared" ref="G91:H91" si="38">G29-G60</f>
        <v>6113</v>
      </c>
      <c r="H91" s="35">
        <f t="shared" si="38"/>
        <v>7390</v>
      </c>
      <c r="I91" s="36">
        <f t="shared" si="11"/>
        <v>20.889906756093566</v>
      </c>
      <c r="J91" s="36">
        <f t="shared" si="15"/>
        <v>2.0066526372954994</v>
      </c>
      <c r="K91" s="79"/>
      <c r="L91" s="35">
        <f t="shared" ref="L91" si="39">L29-L60</f>
        <v>45172</v>
      </c>
      <c r="M91" s="36">
        <f t="shared" si="17"/>
        <v>2.215969184822387</v>
      </c>
      <c r="N91" s="15"/>
    </row>
    <row r="92" spans="1:14" ht="15.75">
      <c r="A92" s="12"/>
      <c r="B92" s="34" t="s">
        <v>79</v>
      </c>
      <c r="C92" s="35">
        <f t="shared" si="12"/>
        <v>923</v>
      </c>
      <c r="D92" s="35">
        <f t="shared" si="12"/>
        <v>873</v>
      </c>
      <c r="E92" s="36">
        <f t="shared" si="10"/>
        <v>-5.4171180931744338</v>
      </c>
      <c r="F92" s="36">
        <f t="shared" si="13"/>
        <v>1.8389400290691551</v>
      </c>
      <c r="G92" s="35">
        <f t="shared" ref="G92:H92" si="40">G30-G61</f>
        <v>2237</v>
      </c>
      <c r="H92" s="35">
        <f t="shared" si="40"/>
        <v>7273</v>
      </c>
      <c r="I92" s="36">
        <f t="shared" si="11"/>
        <v>225.12293249888242</v>
      </c>
      <c r="J92" s="36">
        <f t="shared" si="15"/>
        <v>1.9748829000067885</v>
      </c>
      <c r="K92" s="79"/>
      <c r="L92" s="35">
        <f t="shared" ref="L92" si="41">L30-L61</f>
        <v>14180</v>
      </c>
      <c r="M92" s="36">
        <f t="shared" si="17"/>
        <v>0.69561770656117605</v>
      </c>
      <c r="N92" s="15"/>
    </row>
    <row r="93" spans="1:14" ht="15.75">
      <c r="A93" s="12"/>
      <c r="B93" s="34" t="s">
        <v>245</v>
      </c>
      <c r="C93" s="35">
        <f t="shared" si="12"/>
        <v>350</v>
      </c>
      <c r="D93" s="35">
        <f t="shared" si="12"/>
        <v>334</v>
      </c>
      <c r="E93" s="36">
        <f t="shared" si="10"/>
        <v>-4.5714285714285712</v>
      </c>
      <c r="F93" s="36">
        <f t="shared" si="13"/>
        <v>0.7035578118088176</v>
      </c>
      <c r="G93" s="35">
        <f t="shared" ref="G93:H93" si="42">G31-G62</f>
        <v>12469</v>
      </c>
      <c r="H93" s="35">
        <f t="shared" si="42"/>
        <v>2509</v>
      </c>
      <c r="I93" s="36">
        <f t="shared" si="11"/>
        <v>-79.878097682251976</v>
      </c>
      <c r="J93" s="36">
        <f t="shared" si="15"/>
        <v>0.68128436630235556</v>
      </c>
      <c r="K93" s="79"/>
      <c r="L93" s="35">
        <f t="shared" ref="L93" si="43">L31-L62</f>
        <v>70179</v>
      </c>
      <c r="M93" s="36">
        <f t="shared" si="17"/>
        <v>3.4427189724087994</v>
      </c>
      <c r="N93" s="15"/>
    </row>
    <row r="94" spans="1:14" ht="15.75">
      <c r="A94" s="12"/>
      <c r="B94" s="34" t="s">
        <v>78</v>
      </c>
      <c r="C94" s="35">
        <f t="shared" si="12"/>
        <v>2519</v>
      </c>
      <c r="D94" s="35">
        <f t="shared" si="12"/>
        <v>2666</v>
      </c>
      <c r="E94" s="36">
        <f t="shared" si="10"/>
        <v>5.8356490670901096</v>
      </c>
      <c r="F94" s="36">
        <f t="shared" si="13"/>
        <v>5.6158237313841548</v>
      </c>
      <c r="G94" s="35">
        <f t="shared" ref="G94:H94" si="44">G32-G63</f>
        <v>17520</v>
      </c>
      <c r="H94" s="35">
        <f t="shared" si="44"/>
        <v>21604</v>
      </c>
      <c r="I94" s="36">
        <f t="shared" si="11"/>
        <v>23.310502283105027</v>
      </c>
      <c r="J94" s="36">
        <f t="shared" si="15"/>
        <v>5.8662684135496574</v>
      </c>
      <c r="K94" s="79"/>
      <c r="L94" s="35">
        <f t="shared" ref="L94" si="45">L32-L63</f>
        <v>94444</v>
      </c>
      <c r="M94" s="36">
        <f t="shared" si="17"/>
        <v>4.6330690182273422</v>
      </c>
      <c r="N94" s="15"/>
    </row>
    <row r="95" spans="1:14" ht="15.75">
      <c r="A95" s="12"/>
      <c r="B95" s="34" t="s">
        <v>246</v>
      </c>
      <c r="C95" s="35">
        <f t="shared" si="12"/>
        <v>3648</v>
      </c>
      <c r="D95" s="35">
        <f t="shared" si="12"/>
        <v>4463</v>
      </c>
      <c r="E95" s="36">
        <f t="shared" si="10"/>
        <v>22.341008771929815</v>
      </c>
      <c r="F95" s="36">
        <f t="shared" si="13"/>
        <v>9.4011332757567452</v>
      </c>
      <c r="G95" s="35">
        <f t="shared" ref="G95:H95" si="46">G33-G64</f>
        <v>11345</v>
      </c>
      <c r="H95" s="35">
        <f t="shared" si="46"/>
        <v>34222</v>
      </c>
      <c r="I95" s="36">
        <f t="shared" si="11"/>
        <v>201.64830321727632</v>
      </c>
      <c r="J95" s="36">
        <f t="shared" si="15"/>
        <v>9.292512388839862</v>
      </c>
      <c r="K95" s="79"/>
      <c r="L95" s="35">
        <f t="shared" ref="L95" si="47">L33-L64</f>
        <v>80822</v>
      </c>
      <c r="M95" s="36">
        <f t="shared" si="17"/>
        <v>3.9648247023756964</v>
      </c>
      <c r="N95" s="15"/>
    </row>
    <row r="96" spans="1:14" ht="15.75">
      <c r="A96" s="12"/>
      <c r="B96" s="34" t="s">
        <v>247</v>
      </c>
      <c r="C96" s="35">
        <f t="shared" si="12"/>
        <v>819</v>
      </c>
      <c r="D96" s="35">
        <f t="shared" si="12"/>
        <v>1104</v>
      </c>
      <c r="E96" s="36">
        <f t="shared" si="10"/>
        <v>34.79853479853481</v>
      </c>
      <c r="F96" s="36">
        <f t="shared" si="13"/>
        <v>2.3255324078950141</v>
      </c>
      <c r="G96" s="35">
        <f t="shared" ref="G96:H96" si="48">G34-G65</f>
        <v>9970</v>
      </c>
      <c r="H96" s="35">
        <f t="shared" si="48"/>
        <v>8054</v>
      </c>
      <c r="I96" s="36">
        <f t="shared" si="11"/>
        <v>-19.217652958876631</v>
      </c>
      <c r="J96" s="36">
        <f t="shared" si="15"/>
        <v>2.186952684814337</v>
      </c>
      <c r="K96" s="79"/>
      <c r="L96" s="35">
        <f t="shared" ref="L96" si="49">L34-L65</f>
        <v>60422</v>
      </c>
      <c r="M96" s="36">
        <f t="shared" si="17"/>
        <v>2.964077085038038</v>
      </c>
      <c r="N96" s="15"/>
    </row>
    <row r="97" spans="1:14" ht="15.75">
      <c r="A97" s="12"/>
      <c r="B97" s="34" t="s">
        <v>248</v>
      </c>
      <c r="C97" s="35">
        <f t="shared" si="12"/>
        <v>2993</v>
      </c>
      <c r="D97" s="35">
        <f t="shared" si="12"/>
        <v>4239</v>
      </c>
      <c r="E97" s="36">
        <f t="shared" si="10"/>
        <v>41.630471099231549</v>
      </c>
      <c r="F97" s="36">
        <f t="shared" si="13"/>
        <v>8.9292861205316711</v>
      </c>
      <c r="G97" s="35">
        <f t="shared" ref="G97:H97" si="50">G35-G66</f>
        <v>6134</v>
      </c>
      <c r="H97" s="35">
        <f t="shared" si="50"/>
        <v>33329</v>
      </c>
      <c r="I97" s="36">
        <f t="shared" si="11"/>
        <v>443.34854907075317</v>
      </c>
      <c r="J97" s="36">
        <f t="shared" si="15"/>
        <v>9.0500305478243153</v>
      </c>
      <c r="K97" s="79"/>
      <c r="L97" s="35">
        <f t="shared" ref="L97" si="51">L35-L66</f>
        <v>56869</v>
      </c>
      <c r="M97" s="36">
        <f t="shared" si="17"/>
        <v>2.7897802083517296</v>
      </c>
      <c r="N97" s="15"/>
    </row>
    <row r="98" spans="1:14" ht="15.75">
      <c r="A98" s="12"/>
      <c r="B98" s="34" t="s">
        <v>77</v>
      </c>
      <c r="C98" s="35">
        <f t="shared" si="12"/>
        <v>1061</v>
      </c>
      <c r="D98" s="35">
        <f t="shared" si="12"/>
        <v>1449</v>
      </c>
      <c r="E98" s="36">
        <f t="shared" si="10"/>
        <v>36.569274269557027</v>
      </c>
      <c r="F98" s="36">
        <f t="shared" si="13"/>
        <v>3.052261285362206</v>
      </c>
      <c r="G98" s="35">
        <f t="shared" ref="G98:H98" si="52">G36-G67</f>
        <v>4029</v>
      </c>
      <c r="H98" s="35">
        <f t="shared" si="52"/>
        <v>10180</v>
      </c>
      <c r="I98" s="36">
        <f t="shared" si="11"/>
        <v>152.66815586994292</v>
      </c>
      <c r="J98" s="36">
        <f t="shared" si="15"/>
        <v>2.7642386803339893</v>
      </c>
      <c r="K98" s="79"/>
      <c r="L98" s="35">
        <f t="shared" ref="L98" si="53">L36-L67</f>
        <v>27538</v>
      </c>
      <c r="M98" s="36">
        <f t="shared" si="17"/>
        <v>1.3509111708943349</v>
      </c>
      <c r="N98" s="15"/>
    </row>
    <row r="99" spans="1:14" ht="15.75">
      <c r="A99" s="12"/>
      <c r="B99" s="34" t="s">
        <v>249</v>
      </c>
      <c r="C99" s="35">
        <f t="shared" si="12"/>
        <v>1916</v>
      </c>
      <c r="D99" s="35">
        <f t="shared" si="12"/>
        <v>2909</v>
      </c>
      <c r="E99" s="36">
        <f t="shared" si="10"/>
        <v>51.826722338204604</v>
      </c>
      <c r="F99" s="36">
        <f t="shared" si="13"/>
        <v>6.1276936363827863</v>
      </c>
      <c r="G99" s="35">
        <f t="shared" ref="G99:H99" si="54">G37-G68</f>
        <v>8969</v>
      </c>
      <c r="H99" s="35">
        <f t="shared" si="54"/>
        <v>22769</v>
      </c>
      <c r="I99" s="36">
        <f t="shared" si="11"/>
        <v>153.86330694614782</v>
      </c>
      <c r="J99" s="36">
        <f t="shared" si="15"/>
        <v>6.182608105356052</v>
      </c>
      <c r="K99" s="79"/>
      <c r="L99" s="35">
        <f t="shared" ref="L99" si="55">L37-L68</f>
        <v>60733</v>
      </c>
      <c r="M99" s="36">
        <f t="shared" si="17"/>
        <v>2.9793335805768622</v>
      </c>
      <c r="N99" s="15"/>
    </row>
    <row r="100" spans="1:14" ht="15.75">
      <c r="A100" s="12"/>
      <c r="B100" s="34" t="s">
        <v>250</v>
      </c>
      <c r="C100" s="35">
        <f t="shared" si="12"/>
        <v>2111</v>
      </c>
      <c r="D100" s="35">
        <f t="shared" si="12"/>
        <v>2199</v>
      </c>
      <c r="E100" s="36">
        <f t="shared" si="10"/>
        <v>4.1686404547607747</v>
      </c>
      <c r="F100" s="36">
        <f t="shared" si="13"/>
        <v>4.6321066711604493</v>
      </c>
      <c r="G100" s="35">
        <f t="shared" ref="G100:H100" si="56">G38-G69</f>
        <v>7935</v>
      </c>
      <c r="H100" s="35">
        <f t="shared" si="56"/>
        <v>18728</v>
      </c>
      <c r="I100" s="36">
        <f t="shared" si="11"/>
        <v>136.01764335223692</v>
      </c>
      <c r="J100" s="36">
        <f t="shared" si="15"/>
        <v>5.0853302559228837</v>
      </c>
      <c r="K100" s="79"/>
      <c r="L100" s="35">
        <f t="shared" ref="L100" si="57">L38-L69</f>
        <v>46672</v>
      </c>
      <c r="M100" s="36">
        <f t="shared" si="17"/>
        <v>2.289553568450156</v>
      </c>
      <c r="N100" s="15"/>
    </row>
    <row r="101" spans="1:14" ht="15.75">
      <c r="A101" s="12"/>
      <c r="B101" s="34" t="s">
        <v>251</v>
      </c>
      <c r="C101" s="35">
        <f t="shared" si="12"/>
        <v>146</v>
      </c>
      <c r="D101" s="35">
        <f t="shared" si="12"/>
        <v>182</v>
      </c>
      <c r="E101" s="36">
        <f t="shared" si="10"/>
        <v>24.657534246575352</v>
      </c>
      <c r="F101" s="36">
        <f t="shared" si="13"/>
        <v>0.38337581362037371</v>
      </c>
      <c r="G101" s="35">
        <f t="shared" ref="G101:H101" si="58">G39-G70</f>
        <v>12430</v>
      </c>
      <c r="H101" s="35">
        <f t="shared" si="58"/>
        <v>1381</v>
      </c>
      <c r="I101" s="36">
        <f t="shared" si="11"/>
        <v>-88.889782783588089</v>
      </c>
      <c r="J101" s="36">
        <f t="shared" si="15"/>
        <v>0.37499151449324553</v>
      </c>
      <c r="K101" s="79"/>
      <c r="L101" s="35">
        <f t="shared" ref="L101" si="59">L39-L70</f>
        <v>56095</v>
      </c>
      <c r="M101" s="36">
        <f t="shared" si="17"/>
        <v>2.7518106663998005</v>
      </c>
      <c r="N101" s="15"/>
    </row>
    <row r="102" spans="1:14" ht="15.75">
      <c r="A102" s="12"/>
      <c r="B102" s="34" t="s">
        <v>252</v>
      </c>
      <c r="C102" s="35">
        <f t="shared" si="12"/>
        <v>1221</v>
      </c>
      <c r="D102" s="35">
        <f t="shared" si="12"/>
        <v>1053</v>
      </c>
      <c r="E102" s="36">
        <f t="shared" si="10"/>
        <v>-13.759213759213761</v>
      </c>
      <c r="F102" s="36">
        <f t="shared" si="13"/>
        <v>2.2181029216607335</v>
      </c>
      <c r="G102" s="35">
        <f t="shared" ref="G102:H102" si="60">G40-G71</f>
        <v>17847</v>
      </c>
      <c r="H102" s="35">
        <f t="shared" si="60"/>
        <v>8316</v>
      </c>
      <c r="I102" s="36">
        <f t="shared" si="11"/>
        <v>-53.40393343419062</v>
      </c>
      <c r="J102" s="36">
        <f t="shared" si="15"/>
        <v>2.258095173443758</v>
      </c>
      <c r="K102" s="79"/>
      <c r="L102" s="35">
        <f t="shared" ref="L102" si="61">L40-L71</f>
        <v>103174</v>
      </c>
      <c r="M102" s="36">
        <f t="shared" si="17"/>
        <v>5.0613301309409575</v>
      </c>
      <c r="N102" s="15"/>
    </row>
    <row r="103" spans="1:14" ht="15.75">
      <c r="A103" s="12"/>
      <c r="B103" s="34" t="s">
        <v>71</v>
      </c>
      <c r="C103" s="35">
        <f t="shared" si="12"/>
        <v>13858</v>
      </c>
      <c r="D103" s="35">
        <f t="shared" si="12"/>
        <v>16195</v>
      </c>
      <c r="E103" s="36">
        <f t="shared" si="10"/>
        <v>16.863905325443795</v>
      </c>
      <c r="F103" s="36">
        <f t="shared" si="13"/>
        <v>34.114128030670066</v>
      </c>
      <c r="G103" s="35">
        <f t="shared" ref="G103:H103" si="62">G41-G72</f>
        <v>116037</v>
      </c>
      <c r="H103" s="35">
        <f t="shared" si="62"/>
        <v>118456</v>
      </c>
      <c r="I103" s="36">
        <f t="shared" si="11"/>
        <v>2.0846798865878924</v>
      </c>
      <c r="J103" s="36">
        <f t="shared" si="15"/>
        <v>32.165094019414838</v>
      </c>
      <c r="K103" s="79"/>
      <c r="L103" s="35">
        <f t="shared" ref="L103" si="63">L41-L72</f>
        <v>642204</v>
      </c>
      <c r="M103" s="36">
        <f t="shared" si="17"/>
        <v>31.504123668858501</v>
      </c>
      <c r="N103" s="15"/>
    </row>
    <row r="104" spans="1:14" ht="15.75">
      <c r="A104" s="12"/>
      <c r="B104" s="40" t="s">
        <v>70</v>
      </c>
      <c r="C104" s="42">
        <f>SUM(C79:C103)</f>
        <v>44092</v>
      </c>
      <c r="D104" s="42">
        <f>SUM(D79:D103)</f>
        <v>47473</v>
      </c>
      <c r="E104" s="42">
        <f t="shared" si="10"/>
        <v>7.6680576975415082</v>
      </c>
      <c r="F104" s="97">
        <f>SUM(F79:F103)</f>
        <v>100</v>
      </c>
      <c r="G104" s="42">
        <f>SUM(G79:G103)</f>
        <v>354476</v>
      </c>
      <c r="H104" s="42">
        <f>SUM(H79:H103)</f>
        <v>368275</v>
      </c>
      <c r="I104" s="42">
        <f t="shared" si="11"/>
        <v>3.8927882282580484</v>
      </c>
      <c r="J104" s="97">
        <f>SUM(J79:J103)</f>
        <v>100.00000000000001</v>
      </c>
      <c r="K104" s="4"/>
      <c r="L104" s="42">
        <f>SUM(L79:L103)</f>
        <v>2038476</v>
      </c>
      <c r="M104" s="97">
        <f>SUM(M79:M103)</f>
        <v>99.999999999999972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259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258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4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4557</v>
      </c>
      <c r="D17" s="35">
        <v>5206</v>
      </c>
      <c r="E17" s="36">
        <f t="shared" ref="E17:I24" si="0">IF(ISBLANK(D17),"",(IFERROR(((D17/C17-1)*100),"")))</f>
        <v>14.241825762563099</v>
      </c>
      <c r="F17" s="36">
        <f>+(D17*100)/$D$24</f>
        <v>5.237529930179682</v>
      </c>
      <c r="G17" s="35">
        <v>36604</v>
      </c>
      <c r="H17" s="35">
        <v>42411</v>
      </c>
      <c r="I17" s="36">
        <f t="shared" si="0"/>
        <v>15.864386405857278</v>
      </c>
      <c r="J17" s="36">
        <f>+(H17*100)/$H$24</f>
        <v>5.4696205274235483</v>
      </c>
      <c r="K17" s="79"/>
      <c r="L17" s="35">
        <v>188879</v>
      </c>
      <c r="M17" s="36">
        <f>+(L17*100)/$L$24</f>
        <v>4.1925427924418406</v>
      </c>
      <c r="N17" s="15"/>
    </row>
    <row r="18" spans="1:14" ht="15.75">
      <c r="A18" s="12"/>
      <c r="B18" s="34" t="s">
        <v>60</v>
      </c>
      <c r="C18" s="35">
        <v>32496</v>
      </c>
      <c r="D18" s="35">
        <v>35559</v>
      </c>
      <c r="E18" s="36">
        <f t="shared" si="0"/>
        <v>9.4257754800590732</v>
      </c>
      <c r="F18" s="36">
        <f t="shared" ref="F18:F23" si="1">+(D18*100)/$D$24</f>
        <v>35.7743616571762</v>
      </c>
      <c r="G18" s="35">
        <v>256886</v>
      </c>
      <c r="H18" s="35">
        <v>273775</v>
      </c>
      <c r="I18" s="36">
        <f t="shared" si="0"/>
        <v>6.5745116510825818</v>
      </c>
      <c r="J18" s="36">
        <f t="shared" ref="J18:J23" si="2">+(H18*100)/$H$24</f>
        <v>35.307947463992406</v>
      </c>
      <c r="K18" s="79"/>
      <c r="L18" s="35">
        <v>1364403</v>
      </c>
      <c r="M18" s="36">
        <f t="shared" ref="M18:M23" si="3">+(L18*100)/$L$24</f>
        <v>30.285621819450679</v>
      </c>
      <c r="N18" s="15"/>
    </row>
    <row r="19" spans="1:14" ht="15.75">
      <c r="A19" s="12"/>
      <c r="B19" s="34" t="s">
        <v>80</v>
      </c>
      <c r="C19" s="35">
        <v>13581</v>
      </c>
      <c r="D19" s="35">
        <v>13929</v>
      </c>
      <c r="E19" s="36">
        <f t="shared" si="0"/>
        <v>2.5624033576319816</v>
      </c>
      <c r="F19" s="36">
        <f t="shared" si="1"/>
        <v>14.013360429787319</v>
      </c>
      <c r="G19" s="35">
        <v>119098</v>
      </c>
      <c r="H19" s="35">
        <v>107366</v>
      </c>
      <c r="I19" s="36">
        <f t="shared" si="0"/>
        <v>-9.8507111790290374</v>
      </c>
      <c r="J19" s="36">
        <f t="shared" si="2"/>
        <v>13.846673682472865</v>
      </c>
      <c r="K19" s="79"/>
      <c r="L19" s="35">
        <v>695775</v>
      </c>
      <c r="M19" s="36">
        <f t="shared" si="3"/>
        <v>15.444101575141872</v>
      </c>
      <c r="N19" s="15"/>
    </row>
    <row r="20" spans="1:14" ht="15.75">
      <c r="A20" s="12"/>
      <c r="B20" s="34" t="s">
        <v>81</v>
      </c>
      <c r="C20" s="35">
        <v>6100</v>
      </c>
      <c r="D20" s="35">
        <v>5593</v>
      </c>
      <c r="E20" s="36">
        <f t="shared" si="0"/>
        <v>-8.311475409836067</v>
      </c>
      <c r="F20" s="36">
        <f t="shared" si="1"/>
        <v>5.6268737801565427</v>
      </c>
      <c r="G20" s="35">
        <v>52687</v>
      </c>
      <c r="H20" s="35">
        <v>45573</v>
      </c>
      <c r="I20" s="36">
        <f t="shared" si="0"/>
        <v>-13.502381991762668</v>
      </c>
      <c r="J20" s="36">
        <f t="shared" si="2"/>
        <v>5.8774142627213077</v>
      </c>
      <c r="K20" s="79"/>
      <c r="L20" s="35">
        <v>312611</v>
      </c>
      <c r="M20" s="36">
        <f t="shared" si="3"/>
        <v>6.9390191333501141</v>
      </c>
      <c r="N20" s="15"/>
    </row>
    <row r="21" spans="1:14" ht="15.75">
      <c r="A21" s="12"/>
      <c r="B21" s="34" t="s">
        <v>59</v>
      </c>
      <c r="C21" s="35">
        <v>13329</v>
      </c>
      <c r="D21" s="35">
        <v>13202</v>
      </c>
      <c r="E21" s="36">
        <f t="shared" si="0"/>
        <v>-0.95280966314051918</v>
      </c>
      <c r="F21" s="36">
        <f t="shared" si="1"/>
        <v>13.28195738344836</v>
      </c>
      <c r="G21" s="35">
        <v>125959</v>
      </c>
      <c r="H21" s="35">
        <v>112826</v>
      </c>
      <c r="I21" s="36">
        <f t="shared" si="0"/>
        <v>-10.426408593272418</v>
      </c>
      <c r="J21" s="36">
        <f t="shared" si="2"/>
        <v>14.550833642854196</v>
      </c>
      <c r="K21" s="79"/>
      <c r="L21" s="35">
        <v>755561</v>
      </c>
      <c r="M21" s="36">
        <f t="shared" si="3"/>
        <v>16.771170033726087</v>
      </c>
      <c r="N21" s="15"/>
    </row>
    <row r="22" spans="1:14" ht="15.75">
      <c r="A22" s="12"/>
      <c r="B22" s="34" t="s">
        <v>86</v>
      </c>
      <c r="C22" s="35">
        <v>2192</v>
      </c>
      <c r="D22" s="35">
        <v>2292</v>
      </c>
      <c r="E22" s="36">
        <f t="shared" si="0"/>
        <v>4.5620437956204407</v>
      </c>
      <c r="F22" s="36">
        <f t="shared" si="1"/>
        <v>2.3058814060645085</v>
      </c>
      <c r="G22" s="35">
        <v>20061</v>
      </c>
      <c r="H22" s="35">
        <v>18077</v>
      </c>
      <c r="I22" s="36">
        <f t="shared" si="0"/>
        <v>-9.8898360001993915</v>
      </c>
      <c r="J22" s="36">
        <f t="shared" si="2"/>
        <v>2.331336923775329</v>
      </c>
      <c r="K22" s="79"/>
      <c r="L22" s="35">
        <v>132443</v>
      </c>
      <c r="M22" s="36">
        <f t="shared" si="3"/>
        <v>2.9398342063404335</v>
      </c>
      <c r="N22" s="15"/>
    </row>
    <row r="23" spans="1:14" ht="15.75">
      <c r="A23" s="12"/>
      <c r="B23" s="34" t="s">
        <v>253</v>
      </c>
      <c r="C23" s="35">
        <v>19503</v>
      </c>
      <c r="D23" s="35">
        <v>23617</v>
      </c>
      <c r="E23" s="36">
        <f t="shared" si="0"/>
        <v>21.094190637337839</v>
      </c>
      <c r="F23" s="36">
        <f t="shared" si="1"/>
        <v>23.760035413187389</v>
      </c>
      <c r="G23" s="35">
        <v>154456</v>
      </c>
      <c r="H23" s="35">
        <v>175364</v>
      </c>
      <c r="I23" s="36">
        <f t="shared" si="0"/>
        <v>13.536541150877923</v>
      </c>
      <c r="J23" s="36">
        <f t="shared" si="2"/>
        <v>22.61617349676035</v>
      </c>
      <c r="K23" s="79"/>
      <c r="L23" s="35">
        <v>1055446</v>
      </c>
      <c r="M23" s="36">
        <f t="shared" si="3"/>
        <v>23.427710439548974</v>
      </c>
      <c r="N23" s="15"/>
    </row>
    <row r="24" spans="1:14" ht="15.75">
      <c r="A24" s="12"/>
      <c r="B24" s="40" t="s">
        <v>70</v>
      </c>
      <c r="C24" s="37">
        <f>SUM(C17:C23)</f>
        <v>91758</v>
      </c>
      <c r="D24" s="37">
        <f>SUM(D17:D23)</f>
        <v>99398</v>
      </c>
      <c r="E24" s="38">
        <f t="shared" si="0"/>
        <v>8.3262494823339583</v>
      </c>
      <c r="F24" s="38">
        <f>SUM(F17:F23)</f>
        <v>100</v>
      </c>
      <c r="G24" s="37">
        <f>SUM(G17:G23)</f>
        <v>765751</v>
      </c>
      <c r="H24" s="37">
        <f>SUM(H17:H23)</f>
        <v>775392</v>
      </c>
      <c r="I24" s="38">
        <f t="shared" si="0"/>
        <v>1.2590254534437406</v>
      </c>
      <c r="J24" s="38">
        <f>SUM(J17:J23)</f>
        <v>100</v>
      </c>
      <c r="K24" s="4"/>
      <c r="L24" s="37">
        <f>SUM(L17:L23)</f>
        <v>4505118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308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1801</v>
      </c>
      <c r="D27" s="35">
        <v>2087</v>
      </c>
      <c r="E27" s="36">
        <f t="shared" ref="E27:I33" si="4">IF(ISBLANK(D27),"",(IFERROR(((D27/C27-1)*100),"")))</f>
        <v>15.880066629650202</v>
      </c>
      <c r="F27" s="36">
        <f>+(D27*100)/$D$34</f>
        <v>4.0192585459797785</v>
      </c>
      <c r="G27" s="35">
        <v>14882</v>
      </c>
      <c r="H27" s="35">
        <v>16755</v>
      </c>
      <c r="I27" s="36">
        <f t="shared" si="4"/>
        <v>12.585673968552612</v>
      </c>
      <c r="J27" s="36">
        <f>+(H27*100)/$H$34</f>
        <v>4.1155245298034719</v>
      </c>
      <c r="K27" s="79"/>
      <c r="L27" s="35">
        <v>77766</v>
      </c>
      <c r="M27" s="36">
        <f>+(L27*100)/$L$34</f>
        <v>3.152707202747703</v>
      </c>
      <c r="N27" s="15"/>
    </row>
    <row r="28" spans="1:14" ht="15.75">
      <c r="A28" s="12"/>
      <c r="B28" s="34" t="s">
        <v>60</v>
      </c>
      <c r="C28" s="36">
        <v>14902</v>
      </c>
      <c r="D28" s="35">
        <v>16662</v>
      </c>
      <c r="E28" s="36">
        <f t="shared" si="4"/>
        <v>11.810495235538854</v>
      </c>
      <c r="F28" s="36">
        <f t="shared" ref="F28:F33" si="5">+(D28*100)/$D$34</f>
        <v>32.088589311506979</v>
      </c>
      <c r="G28" s="35">
        <v>122561</v>
      </c>
      <c r="H28" s="35">
        <v>128972</v>
      </c>
      <c r="I28" s="36">
        <f t="shared" si="4"/>
        <v>5.2308646306737039</v>
      </c>
      <c r="J28" s="36">
        <f t="shared" ref="J28:J33" si="6">+(H28*100)/$H$34</f>
        <v>31.679345249645678</v>
      </c>
      <c r="K28" s="79"/>
      <c r="L28" s="35">
        <v>667372</v>
      </c>
      <c r="M28" s="36">
        <f t="shared" ref="M28:M33" si="7">+(L28*100)/$L$34</f>
        <v>27.055892180543427</v>
      </c>
      <c r="N28" s="15"/>
    </row>
    <row r="29" spans="1:14" ht="15.75">
      <c r="A29" s="12"/>
      <c r="B29" s="34" t="s">
        <v>80</v>
      </c>
      <c r="C29" s="36">
        <v>8559</v>
      </c>
      <c r="D29" s="35">
        <v>8844</v>
      </c>
      <c r="E29" s="36">
        <f t="shared" si="4"/>
        <v>3.3298282509639066</v>
      </c>
      <c r="F29" s="36">
        <f t="shared" si="5"/>
        <v>17.032258064516128</v>
      </c>
      <c r="G29" s="35">
        <v>77251</v>
      </c>
      <c r="H29" s="35">
        <v>68654</v>
      </c>
      <c r="I29" s="36">
        <f t="shared" si="4"/>
        <v>-11.128658528692181</v>
      </c>
      <c r="J29" s="36">
        <f t="shared" si="6"/>
        <v>16.863456942353181</v>
      </c>
      <c r="K29" s="79"/>
      <c r="L29" s="35">
        <v>449586</v>
      </c>
      <c r="M29" s="36">
        <f t="shared" si="7"/>
        <v>18.226641725876718</v>
      </c>
      <c r="N29" s="15"/>
    </row>
    <row r="30" spans="1:14" ht="15.75">
      <c r="A30" s="12"/>
      <c r="B30" s="34" t="s">
        <v>81</v>
      </c>
      <c r="C30" s="36">
        <v>3301</v>
      </c>
      <c r="D30" s="35">
        <v>2967</v>
      </c>
      <c r="E30" s="36">
        <f t="shared" si="4"/>
        <v>-10.118146016358676</v>
      </c>
      <c r="F30" s="36">
        <f t="shared" si="5"/>
        <v>5.7140105922002888</v>
      </c>
      <c r="G30" s="35">
        <v>28934</v>
      </c>
      <c r="H30" s="35">
        <v>24670</v>
      </c>
      <c r="I30" s="36">
        <f t="shared" si="4"/>
        <v>-14.736987627013198</v>
      </c>
      <c r="J30" s="36">
        <f t="shared" si="6"/>
        <v>6.0596830886452793</v>
      </c>
      <c r="K30" s="79"/>
      <c r="L30" s="35">
        <v>172640</v>
      </c>
      <c r="M30" s="36">
        <f t="shared" si="7"/>
        <v>6.9989889088080073</v>
      </c>
      <c r="N30" s="15"/>
    </row>
    <row r="31" spans="1:14" ht="15.75">
      <c r="A31" s="12"/>
      <c r="B31" s="34" t="s">
        <v>59</v>
      </c>
      <c r="C31" s="36">
        <v>7432</v>
      </c>
      <c r="D31" s="35">
        <v>7619</v>
      </c>
      <c r="E31" s="36">
        <f t="shared" si="4"/>
        <v>2.5161463939720186</v>
      </c>
      <c r="F31" s="36">
        <f t="shared" si="5"/>
        <v>14.673086181993259</v>
      </c>
      <c r="G31" s="35">
        <v>74476</v>
      </c>
      <c r="H31" s="35">
        <v>65952</v>
      </c>
      <c r="I31" s="36">
        <f t="shared" si="4"/>
        <v>-11.445297814060906</v>
      </c>
      <c r="J31" s="36">
        <f t="shared" si="6"/>
        <v>16.199765669328475</v>
      </c>
      <c r="K31" s="79"/>
      <c r="L31" s="35">
        <v>443398</v>
      </c>
      <c r="M31" s="36">
        <f t="shared" si="7"/>
        <v>17.975774352338117</v>
      </c>
      <c r="N31" s="15"/>
    </row>
    <row r="32" spans="1:14" ht="15.75">
      <c r="A32" s="12"/>
      <c r="B32" s="34" t="s">
        <v>86</v>
      </c>
      <c r="C32" s="36">
        <v>1257</v>
      </c>
      <c r="D32" s="35">
        <v>1294</v>
      </c>
      <c r="E32" s="36">
        <f t="shared" si="4"/>
        <v>2.9435163086714455</v>
      </c>
      <c r="F32" s="36">
        <f t="shared" si="5"/>
        <v>2.4920558497833412</v>
      </c>
      <c r="G32" s="35">
        <v>11460</v>
      </c>
      <c r="H32" s="35">
        <v>10096</v>
      </c>
      <c r="I32" s="36">
        <f t="shared" si="4"/>
        <v>-11.902268760907509</v>
      </c>
      <c r="J32" s="36">
        <f t="shared" si="6"/>
        <v>2.4798767921752223</v>
      </c>
      <c r="K32" s="79"/>
      <c r="L32" s="35">
        <v>74897</v>
      </c>
      <c r="M32" s="36">
        <f t="shared" si="7"/>
        <v>3.036395228817153</v>
      </c>
      <c r="N32" s="15"/>
    </row>
    <row r="33" spans="1:14" ht="15.75">
      <c r="A33" s="12"/>
      <c r="B33" s="34" t="s">
        <v>253</v>
      </c>
      <c r="C33" s="36">
        <v>10414</v>
      </c>
      <c r="D33" s="35">
        <v>12452</v>
      </c>
      <c r="E33" s="36">
        <f t="shared" si="4"/>
        <v>19.56980987132706</v>
      </c>
      <c r="F33" s="36">
        <f t="shared" si="5"/>
        <v>23.980741454020222</v>
      </c>
      <c r="G33" s="35">
        <v>81711</v>
      </c>
      <c r="H33" s="35">
        <v>92018</v>
      </c>
      <c r="I33" s="36">
        <f t="shared" si="4"/>
        <v>12.613968743498427</v>
      </c>
      <c r="J33" s="36">
        <f t="shared" si="6"/>
        <v>22.602347728048695</v>
      </c>
      <c r="K33" s="79"/>
      <c r="L33" s="35">
        <v>580983</v>
      </c>
      <c r="M33" s="36">
        <f t="shared" si="7"/>
        <v>23.553600400868874</v>
      </c>
      <c r="N33" s="15"/>
    </row>
    <row r="34" spans="1:14" ht="15.75">
      <c r="A34" s="12"/>
      <c r="B34" s="40" t="s">
        <v>70</v>
      </c>
      <c r="C34" s="37">
        <f>SUM(C27:C33)</f>
        <v>47666</v>
      </c>
      <c r="D34" s="37">
        <f>SUM(D27:D33)</f>
        <v>51925</v>
      </c>
      <c r="E34" s="38">
        <f t="shared" ref="E34" si="8">IF(ISBLANK(D34),"",(IFERROR(((D34/C34-1)*100),"")))</f>
        <v>8.9350900012587609</v>
      </c>
      <c r="F34" s="38">
        <f>SUM(F27:F33)</f>
        <v>100</v>
      </c>
      <c r="G34" s="37">
        <f>SUM(G27:G33)</f>
        <v>411275</v>
      </c>
      <c r="H34" s="37">
        <f>SUM(H27:H33)</f>
        <v>407117</v>
      </c>
      <c r="I34" s="38">
        <f t="shared" ref="I34" si="9">IF(ISBLANK(H34),"",(IFERROR(((H34/G34-1)*100),"")))</f>
        <v>-1.0110023706765503</v>
      </c>
      <c r="J34" s="38">
        <f>SUM(J27:J33)</f>
        <v>100</v>
      </c>
      <c r="K34" s="4"/>
      <c r="L34" s="37">
        <f>SUM(L27:L33)</f>
        <v>2466642</v>
      </c>
      <c r="M34" s="38">
        <f>SUM(M27:M33)</f>
        <v>100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309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2756</v>
      </c>
      <c r="D37" s="36">
        <f t="shared" si="10"/>
        <v>3119</v>
      </c>
      <c r="E37" s="36">
        <f t="shared" ref="E37:E44" si="11">IF(ISBLANK(D37),"",(IFERROR(((D37/C37-1)*100),"")))</f>
        <v>13.17126269956459</v>
      </c>
      <c r="F37" s="36">
        <f>+(D37*100)/$D$44</f>
        <v>6.5700503444062939</v>
      </c>
      <c r="G37" s="36">
        <f t="shared" ref="G37:H43" si="12">G17-G27</f>
        <v>21722</v>
      </c>
      <c r="H37" s="36">
        <f t="shared" si="12"/>
        <v>25656</v>
      </c>
      <c r="I37" s="36">
        <f t="shared" ref="I37:I44" si="13">IF(ISBLANK(H37),"",(IFERROR(((H37/G37-1)*100),"")))</f>
        <v>18.110671208912631</v>
      </c>
      <c r="J37" s="36">
        <f>+(H37*100)/$H$44</f>
        <v>6.9665331613603962</v>
      </c>
      <c r="K37" s="79"/>
      <c r="L37" s="36">
        <f t="shared" ref="L37:L43" si="14">L17-L27</f>
        <v>111113</v>
      </c>
      <c r="M37" s="36">
        <f>+(L37*100)/$L$44</f>
        <v>5.4507877453548632</v>
      </c>
      <c r="N37" s="15"/>
    </row>
    <row r="38" spans="1:14" ht="15.75">
      <c r="A38" s="12"/>
      <c r="B38" s="34" t="s">
        <v>60</v>
      </c>
      <c r="C38" s="36">
        <f t="shared" si="10"/>
        <v>17594</v>
      </c>
      <c r="D38" s="36">
        <f t="shared" si="10"/>
        <v>18897</v>
      </c>
      <c r="E38" s="36">
        <f t="shared" si="11"/>
        <v>7.4059338410821907</v>
      </c>
      <c r="F38" s="36">
        <f t="shared" ref="F38:F43" si="15">+(D38*100)/$D$44</f>
        <v>39.805784340572536</v>
      </c>
      <c r="G38" s="36">
        <f t="shared" si="12"/>
        <v>134325</v>
      </c>
      <c r="H38" s="36">
        <f t="shared" si="12"/>
        <v>144803</v>
      </c>
      <c r="I38" s="36">
        <f t="shared" si="13"/>
        <v>7.8004839009864213</v>
      </c>
      <c r="J38" s="36">
        <f t="shared" ref="J38:J43" si="16">+(H38*100)/$H$44</f>
        <v>39.319258706129929</v>
      </c>
      <c r="K38" s="79"/>
      <c r="L38" s="36">
        <f t="shared" si="14"/>
        <v>697031</v>
      </c>
      <c r="M38" s="36">
        <f t="shared" ref="M38:M43" si="17">+(L38*100)/$L$44</f>
        <v>34.193731002964959</v>
      </c>
      <c r="N38" s="15"/>
    </row>
    <row r="39" spans="1:14" ht="15.75">
      <c r="A39" s="12"/>
      <c r="B39" s="34" t="s">
        <v>80</v>
      </c>
      <c r="C39" s="36">
        <f t="shared" si="10"/>
        <v>5022</v>
      </c>
      <c r="D39" s="36">
        <f t="shared" si="10"/>
        <v>5085</v>
      </c>
      <c r="E39" s="36">
        <f t="shared" si="11"/>
        <v>1.2544802867383575</v>
      </c>
      <c r="F39" s="36">
        <f t="shared" si="15"/>
        <v>10.711351715712089</v>
      </c>
      <c r="G39" s="36">
        <f t="shared" si="12"/>
        <v>41847</v>
      </c>
      <c r="H39" s="36">
        <f t="shared" si="12"/>
        <v>38712</v>
      </c>
      <c r="I39" s="36">
        <f t="shared" si="13"/>
        <v>-7.4915764570936965</v>
      </c>
      <c r="J39" s="36">
        <f t="shared" si="16"/>
        <v>10.511709999321159</v>
      </c>
      <c r="K39" s="79"/>
      <c r="L39" s="36">
        <f t="shared" si="14"/>
        <v>246189</v>
      </c>
      <c r="M39" s="36">
        <f t="shared" si="17"/>
        <v>12.077110547291211</v>
      </c>
      <c r="N39" s="15"/>
    </row>
    <row r="40" spans="1:14" ht="15.75">
      <c r="A40" s="12"/>
      <c r="B40" s="34" t="s">
        <v>81</v>
      </c>
      <c r="C40" s="36">
        <f t="shared" si="10"/>
        <v>2799</v>
      </c>
      <c r="D40" s="36">
        <f t="shared" si="10"/>
        <v>2626</v>
      </c>
      <c r="E40" s="36">
        <f t="shared" si="11"/>
        <v>-6.1807788495891414</v>
      </c>
      <c r="F40" s="36">
        <f t="shared" si="15"/>
        <v>5.531565310808249</v>
      </c>
      <c r="G40" s="36">
        <f t="shared" si="12"/>
        <v>23753</v>
      </c>
      <c r="H40" s="36">
        <f t="shared" si="12"/>
        <v>20903</v>
      </c>
      <c r="I40" s="36">
        <f t="shared" si="13"/>
        <v>-11.998484401970277</v>
      </c>
      <c r="J40" s="36">
        <f t="shared" si="16"/>
        <v>5.6759215260335347</v>
      </c>
      <c r="K40" s="79"/>
      <c r="L40" s="36">
        <f t="shared" si="14"/>
        <v>139971</v>
      </c>
      <c r="M40" s="36">
        <f t="shared" si="17"/>
        <v>6.8664531738416343</v>
      </c>
      <c r="N40" s="15"/>
    </row>
    <row r="41" spans="1:14" ht="15.75">
      <c r="A41" s="12"/>
      <c r="B41" s="34" t="s">
        <v>59</v>
      </c>
      <c r="C41" s="36">
        <f t="shared" si="10"/>
        <v>5897</v>
      </c>
      <c r="D41" s="36">
        <f t="shared" si="10"/>
        <v>5583</v>
      </c>
      <c r="E41" s="36">
        <f t="shared" si="11"/>
        <v>-5.3247413939291111</v>
      </c>
      <c r="F41" s="36">
        <f t="shared" si="15"/>
        <v>11.760369051882122</v>
      </c>
      <c r="G41" s="36">
        <f t="shared" si="12"/>
        <v>51483</v>
      </c>
      <c r="H41" s="36">
        <f t="shared" si="12"/>
        <v>46874</v>
      </c>
      <c r="I41" s="36">
        <f t="shared" si="13"/>
        <v>-8.9524697472952219</v>
      </c>
      <c r="J41" s="36">
        <f t="shared" si="16"/>
        <v>12.727988595478921</v>
      </c>
      <c r="K41" s="79"/>
      <c r="L41" s="36">
        <f t="shared" si="14"/>
        <v>312163</v>
      </c>
      <c r="M41" s="36">
        <f t="shared" si="17"/>
        <v>15.313547964263499</v>
      </c>
      <c r="N41" s="15"/>
    </row>
    <row r="42" spans="1:14" ht="15.75">
      <c r="A42" s="12"/>
      <c r="B42" s="34" t="s">
        <v>86</v>
      </c>
      <c r="C42" s="36">
        <f t="shared" si="10"/>
        <v>935</v>
      </c>
      <c r="D42" s="36">
        <f t="shared" si="10"/>
        <v>998</v>
      </c>
      <c r="E42" s="36">
        <f t="shared" si="11"/>
        <v>6.737967914438503</v>
      </c>
      <c r="F42" s="36">
        <f t="shared" si="15"/>
        <v>2.1022475933688622</v>
      </c>
      <c r="G42" s="36">
        <f t="shared" si="12"/>
        <v>8601</v>
      </c>
      <c r="H42" s="36">
        <f t="shared" si="12"/>
        <v>7981</v>
      </c>
      <c r="I42" s="36">
        <f t="shared" si="13"/>
        <v>-7.2084641320776637</v>
      </c>
      <c r="J42" s="36">
        <f t="shared" si="16"/>
        <v>2.1671305410359105</v>
      </c>
      <c r="K42" s="79"/>
      <c r="L42" s="36">
        <f t="shared" si="14"/>
        <v>57546</v>
      </c>
      <c r="M42" s="36">
        <f t="shared" si="17"/>
        <v>2.8229912934957291</v>
      </c>
      <c r="N42" s="15"/>
    </row>
    <row r="43" spans="1:14" ht="15.75">
      <c r="A43" s="12"/>
      <c r="B43" s="34" t="s">
        <v>253</v>
      </c>
      <c r="C43" s="36">
        <f t="shared" si="10"/>
        <v>9089</v>
      </c>
      <c r="D43" s="36">
        <f t="shared" si="10"/>
        <v>11165</v>
      </c>
      <c r="E43" s="36">
        <f t="shared" si="11"/>
        <v>22.840796567279131</v>
      </c>
      <c r="F43" s="36">
        <f t="shared" si="15"/>
        <v>23.518631643249847</v>
      </c>
      <c r="G43" s="36">
        <f t="shared" si="12"/>
        <v>72745</v>
      </c>
      <c r="H43" s="36">
        <f t="shared" si="12"/>
        <v>83346</v>
      </c>
      <c r="I43" s="36">
        <f t="shared" si="13"/>
        <v>14.572822874424363</v>
      </c>
      <c r="J43" s="36">
        <f t="shared" si="16"/>
        <v>22.631457470640147</v>
      </c>
      <c r="K43" s="79"/>
      <c r="L43" s="36">
        <f t="shared" si="14"/>
        <v>474463</v>
      </c>
      <c r="M43" s="36">
        <f t="shared" si="17"/>
        <v>23.275378272788103</v>
      </c>
      <c r="N43" s="15"/>
    </row>
    <row r="44" spans="1:14" ht="15.75">
      <c r="A44" s="12"/>
      <c r="B44" s="40" t="s">
        <v>70</v>
      </c>
      <c r="C44" s="37">
        <f>SUM(C37:C43)</f>
        <v>44092</v>
      </c>
      <c r="D44" s="37">
        <f>SUM(D37:D43)</f>
        <v>47473</v>
      </c>
      <c r="E44" s="38">
        <f t="shared" si="11"/>
        <v>7.6680576975415082</v>
      </c>
      <c r="F44" s="38">
        <f>SUM(F37:F43)</f>
        <v>99.999999999999986</v>
      </c>
      <c r="G44" s="37">
        <f>SUM(G37:G43)</f>
        <v>354476</v>
      </c>
      <c r="H44" s="37">
        <f>SUM(H37:H43)</f>
        <v>368275</v>
      </c>
      <c r="I44" s="38">
        <f t="shared" si="13"/>
        <v>3.8927882282580484</v>
      </c>
      <c r="J44" s="38">
        <f>SUM(J37:J43)</f>
        <v>100</v>
      </c>
      <c r="K44" s="4"/>
      <c r="L44" s="37">
        <f>SUM(L37:L43)</f>
        <v>2038476</v>
      </c>
      <c r="M44" s="38">
        <f>SUM(M37:M43)</f>
        <v>100.00000000000001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 customHeight="1">
      <c r="A14" s="12"/>
      <c r="B14" s="30" t="s">
        <v>260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306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95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31167</v>
      </c>
      <c r="D17" s="35">
        <v>36826</v>
      </c>
      <c r="E17" s="36">
        <f t="shared" ref="E17:E23" si="0">IF(ISBLANK(D17),"",(IFERROR(((D17/C17-1)*100),"")))</f>
        <v>18.157025058555519</v>
      </c>
      <c r="F17" s="36">
        <f>+(D17*100)/$D$23</f>
        <v>37.049035191854969</v>
      </c>
      <c r="G17" s="35">
        <v>264948</v>
      </c>
      <c r="H17" s="35">
        <v>270149</v>
      </c>
      <c r="I17" s="36">
        <f t="shared" ref="I17:I23" si="1">IF(ISBLANK(H17),"",(IFERROR(((H17/G17-1)*100),"")))</f>
        <v>1.9630267071274465</v>
      </c>
      <c r="J17" s="36">
        <f>+(H17*100)/$H$23</f>
        <v>34.840313028764804</v>
      </c>
      <c r="K17" s="79"/>
      <c r="L17" s="35">
        <v>1526629</v>
      </c>
      <c r="M17" s="36">
        <f>+(L17*100)/$L$23</f>
        <v>33.88654858762856</v>
      </c>
      <c r="N17" s="15"/>
    </row>
    <row r="18" spans="1:14" ht="15.75">
      <c r="A18" s="12"/>
      <c r="B18" s="34" t="s">
        <v>299</v>
      </c>
      <c r="C18" s="35">
        <v>30074</v>
      </c>
      <c r="D18" s="35">
        <v>30138</v>
      </c>
      <c r="E18" s="36">
        <f t="shared" si="0"/>
        <v>0.2128084059320301</v>
      </c>
      <c r="F18" s="36">
        <f t="shared" ref="F18:F21" si="2">+(D18*100)/$D$23</f>
        <v>30.320529588120486</v>
      </c>
      <c r="G18" s="35">
        <v>257065</v>
      </c>
      <c r="H18" s="35">
        <v>244536</v>
      </c>
      <c r="I18" s="36">
        <f t="shared" si="1"/>
        <v>-4.8738645867776658</v>
      </c>
      <c r="J18" s="36">
        <f t="shared" ref="J18:J21" si="3">+(H18*100)/$H$23</f>
        <v>31.537080599232389</v>
      </c>
      <c r="K18" s="79"/>
      <c r="L18" s="35">
        <v>1581665</v>
      </c>
      <c r="M18" s="36">
        <f t="shared" ref="M18:M21" si="4">+(L18*100)/$L$23</f>
        <v>35.108181406125212</v>
      </c>
      <c r="N18" s="15"/>
    </row>
    <row r="19" spans="1:14" ht="15.75">
      <c r="A19" s="12"/>
      <c r="B19" s="34" t="s">
        <v>261</v>
      </c>
      <c r="C19" s="35">
        <v>10877</v>
      </c>
      <c r="D19" s="35">
        <v>10908</v>
      </c>
      <c r="E19" s="36">
        <f t="shared" si="0"/>
        <v>0.28500505654132091</v>
      </c>
      <c r="F19" s="36">
        <f t="shared" si="2"/>
        <v>10.974063864464073</v>
      </c>
      <c r="G19" s="35">
        <v>87070</v>
      </c>
      <c r="H19" s="35">
        <v>89200</v>
      </c>
      <c r="I19" s="36">
        <f t="shared" si="1"/>
        <v>2.4463075686229407</v>
      </c>
      <c r="J19" s="36">
        <f t="shared" si="3"/>
        <v>11.503858693409269</v>
      </c>
      <c r="K19" s="79"/>
      <c r="L19" s="35">
        <v>511763</v>
      </c>
      <c r="M19" s="36">
        <f t="shared" si="4"/>
        <v>11.359591469080277</v>
      </c>
      <c r="N19" s="15"/>
    </row>
    <row r="20" spans="1:14" ht="15.75">
      <c r="A20" s="12"/>
      <c r="B20" s="34" t="s">
        <v>262</v>
      </c>
      <c r="C20" s="35">
        <v>9655</v>
      </c>
      <c r="D20" s="35">
        <v>9902</v>
      </c>
      <c r="E20" s="36">
        <f t="shared" si="0"/>
        <v>2.5582599689280228</v>
      </c>
      <c r="F20" s="36">
        <f t="shared" si="2"/>
        <v>9.9619710658162131</v>
      </c>
      <c r="G20" s="35">
        <v>77546</v>
      </c>
      <c r="H20" s="35">
        <v>80139</v>
      </c>
      <c r="I20" s="36">
        <f t="shared" si="1"/>
        <v>3.343821731617358</v>
      </c>
      <c r="J20" s="36">
        <f t="shared" si="3"/>
        <v>10.335288473443111</v>
      </c>
      <c r="K20" s="79"/>
      <c r="L20" s="35">
        <v>437803</v>
      </c>
      <c r="M20" s="36">
        <f t="shared" si="4"/>
        <v>9.7179030604747751</v>
      </c>
      <c r="N20" s="15"/>
    </row>
    <row r="21" spans="1:14" ht="15.75">
      <c r="A21" s="12"/>
      <c r="B21" s="34" t="s">
        <v>263</v>
      </c>
      <c r="C21" s="35">
        <v>4107</v>
      </c>
      <c r="D21" s="35">
        <v>4311</v>
      </c>
      <c r="E21" s="36">
        <f t="shared" si="0"/>
        <v>4.9671292914536203</v>
      </c>
      <c r="F21" s="36">
        <f t="shared" si="2"/>
        <v>4.3371093985794484</v>
      </c>
      <c r="G21" s="35">
        <v>32468</v>
      </c>
      <c r="H21" s="35">
        <v>35420</v>
      </c>
      <c r="I21" s="36">
        <f t="shared" si="1"/>
        <v>9.0920290747813262</v>
      </c>
      <c r="J21" s="36">
        <f t="shared" si="3"/>
        <v>4.5680120506788828</v>
      </c>
      <c r="K21" s="79"/>
      <c r="L21" s="35">
        <v>178774</v>
      </c>
      <c r="M21" s="36">
        <f t="shared" si="4"/>
        <v>3.9682423412660888</v>
      </c>
      <c r="N21" s="15"/>
    </row>
    <row r="22" spans="1:14" ht="15.75">
      <c r="A22" s="12"/>
      <c r="B22" s="34" t="s">
        <v>264</v>
      </c>
      <c r="C22" s="35">
        <v>5878</v>
      </c>
      <c r="D22" s="35">
        <v>7313</v>
      </c>
      <c r="E22" s="36">
        <f t="shared" si="0"/>
        <v>24.413065668594758</v>
      </c>
      <c r="F22" s="36">
        <f>+(D22*100)/$D$23</f>
        <v>7.3572908911648121</v>
      </c>
      <c r="G22" s="35">
        <v>46654</v>
      </c>
      <c r="H22" s="35">
        <v>55948</v>
      </c>
      <c r="I22" s="36">
        <f t="shared" si="1"/>
        <v>19.92112144724998</v>
      </c>
      <c r="J22" s="36">
        <f>+(H22*100)/$H$23</f>
        <v>7.2154471544715451</v>
      </c>
      <c r="K22" s="79"/>
      <c r="L22" s="35">
        <v>268484</v>
      </c>
      <c r="M22" s="36">
        <f>+(L22*100)/$L$23</f>
        <v>5.9595331354250876</v>
      </c>
      <c r="N22" s="15"/>
    </row>
    <row r="23" spans="1:14" ht="15.75">
      <c r="A23" s="12"/>
      <c r="B23" s="40" t="s">
        <v>70</v>
      </c>
      <c r="C23" s="37">
        <f>SUM(C17:C22)</f>
        <v>91758</v>
      </c>
      <c r="D23" s="37">
        <f>SUM(D17:D22)</f>
        <v>99398</v>
      </c>
      <c r="E23" s="38">
        <f t="shared" si="0"/>
        <v>8.3262494823339583</v>
      </c>
      <c r="F23" s="38">
        <f>SUM(F17:F22)</f>
        <v>100</v>
      </c>
      <c r="G23" s="37">
        <f>SUM(G17:G22)</f>
        <v>765751</v>
      </c>
      <c r="H23" s="37">
        <f>SUM(H17:H22)</f>
        <v>775392</v>
      </c>
      <c r="I23" s="38">
        <f t="shared" si="1"/>
        <v>1.2590254534437406</v>
      </c>
      <c r="J23" s="38">
        <f>SUM(J17:J22)</f>
        <v>100.00000000000001</v>
      </c>
      <c r="K23" s="4"/>
      <c r="L23" s="37">
        <f>SUM(L17:L22)</f>
        <v>4505118</v>
      </c>
      <c r="M23" s="37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17031</v>
      </c>
      <c r="D26" s="35">
        <v>20387</v>
      </c>
      <c r="E26" s="36">
        <f t="shared" ref="E26:E31" si="5">IF(ISBLANK(D26),"",(IFERROR(((D26/C26-1)*100),"")))</f>
        <v>19.705243379719327</v>
      </c>
      <c r="F26" s="36">
        <f>+(D26*100)/$D$32</f>
        <v>39.262397688974481</v>
      </c>
      <c r="G26" s="35">
        <v>146178</v>
      </c>
      <c r="H26" s="35">
        <v>149142</v>
      </c>
      <c r="I26" s="36">
        <f t="shared" ref="I26:I31" si="6">IF(ISBLANK(H26),"",(IFERROR(((H26/G26-1)*100),"")))</f>
        <v>2.027664901695192</v>
      </c>
      <c r="J26" s="36">
        <f>+(H26*100)/$H$32</f>
        <v>36.633694982032189</v>
      </c>
      <c r="K26" s="79"/>
      <c r="L26" s="35">
        <v>865353</v>
      </c>
      <c r="M26" s="36">
        <f>+(L26*100)/$L$32</f>
        <v>35.082229200670383</v>
      </c>
      <c r="N26" s="15"/>
    </row>
    <row r="27" spans="1:14" ht="15.75">
      <c r="A27" s="12"/>
      <c r="B27" s="34" t="s">
        <v>299</v>
      </c>
      <c r="C27" s="35">
        <v>15552</v>
      </c>
      <c r="D27" s="35">
        <v>15503</v>
      </c>
      <c r="E27" s="36">
        <f t="shared" si="5"/>
        <v>-0.31507201646090444</v>
      </c>
      <c r="F27" s="36">
        <f t="shared" ref="F27:F30" si="7">+(D27*100)/$D$32</f>
        <v>29.856523832450652</v>
      </c>
      <c r="G27" s="35">
        <v>138817</v>
      </c>
      <c r="H27" s="35">
        <v>127381</v>
      </c>
      <c r="I27" s="36">
        <f t="shared" si="6"/>
        <v>-8.2381840840819223</v>
      </c>
      <c r="J27" s="36">
        <f t="shared" ref="J27:J30" si="8">+(H27*100)/$H$32</f>
        <v>31.288548500799525</v>
      </c>
      <c r="K27" s="79"/>
      <c r="L27" s="35">
        <v>867030</v>
      </c>
      <c r="M27" s="36">
        <f t="shared" ref="M27:M30" si="9">+(L27*100)/$L$32</f>
        <v>35.150216367028534</v>
      </c>
      <c r="N27" s="15"/>
    </row>
    <row r="28" spans="1:14" ht="15.75">
      <c r="A28" s="12"/>
      <c r="B28" s="34" t="s">
        <v>261</v>
      </c>
      <c r="C28" s="35">
        <v>5534</v>
      </c>
      <c r="D28" s="35">
        <v>5407</v>
      </c>
      <c r="E28" s="36">
        <f t="shared" si="5"/>
        <v>-2.2949042284062138</v>
      </c>
      <c r="F28" s="36">
        <f t="shared" si="7"/>
        <v>10.413095811266249</v>
      </c>
      <c r="G28" s="35">
        <v>46156</v>
      </c>
      <c r="H28" s="35">
        <v>45690</v>
      </c>
      <c r="I28" s="36">
        <f t="shared" si="6"/>
        <v>-1.0096195510876149</v>
      </c>
      <c r="J28" s="36">
        <f t="shared" si="8"/>
        <v>11.222818010547336</v>
      </c>
      <c r="K28" s="79"/>
      <c r="L28" s="35">
        <v>275897</v>
      </c>
      <c r="M28" s="36">
        <f t="shared" si="9"/>
        <v>11.185125364767162</v>
      </c>
      <c r="N28" s="15"/>
    </row>
    <row r="29" spans="1:14" ht="15.75">
      <c r="A29" s="12"/>
      <c r="B29" s="34" t="s">
        <v>262</v>
      </c>
      <c r="C29" s="35">
        <v>4799</v>
      </c>
      <c r="D29" s="35">
        <v>4998</v>
      </c>
      <c r="E29" s="36">
        <f t="shared" si="5"/>
        <v>4.1466972285892911</v>
      </c>
      <c r="F29" s="36">
        <f t="shared" si="7"/>
        <v>9.6254212806933079</v>
      </c>
      <c r="G29" s="35">
        <v>40714</v>
      </c>
      <c r="H29" s="35">
        <v>40929</v>
      </c>
      <c r="I29" s="36">
        <f t="shared" si="6"/>
        <v>0.52807388122022569</v>
      </c>
      <c r="J29" s="36">
        <f t="shared" si="8"/>
        <v>10.053375319625562</v>
      </c>
      <c r="K29" s="79"/>
      <c r="L29" s="35">
        <v>233900</v>
      </c>
      <c r="M29" s="36">
        <f t="shared" si="9"/>
        <v>9.4825272577050086</v>
      </c>
      <c r="N29" s="15"/>
    </row>
    <row r="30" spans="1:14" ht="15.75">
      <c r="A30" s="12"/>
      <c r="B30" s="34" t="s">
        <v>263</v>
      </c>
      <c r="C30" s="35">
        <v>1948</v>
      </c>
      <c r="D30" s="35">
        <v>2106</v>
      </c>
      <c r="E30" s="36">
        <f t="shared" si="5"/>
        <v>8.1108829568788501</v>
      </c>
      <c r="F30" s="36">
        <f t="shared" si="7"/>
        <v>4.0558497833413574</v>
      </c>
      <c r="G30" s="35">
        <v>16561</v>
      </c>
      <c r="H30" s="35">
        <v>17654</v>
      </c>
      <c r="I30" s="36">
        <f t="shared" si="6"/>
        <v>6.599843004649486</v>
      </c>
      <c r="J30" s="36">
        <f t="shared" si="8"/>
        <v>4.3363455714205008</v>
      </c>
      <c r="K30" s="79"/>
      <c r="L30" s="35">
        <v>92836</v>
      </c>
      <c r="M30" s="36">
        <f t="shared" si="9"/>
        <v>3.7636592582142039</v>
      </c>
      <c r="N30" s="15"/>
    </row>
    <row r="31" spans="1:14" ht="15.75">
      <c r="A31" s="12"/>
      <c r="B31" s="34" t="s">
        <v>264</v>
      </c>
      <c r="C31" s="35">
        <v>2802</v>
      </c>
      <c r="D31" s="35">
        <v>3524</v>
      </c>
      <c r="E31" s="36">
        <f t="shared" si="5"/>
        <v>25.767309064953615</v>
      </c>
      <c r="F31" s="36">
        <f>+(D31*100)/$D$32</f>
        <v>6.786711603273953</v>
      </c>
      <c r="G31" s="35">
        <v>22849</v>
      </c>
      <c r="H31" s="35">
        <v>26321</v>
      </c>
      <c r="I31" s="36">
        <f t="shared" si="6"/>
        <v>15.195413366011646</v>
      </c>
      <c r="J31" s="36">
        <f>+(H31*100)/$H$32</f>
        <v>6.4652176155748835</v>
      </c>
      <c r="K31" s="79"/>
      <c r="L31" s="35">
        <v>131626</v>
      </c>
      <c r="M31" s="36">
        <f>+(L31*100)/$L$32</f>
        <v>5.3362425516147054</v>
      </c>
      <c r="N31" s="15"/>
    </row>
    <row r="32" spans="1:14" ht="15.75">
      <c r="A32" s="12"/>
      <c r="B32" s="40" t="s">
        <v>70</v>
      </c>
      <c r="C32" s="37">
        <f>SUM(C26:C31)</f>
        <v>47666</v>
      </c>
      <c r="D32" s="37">
        <f>SUM(D26:D31)</f>
        <v>51925</v>
      </c>
      <c r="E32" s="38">
        <f t="shared" ref="E32" si="10">IF(ISBLANK(D32),"",(IFERROR(((D32/C32-1)*100),"")))</f>
        <v>8.9350900012587609</v>
      </c>
      <c r="F32" s="38">
        <f>SUM(F26:F31)</f>
        <v>100</v>
      </c>
      <c r="G32" s="37">
        <f>SUM(G26:G31)</f>
        <v>411275</v>
      </c>
      <c r="H32" s="37">
        <f>SUM(H26:H31)</f>
        <v>407117</v>
      </c>
      <c r="I32" s="38">
        <f t="shared" ref="I32" si="11">IF(ISBLANK(H32),"",(IFERROR(((H32/G32-1)*100),"")))</f>
        <v>-1.0110023706765503</v>
      </c>
      <c r="J32" s="38">
        <f>SUM(J26:J31)</f>
        <v>99.999999999999986</v>
      </c>
      <c r="K32" s="4"/>
      <c r="L32" s="37">
        <f>SUM(L26:L31)</f>
        <v>2466642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14136</v>
      </c>
      <c r="D35" s="35">
        <f t="shared" si="12"/>
        <v>16439</v>
      </c>
      <c r="E35" s="36">
        <f t="shared" ref="E35:E41" si="13">IF(ISBLANK(D35),"",(IFERROR(((D35/C35-1)*100),"")))</f>
        <v>16.291737408036223</v>
      </c>
      <c r="F35" s="36">
        <f>+(D35*100)/$D$41</f>
        <v>34.62810439618309</v>
      </c>
      <c r="G35" s="35">
        <f t="shared" ref="G35:H40" si="14">G17-G26</f>
        <v>118770</v>
      </c>
      <c r="H35" s="35">
        <f t="shared" si="14"/>
        <v>121007</v>
      </c>
      <c r="I35" s="36">
        <f t="shared" ref="I35:I41" si="15">IF(ISBLANK(H35),"",(IFERROR(((H35/G35-1)*100),"")))</f>
        <v>1.8834722573040308</v>
      </c>
      <c r="J35" s="36">
        <f>+(H35*100)/$H$41</f>
        <v>32.857782906795194</v>
      </c>
      <c r="K35" s="79"/>
      <c r="L35" s="35">
        <f t="shared" ref="L35:L40" si="16">L17-L26</f>
        <v>661276</v>
      </c>
      <c r="M35" s="36">
        <f>+(L35*100)/$L$41</f>
        <v>32.439724578557708</v>
      </c>
      <c r="N35" s="15"/>
    </row>
    <row r="36" spans="1:14" ht="15.75">
      <c r="A36" s="12"/>
      <c r="B36" s="34" t="s">
        <v>299</v>
      </c>
      <c r="C36" s="35">
        <f t="shared" si="12"/>
        <v>14522</v>
      </c>
      <c r="D36" s="35">
        <f t="shared" si="12"/>
        <v>14635</v>
      </c>
      <c r="E36" s="36">
        <f t="shared" si="13"/>
        <v>0.77812973419639775</v>
      </c>
      <c r="F36" s="36">
        <f t="shared" ref="F36:F39" si="17">+(D36*100)/$D$41</f>
        <v>30.828049628209719</v>
      </c>
      <c r="G36" s="35">
        <f t="shared" si="14"/>
        <v>118248</v>
      </c>
      <c r="H36" s="35">
        <f t="shared" si="14"/>
        <v>117155</v>
      </c>
      <c r="I36" s="36">
        <f t="shared" si="15"/>
        <v>-0.9243285298694226</v>
      </c>
      <c r="J36" s="36">
        <f t="shared" ref="J36:J39" si="18">+(H36*100)/$H$41</f>
        <v>31.811825402213021</v>
      </c>
      <c r="K36" s="79"/>
      <c r="L36" s="35">
        <f t="shared" si="16"/>
        <v>714635</v>
      </c>
      <c r="M36" s="36">
        <f t="shared" ref="M36:M39" si="19">+(L36*100)/$L$41</f>
        <v>35.05731732922046</v>
      </c>
      <c r="N36" s="15"/>
    </row>
    <row r="37" spans="1:14" ht="15.75">
      <c r="A37" s="12"/>
      <c r="B37" s="34" t="s">
        <v>261</v>
      </c>
      <c r="C37" s="35">
        <f t="shared" si="12"/>
        <v>5343</v>
      </c>
      <c r="D37" s="35">
        <f t="shared" si="12"/>
        <v>5501</v>
      </c>
      <c r="E37" s="36">
        <f t="shared" si="13"/>
        <v>2.9571401834175504</v>
      </c>
      <c r="F37" s="36">
        <f t="shared" si="17"/>
        <v>11.587639289701514</v>
      </c>
      <c r="G37" s="35">
        <f t="shared" si="14"/>
        <v>40914</v>
      </c>
      <c r="H37" s="35">
        <f t="shared" si="14"/>
        <v>43510</v>
      </c>
      <c r="I37" s="36">
        <f t="shared" si="15"/>
        <v>6.3450163758126843</v>
      </c>
      <c r="J37" s="36">
        <f t="shared" si="18"/>
        <v>11.814540764374449</v>
      </c>
      <c r="K37" s="79"/>
      <c r="L37" s="35">
        <f t="shared" si="16"/>
        <v>235866</v>
      </c>
      <c r="M37" s="36">
        <f t="shared" si="19"/>
        <v>11.570702819164906</v>
      </c>
      <c r="N37" s="15"/>
    </row>
    <row r="38" spans="1:14" ht="15.75">
      <c r="A38" s="12"/>
      <c r="B38" s="34" t="s">
        <v>262</v>
      </c>
      <c r="C38" s="35">
        <f t="shared" si="12"/>
        <v>4856</v>
      </c>
      <c r="D38" s="35">
        <f t="shared" si="12"/>
        <v>4904</v>
      </c>
      <c r="E38" s="36">
        <f t="shared" si="13"/>
        <v>0.9884678747940745</v>
      </c>
      <c r="F38" s="36">
        <f t="shared" si="17"/>
        <v>10.330082362606113</v>
      </c>
      <c r="G38" s="35">
        <f t="shared" si="14"/>
        <v>36832</v>
      </c>
      <c r="H38" s="35">
        <f t="shared" si="14"/>
        <v>39210</v>
      </c>
      <c r="I38" s="36">
        <f t="shared" si="15"/>
        <v>6.4563423110338913</v>
      </c>
      <c r="J38" s="36">
        <f t="shared" si="18"/>
        <v>10.646935034960288</v>
      </c>
      <c r="K38" s="79"/>
      <c r="L38" s="35">
        <f t="shared" si="16"/>
        <v>203903</v>
      </c>
      <c r="M38" s="36">
        <f t="shared" si="19"/>
        <v>10.002717716568652</v>
      </c>
      <c r="N38" s="15"/>
    </row>
    <row r="39" spans="1:14" ht="15.75">
      <c r="A39" s="12"/>
      <c r="B39" s="34" t="s">
        <v>263</v>
      </c>
      <c r="C39" s="35">
        <f t="shared" si="12"/>
        <v>2159</v>
      </c>
      <c r="D39" s="35">
        <f t="shared" si="12"/>
        <v>2205</v>
      </c>
      <c r="E39" s="36">
        <f t="shared" si="13"/>
        <v>2.130616025937937</v>
      </c>
      <c r="F39" s="36">
        <f t="shared" si="17"/>
        <v>4.6447454342468353</v>
      </c>
      <c r="G39" s="35">
        <f t="shared" si="14"/>
        <v>15907</v>
      </c>
      <c r="H39" s="35">
        <f t="shared" si="14"/>
        <v>17766</v>
      </c>
      <c r="I39" s="36">
        <f t="shared" si="15"/>
        <v>11.686678820645003</v>
      </c>
      <c r="J39" s="36">
        <f t="shared" si="18"/>
        <v>4.8241124159934827</v>
      </c>
      <c r="K39" s="79"/>
      <c r="L39" s="35">
        <f t="shared" si="16"/>
        <v>85938</v>
      </c>
      <c r="M39" s="36">
        <f t="shared" si="19"/>
        <v>4.2157965068021408</v>
      </c>
      <c r="N39" s="15"/>
    </row>
    <row r="40" spans="1:14" ht="15.75">
      <c r="A40" s="12"/>
      <c r="B40" s="34" t="s">
        <v>264</v>
      </c>
      <c r="C40" s="35">
        <f t="shared" si="12"/>
        <v>3076</v>
      </c>
      <c r="D40" s="35">
        <f t="shared" si="12"/>
        <v>3789</v>
      </c>
      <c r="E40" s="36">
        <f t="shared" si="13"/>
        <v>23.179453836150856</v>
      </c>
      <c r="F40" s="36">
        <f>+(D40*100)/$D$41</f>
        <v>7.9813788890527251</v>
      </c>
      <c r="G40" s="35">
        <f t="shared" si="14"/>
        <v>23805</v>
      </c>
      <c r="H40" s="35">
        <f t="shared" si="14"/>
        <v>29627</v>
      </c>
      <c r="I40" s="36">
        <f t="shared" si="15"/>
        <v>24.457046838899398</v>
      </c>
      <c r="J40" s="36">
        <f>+(H40*100)/$H$41</f>
        <v>8.0448034756635671</v>
      </c>
      <c r="K40" s="79"/>
      <c r="L40" s="35">
        <f t="shared" si="16"/>
        <v>136858</v>
      </c>
      <c r="M40" s="36">
        <f>+(L40*100)/$L$41</f>
        <v>6.7137410496861385</v>
      </c>
      <c r="N40" s="15"/>
    </row>
    <row r="41" spans="1:14" ht="15.75">
      <c r="A41" s="12"/>
      <c r="B41" s="40" t="s">
        <v>70</v>
      </c>
      <c r="C41" s="37">
        <f>SUM(C35:C40)</f>
        <v>44092</v>
      </c>
      <c r="D41" s="37">
        <f>SUM(D35:D40)</f>
        <v>47473</v>
      </c>
      <c r="E41" s="38">
        <f t="shared" si="13"/>
        <v>7.6680576975415082</v>
      </c>
      <c r="F41" s="38">
        <f>SUM(F35:F40)</f>
        <v>99.999999999999986</v>
      </c>
      <c r="G41" s="37">
        <f>SUM(G35:G40)</f>
        <v>354476</v>
      </c>
      <c r="H41" s="37">
        <f>SUM(H35:H40)</f>
        <v>368275</v>
      </c>
      <c r="I41" s="38">
        <f t="shared" si="15"/>
        <v>3.8927882282580484</v>
      </c>
      <c r="J41" s="38">
        <f>SUM(J35:J40)</f>
        <v>100.00000000000001</v>
      </c>
      <c r="K41" s="4"/>
      <c r="L41" s="37">
        <f>SUM(L35:L40)</f>
        <v>2038476</v>
      </c>
      <c r="M41" s="38">
        <f>SUM(M35:M40)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267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307</v>
      </c>
      <c r="N13" s="15"/>
    </row>
    <row r="14" spans="1:22" ht="31.5">
      <c r="A14" s="12"/>
      <c r="B14" s="30" t="s">
        <v>266</v>
      </c>
      <c r="C14" s="104" t="s">
        <v>319</v>
      </c>
      <c r="D14" s="104"/>
      <c r="E14" s="101" t="s">
        <v>316</v>
      </c>
      <c r="F14" s="101" t="s">
        <v>306</v>
      </c>
      <c r="G14" s="105" t="s">
        <v>321</v>
      </c>
      <c r="H14" s="106"/>
      <c r="I14" s="101" t="s">
        <v>316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2017</v>
      </c>
      <c r="D15" s="31">
        <v>2018</v>
      </c>
      <c r="E15" s="101"/>
      <c r="F15" s="101"/>
      <c r="G15" s="31">
        <v>2017</v>
      </c>
      <c r="H15" s="31">
        <v>2018</v>
      </c>
      <c r="I15" s="101"/>
      <c r="J15" s="101"/>
      <c r="K15" s="32"/>
      <c r="L15" s="39" t="s">
        <v>318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838</v>
      </c>
      <c r="D17" s="35">
        <v>787</v>
      </c>
      <c r="E17" s="36">
        <f t="shared" ref="E17:E23" si="0">IF(ISBLANK(D17),"",(IFERROR(((D17/C17-1)*100),"")))</f>
        <v>-6.0859188544152731</v>
      </c>
      <c r="F17" s="36">
        <f>+(D17*100)/$D$23</f>
        <v>0.79176643393227231</v>
      </c>
      <c r="G17" s="35">
        <v>6468</v>
      </c>
      <c r="H17" s="35">
        <v>6711</v>
      </c>
      <c r="I17" s="36">
        <f t="shared" ref="I17:I23" si="1">IF(ISBLANK(H17),"",(IFERROR(((H17/G17-1)*100),"")))</f>
        <v>3.7569573283859015</v>
      </c>
      <c r="J17" s="36">
        <f>+(H17*100)/$H$23</f>
        <v>0.86549770954562333</v>
      </c>
      <c r="K17" s="79"/>
      <c r="L17" s="35">
        <v>25449</v>
      </c>
      <c r="M17" s="36">
        <f>+(L17*100)/$L$23</f>
        <v>0.5648908641238698</v>
      </c>
      <c r="N17" s="15"/>
    </row>
    <row r="18" spans="1:14" ht="15.75">
      <c r="A18" s="12"/>
      <c r="B18" s="34" t="s">
        <v>82</v>
      </c>
      <c r="C18" s="35">
        <v>42081</v>
      </c>
      <c r="D18" s="35">
        <v>43804</v>
      </c>
      <c r="E18" s="36">
        <f t="shared" si="0"/>
        <v>4.0944844466623831</v>
      </c>
      <c r="F18" s="36">
        <f t="shared" ref="F18:F21" si="2">+(D18*100)/$D$23</f>
        <v>44.069297168957121</v>
      </c>
      <c r="G18" s="35">
        <v>370613</v>
      </c>
      <c r="H18" s="35">
        <v>344158</v>
      </c>
      <c r="I18" s="36">
        <f t="shared" si="1"/>
        <v>-7.1381737823551834</v>
      </c>
      <c r="J18" s="36">
        <f t="shared" ref="J18:J21" si="3">+(H18*100)/$H$23</f>
        <v>44.385033634600305</v>
      </c>
      <c r="K18" s="79"/>
      <c r="L18" s="35">
        <v>1994672</v>
      </c>
      <c r="M18" s="36">
        <f t="shared" ref="M18:M21" si="4">+(L18*100)/$L$23</f>
        <v>44.27568822836605</v>
      </c>
      <c r="N18" s="15"/>
    </row>
    <row r="19" spans="1:14" ht="15.75">
      <c r="A19" s="12"/>
      <c r="B19" s="34" t="s">
        <v>88</v>
      </c>
      <c r="C19" s="35">
        <v>6162</v>
      </c>
      <c r="D19" s="35">
        <v>5008</v>
      </c>
      <c r="E19" s="36">
        <f t="shared" si="0"/>
        <v>-18.727685816293416</v>
      </c>
      <c r="F19" s="36">
        <f t="shared" si="2"/>
        <v>5.0383307511217525</v>
      </c>
      <c r="G19" s="35">
        <v>57066</v>
      </c>
      <c r="H19" s="35">
        <v>42242</v>
      </c>
      <c r="I19" s="36">
        <f t="shared" si="1"/>
        <v>-25.97693898293204</v>
      </c>
      <c r="J19" s="36">
        <f t="shared" si="3"/>
        <v>5.4478251000784121</v>
      </c>
      <c r="K19" s="79"/>
      <c r="L19" s="35">
        <v>336185</v>
      </c>
      <c r="M19" s="36">
        <f t="shared" si="4"/>
        <v>7.4622906658604728</v>
      </c>
      <c r="N19" s="15"/>
    </row>
    <row r="20" spans="1:14" ht="15.75">
      <c r="A20" s="12"/>
      <c r="B20" s="34" t="s">
        <v>89</v>
      </c>
      <c r="C20" s="35">
        <v>1884</v>
      </c>
      <c r="D20" s="35">
        <v>1821</v>
      </c>
      <c r="E20" s="36">
        <f t="shared" si="0"/>
        <v>-3.3439490445859921</v>
      </c>
      <c r="F20" s="36">
        <f t="shared" si="2"/>
        <v>1.8320288134570113</v>
      </c>
      <c r="G20" s="35">
        <v>18140</v>
      </c>
      <c r="H20" s="35">
        <v>14532</v>
      </c>
      <c r="I20" s="36">
        <f t="shared" si="1"/>
        <v>-19.889746416758548</v>
      </c>
      <c r="J20" s="36">
        <f t="shared" si="3"/>
        <v>1.8741488176303083</v>
      </c>
      <c r="K20" s="79"/>
      <c r="L20" s="35">
        <v>90753</v>
      </c>
      <c r="M20" s="36">
        <f t="shared" si="4"/>
        <v>2.0144422410245415</v>
      </c>
      <c r="N20" s="15"/>
    </row>
    <row r="21" spans="1:14" ht="15.75">
      <c r="A21" s="12"/>
      <c r="B21" s="34" t="s">
        <v>90</v>
      </c>
      <c r="C21" s="35">
        <v>28634</v>
      </c>
      <c r="D21" s="35">
        <v>33283</v>
      </c>
      <c r="E21" s="36">
        <f t="shared" si="0"/>
        <v>16.235943284207586</v>
      </c>
      <c r="F21" s="36">
        <f t="shared" si="2"/>
        <v>33.48457715446991</v>
      </c>
      <c r="G21" s="35">
        <v>217429</v>
      </c>
      <c r="H21" s="35">
        <v>255206</v>
      </c>
      <c r="I21" s="36">
        <f t="shared" si="1"/>
        <v>17.374407277778037</v>
      </c>
      <c r="J21" s="36">
        <f t="shared" si="3"/>
        <v>32.913158763567331</v>
      </c>
      <c r="K21" s="79"/>
      <c r="L21" s="35">
        <v>1700316</v>
      </c>
      <c r="M21" s="36">
        <f t="shared" si="4"/>
        <v>37.741874907605087</v>
      </c>
      <c r="N21" s="15"/>
    </row>
    <row r="22" spans="1:14" ht="15.75">
      <c r="A22" s="12"/>
      <c r="B22" s="34" t="s">
        <v>71</v>
      </c>
      <c r="C22" s="35">
        <v>12159</v>
      </c>
      <c r="D22" s="35">
        <v>14695</v>
      </c>
      <c r="E22" s="36">
        <f t="shared" si="0"/>
        <v>20.856978369931745</v>
      </c>
      <c r="F22" s="36">
        <f>+(D22*100)/$D$23</f>
        <v>14.783999678061933</v>
      </c>
      <c r="G22" s="35">
        <v>96035</v>
      </c>
      <c r="H22" s="35">
        <v>112543</v>
      </c>
      <c r="I22" s="36">
        <f t="shared" si="1"/>
        <v>17.189566303951676</v>
      </c>
      <c r="J22" s="36">
        <f>+(H22*100)/$H$23</f>
        <v>14.514335974578019</v>
      </c>
      <c r="K22" s="79"/>
      <c r="L22" s="35">
        <v>357743</v>
      </c>
      <c r="M22" s="36">
        <f>+(L22*100)/$L$23</f>
        <v>7.9408130930199832</v>
      </c>
      <c r="N22" s="15"/>
    </row>
    <row r="23" spans="1:14" ht="15.75">
      <c r="A23" s="12"/>
      <c r="B23" s="40" t="s">
        <v>70</v>
      </c>
      <c r="C23" s="37">
        <f>SUM(C17:C22)</f>
        <v>91758</v>
      </c>
      <c r="D23" s="37">
        <f>SUM(D17:D22)</f>
        <v>99398</v>
      </c>
      <c r="E23" s="38">
        <f t="shared" si="0"/>
        <v>8.3262494823339583</v>
      </c>
      <c r="F23" s="38">
        <f>SUM(F17:F22)</f>
        <v>100.00000000000001</v>
      </c>
      <c r="G23" s="37">
        <f>SUM(G17:G22)</f>
        <v>765751</v>
      </c>
      <c r="H23" s="37">
        <f>SUM(H17:H22)</f>
        <v>775392</v>
      </c>
      <c r="I23" s="38">
        <f t="shared" si="1"/>
        <v>1.2590254534437406</v>
      </c>
      <c r="J23" s="38">
        <f>SUM(J17:J22)</f>
        <v>100</v>
      </c>
      <c r="K23" s="4"/>
      <c r="L23" s="37">
        <f>SUM(L17:L22)</f>
        <v>4505118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308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488</v>
      </c>
      <c r="D26" s="35">
        <v>455</v>
      </c>
      <c r="E26" s="36">
        <f t="shared" ref="E26:E31" si="5">IF(ISBLANK(D26),"",(IFERROR(((D26/C26-1)*100),"")))</f>
        <v>-6.7622950819672178</v>
      </c>
      <c r="F26" s="36">
        <f>+(D26*100)/$D$32</f>
        <v>0.87626384207992292</v>
      </c>
      <c r="G26" s="35">
        <v>3885</v>
      </c>
      <c r="H26" s="35">
        <v>3768</v>
      </c>
      <c r="I26" s="36">
        <f t="shared" ref="I26:I31" si="6">IF(ISBLANK(H26),"",(IFERROR(((H26/G26-1)*100),"")))</f>
        <v>-3.0115830115830078</v>
      </c>
      <c r="J26" s="36">
        <f>+(H26*100)/$H$32</f>
        <v>0.92553246364067332</v>
      </c>
      <c r="K26" s="79"/>
      <c r="L26" s="35">
        <v>15059</v>
      </c>
      <c r="M26" s="36">
        <f>+(L26*100)/$L$32</f>
        <v>0.61050610506105063</v>
      </c>
      <c r="N26" s="15"/>
    </row>
    <row r="27" spans="1:14" ht="15.75">
      <c r="A27" s="12"/>
      <c r="B27" s="34" t="s">
        <v>82</v>
      </c>
      <c r="C27" s="35">
        <v>22764</v>
      </c>
      <c r="D27" s="35">
        <v>23664</v>
      </c>
      <c r="E27" s="36">
        <f t="shared" si="5"/>
        <v>3.9536109646810758</v>
      </c>
      <c r="F27" s="36">
        <f t="shared" ref="F27:F30" si="7">+(D27*100)/$D$32</f>
        <v>45.573423206547908</v>
      </c>
      <c r="G27" s="35">
        <v>208222</v>
      </c>
      <c r="H27" s="35">
        <v>185714</v>
      </c>
      <c r="I27" s="36">
        <f t="shared" si="6"/>
        <v>-10.809616659142652</v>
      </c>
      <c r="J27" s="36">
        <f t="shared" ref="J27:J30" si="8">+(H27*100)/$H$32</f>
        <v>45.616861983164547</v>
      </c>
      <c r="K27" s="79"/>
      <c r="L27" s="35">
        <v>1141013</v>
      </c>
      <c r="M27" s="36">
        <f t="shared" ref="M27:M30" si="9">+(L27*100)/$L$32</f>
        <v>46.257746361247399</v>
      </c>
      <c r="N27" s="15"/>
    </row>
    <row r="28" spans="1:14" ht="15.75">
      <c r="A28" s="12"/>
      <c r="B28" s="34" t="s">
        <v>88</v>
      </c>
      <c r="C28" s="35">
        <v>2877</v>
      </c>
      <c r="D28" s="35">
        <v>2461</v>
      </c>
      <c r="E28" s="36">
        <f t="shared" si="5"/>
        <v>-14.459506430309354</v>
      </c>
      <c r="F28" s="36">
        <f t="shared" si="7"/>
        <v>4.7395281656234953</v>
      </c>
      <c r="G28" s="35">
        <v>28236</v>
      </c>
      <c r="H28" s="35">
        <v>20951</v>
      </c>
      <c r="I28" s="36">
        <f t="shared" si="6"/>
        <v>-25.800396656750245</v>
      </c>
      <c r="J28" s="36">
        <f t="shared" si="8"/>
        <v>5.1461864771060899</v>
      </c>
      <c r="K28" s="79"/>
      <c r="L28" s="35">
        <v>169897</v>
      </c>
      <c r="M28" s="36">
        <f t="shared" si="9"/>
        <v>6.8877850940671568</v>
      </c>
      <c r="N28" s="15"/>
    </row>
    <row r="29" spans="1:14" ht="15.75">
      <c r="A29" s="12"/>
      <c r="B29" s="34" t="s">
        <v>89</v>
      </c>
      <c r="C29" s="35">
        <v>833</v>
      </c>
      <c r="D29" s="35">
        <v>817</v>
      </c>
      <c r="E29" s="36">
        <f t="shared" si="5"/>
        <v>-1.9207683073229287</v>
      </c>
      <c r="F29" s="36">
        <f t="shared" si="7"/>
        <v>1.5734232065479057</v>
      </c>
      <c r="G29" s="35">
        <v>7946</v>
      </c>
      <c r="H29" s="35">
        <v>6352</v>
      </c>
      <c r="I29" s="36">
        <f t="shared" si="6"/>
        <v>-20.060407752328214</v>
      </c>
      <c r="J29" s="36">
        <f t="shared" si="8"/>
        <v>1.5602394397679291</v>
      </c>
      <c r="K29" s="79"/>
      <c r="L29" s="35">
        <v>39864</v>
      </c>
      <c r="M29" s="36">
        <f t="shared" si="9"/>
        <v>1.6161242693508016</v>
      </c>
      <c r="N29" s="15"/>
    </row>
    <row r="30" spans="1:14" ht="15.75">
      <c r="A30" s="12"/>
      <c r="B30" s="34" t="s">
        <v>90</v>
      </c>
      <c r="C30" s="35">
        <v>13939</v>
      </c>
      <c r="D30" s="35">
        <v>16455</v>
      </c>
      <c r="E30" s="36">
        <f t="shared" si="5"/>
        <v>18.050075328215787</v>
      </c>
      <c r="F30" s="36">
        <f t="shared" si="7"/>
        <v>31.689937409725566</v>
      </c>
      <c r="G30" s="35">
        <v>107916</v>
      </c>
      <c r="H30" s="35">
        <v>127775</v>
      </c>
      <c r="I30" s="36">
        <f t="shared" si="6"/>
        <v>18.402275844175108</v>
      </c>
      <c r="J30" s="36">
        <f t="shared" si="8"/>
        <v>31.385326576880846</v>
      </c>
      <c r="K30" s="79"/>
      <c r="L30" s="35">
        <v>894745</v>
      </c>
      <c r="M30" s="36">
        <f t="shared" si="9"/>
        <v>36.273808684032787</v>
      </c>
      <c r="N30" s="15"/>
    </row>
    <row r="31" spans="1:14" ht="15.75">
      <c r="A31" s="12"/>
      <c r="B31" s="34" t="s">
        <v>71</v>
      </c>
      <c r="C31" s="35">
        <v>6765</v>
      </c>
      <c r="D31" s="35">
        <v>8073</v>
      </c>
      <c r="E31" s="36">
        <f t="shared" si="5"/>
        <v>19.334811529933482</v>
      </c>
      <c r="F31" s="36">
        <f>+(D31*100)/$D$32</f>
        <v>15.547424169475205</v>
      </c>
      <c r="G31" s="35">
        <v>55070</v>
      </c>
      <c r="H31" s="35">
        <v>62557</v>
      </c>
      <c r="I31" s="36">
        <f t="shared" si="6"/>
        <v>13.595424005810797</v>
      </c>
      <c r="J31" s="36">
        <f>+(H31*100)/$H$32</f>
        <v>15.365853059439916</v>
      </c>
      <c r="K31" s="79"/>
      <c r="L31" s="35">
        <v>206064</v>
      </c>
      <c r="M31" s="36">
        <f>+(L31*100)/$L$32</f>
        <v>8.3540294862408082</v>
      </c>
      <c r="N31" s="15"/>
    </row>
    <row r="32" spans="1:14" ht="15.75">
      <c r="A32" s="12"/>
      <c r="B32" s="40" t="s">
        <v>70</v>
      </c>
      <c r="C32" s="37">
        <f>SUM(C26:C31)</f>
        <v>47666</v>
      </c>
      <c r="D32" s="37">
        <f>SUM(D26:D31)</f>
        <v>51925</v>
      </c>
      <c r="E32" s="38">
        <f t="shared" ref="E32" si="10">IF(ISBLANK(D32),"",(IFERROR(((D32/C32-1)*100),"")))</f>
        <v>8.9350900012587609</v>
      </c>
      <c r="F32" s="38">
        <f>SUM(F26:F31)</f>
        <v>100.00000000000001</v>
      </c>
      <c r="G32" s="37">
        <f>SUM(G26:G31)</f>
        <v>411275</v>
      </c>
      <c r="H32" s="37">
        <f>SUM(H26:H31)</f>
        <v>407117</v>
      </c>
      <c r="I32" s="38">
        <f t="shared" ref="I32" si="11">IF(ISBLANK(H32),"",(IFERROR(((H32/G32-1)*100),"")))</f>
        <v>-1.0110023706765503</v>
      </c>
      <c r="J32" s="38">
        <f>SUM(J26:J31)</f>
        <v>100</v>
      </c>
      <c r="K32" s="4"/>
      <c r="L32" s="37">
        <f>SUM(L26:L31)</f>
        <v>2466642</v>
      </c>
      <c r="M32" s="38">
        <f>SUM(M26:M31)</f>
        <v>99.999999999999986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309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350</v>
      </c>
      <c r="D35" s="35">
        <f t="shared" si="12"/>
        <v>332</v>
      </c>
      <c r="E35" s="36">
        <f t="shared" ref="E35:E41" si="13">IF(ISBLANK(D35),"",(IFERROR(((D35/C35-1)*100),"")))</f>
        <v>-5.1428571428571379</v>
      </c>
      <c r="F35" s="36">
        <f>+(D35*100)/$D$41</f>
        <v>0.69934489078002238</v>
      </c>
      <c r="G35" s="35">
        <f t="shared" ref="G35:H40" si="14">G17-G26</f>
        <v>2583</v>
      </c>
      <c r="H35" s="35">
        <f t="shared" si="14"/>
        <v>2943</v>
      </c>
      <c r="I35" s="36">
        <f t="shared" ref="I35:I41" si="15">IF(ISBLANK(H35),"",(IFERROR(((H35/G35-1)*100),"")))</f>
        <v>13.937282229965152</v>
      </c>
      <c r="J35" s="36">
        <f>+(H35*100)/$H$41</f>
        <v>0.79913108410834299</v>
      </c>
      <c r="K35" s="79"/>
      <c r="L35" s="35">
        <f t="shared" ref="L35:L40" si="16">L17-L26</f>
        <v>10390</v>
      </c>
      <c r="M35" s="36">
        <f>+(L35*100)/$L$41</f>
        <v>0.50969449726167981</v>
      </c>
      <c r="N35" s="15"/>
    </row>
    <row r="36" spans="1:14" ht="15.75">
      <c r="A36" s="12"/>
      <c r="B36" s="34" t="s">
        <v>82</v>
      </c>
      <c r="C36" s="35">
        <f t="shared" si="12"/>
        <v>19317</v>
      </c>
      <c r="D36" s="35">
        <f t="shared" si="12"/>
        <v>20140</v>
      </c>
      <c r="E36" s="36">
        <f t="shared" si="13"/>
        <v>4.2604959362219752</v>
      </c>
      <c r="F36" s="36">
        <f t="shared" ref="F36:F39" si="17">+(D36*100)/$D$41</f>
        <v>42.424114759968823</v>
      </c>
      <c r="G36" s="35">
        <f t="shared" si="14"/>
        <v>162391</v>
      </c>
      <c r="H36" s="35">
        <f t="shared" si="14"/>
        <v>158444</v>
      </c>
      <c r="I36" s="36">
        <f t="shared" si="15"/>
        <v>-2.4305534173691856</v>
      </c>
      <c r="J36" s="36">
        <f t="shared" ref="J36:J39" si="18">+(H36*100)/$H$41</f>
        <v>43.023284230534244</v>
      </c>
      <c r="K36" s="79"/>
      <c r="L36" s="35">
        <f t="shared" si="16"/>
        <v>853659</v>
      </c>
      <c r="M36" s="36">
        <f t="shared" ref="M36:M39" si="19">+(L36*100)/$L$41</f>
        <v>41.877314228865096</v>
      </c>
      <c r="N36" s="15"/>
    </row>
    <row r="37" spans="1:14" ht="15.75">
      <c r="A37" s="12"/>
      <c r="B37" s="34" t="s">
        <v>88</v>
      </c>
      <c r="C37" s="35">
        <f t="shared" si="12"/>
        <v>3285</v>
      </c>
      <c r="D37" s="35">
        <f t="shared" si="12"/>
        <v>2547</v>
      </c>
      <c r="E37" s="36">
        <f t="shared" si="13"/>
        <v>-22.465753424657532</v>
      </c>
      <c r="F37" s="36">
        <f t="shared" si="17"/>
        <v>5.3651549301708341</v>
      </c>
      <c r="G37" s="35">
        <f t="shared" si="14"/>
        <v>28830</v>
      </c>
      <c r="H37" s="35">
        <f t="shared" si="14"/>
        <v>21291</v>
      </c>
      <c r="I37" s="36">
        <f t="shared" si="15"/>
        <v>-26.149843912591052</v>
      </c>
      <c r="J37" s="36">
        <f t="shared" si="18"/>
        <v>5.7812775778969518</v>
      </c>
      <c r="K37" s="79"/>
      <c r="L37" s="35">
        <f t="shared" si="16"/>
        <v>166288</v>
      </c>
      <c r="M37" s="36">
        <f t="shared" si="19"/>
        <v>8.1574666564629652</v>
      </c>
      <c r="N37" s="15"/>
    </row>
    <row r="38" spans="1:14" ht="15.75">
      <c r="A38" s="12"/>
      <c r="B38" s="34" t="s">
        <v>89</v>
      </c>
      <c r="C38" s="35">
        <f t="shared" si="12"/>
        <v>1051</v>
      </c>
      <c r="D38" s="35">
        <f t="shared" si="12"/>
        <v>1004</v>
      </c>
      <c r="E38" s="36">
        <f t="shared" si="13"/>
        <v>-4.4719314938154175</v>
      </c>
      <c r="F38" s="36">
        <f t="shared" si="17"/>
        <v>2.1148863564552483</v>
      </c>
      <c r="G38" s="35">
        <f t="shared" si="14"/>
        <v>10194</v>
      </c>
      <c r="H38" s="35">
        <f t="shared" si="14"/>
        <v>8180</v>
      </c>
      <c r="I38" s="36">
        <f t="shared" si="15"/>
        <v>-19.756719639003339</v>
      </c>
      <c r="J38" s="36">
        <f t="shared" si="18"/>
        <v>2.2211662480483336</v>
      </c>
      <c r="K38" s="79"/>
      <c r="L38" s="35">
        <f t="shared" si="16"/>
        <v>50889</v>
      </c>
      <c r="M38" s="36">
        <f t="shared" si="19"/>
        <v>2.4964237989556906</v>
      </c>
      <c r="N38" s="15"/>
    </row>
    <row r="39" spans="1:14" ht="15.75">
      <c r="A39" s="12"/>
      <c r="B39" s="34" t="s">
        <v>90</v>
      </c>
      <c r="C39" s="35">
        <f t="shared" si="12"/>
        <v>14695</v>
      </c>
      <c r="D39" s="35">
        <f t="shared" si="12"/>
        <v>16828</v>
      </c>
      <c r="E39" s="36">
        <f t="shared" si="13"/>
        <v>14.515141204491332</v>
      </c>
      <c r="F39" s="36">
        <f t="shared" si="17"/>
        <v>35.447517536283783</v>
      </c>
      <c r="G39" s="35">
        <f t="shared" si="14"/>
        <v>109513</v>
      </c>
      <c r="H39" s="35">
        <f t="shared" si="14"/>
        <v>127431</v>
      </c>
      <c r="I39" s="36">
        <f t="shared" si="15"/>
        <v>16.361527855140491</v>
      </c>
      <c r="J39" s="36">
        <f t="shared" si="18"/>
        <v>34.602131559296723</v>
      </c>
      <c r="K39" s="79"/>
      <c r="L39" s="35">
        <f t="shared" si="16"/>
        <v>805571</v>
      </c>
      <c r="M39" s="36">
        <f t="shared" si="19"/>
        <v>39.518297002270323</v>
      </c>
      <c r="N39" s="15"/>
    </row>
    <row r="40" spans="1:14" ht="15.75">
      <c r="A40" s="12"/>
      <c r="B40" s="34" t="s">
        <v>71</v>
      </c>
      <c r="C40" s="35">
        <f t="shared" si="12"/>
        <v>5394</v>
      </c>
      <c r="D40" s="35">
        <f t="shared" si="12"/>
        <v>6622</v>
      </c>
      <c r="E40" s="36">
        <f t="shared" si="13"/>
        <v>22.766036336670382</v>
      </c>
      <c r="F40" s="36">
        <f>+(D40*100)/$D$41</f>
        <v>13.948981526341289</v>
      </c>
      <c r="G40" s="35">
        <f t="shared" si="14"/>
        <v>40965</v>
      </c>
      <c r="H40" s="35">
        <f t="shared" si="14"/>
        <v>49986</v>
      </c>
      <c r="I40" s="36">
        <f t="shared" si="15"/>
        <v>22.021237641889414</v>
      </c>
      <c r="J40" s="36">
        <f>+(H40*100)/$H$41</f>
        <v>13.573009300115404</v>
      </c>
      <c r="K40" s="79"/>
      <c r="L40" s="35">
        <f t="shared" si="16"/>
        <v>151679</v>
      </c>
      <c r="M40" s="36">
        <f>+(L40*100)/$L$41</f>
        <v>7.4408038161842471</v>
      </c>
      <c r="N40" s="15"/>
    </row>
    <row r="41" spans="1:14" ht="15.75">
      <c r="A41" s="12"/>
      <c r="B41" s="40" t="s">
        <v>70</v>
      </c>
      <c r="C41" s="37">
        <f>SUM(C35:C40)</f>
        <v>44092</v>
      </c>
      <c r="D41" s="37">
        <f>SUM(D35:D40)</f>
        <v>47473</v>
      </c>
      <c r="E41" s="38">
        <f t="shared" si="13"/>
        <v>7.6680576975415082</v>
      </c>
      <c r="F41" s="38">
        <f>SUM(F35:F40)</f>
        <v>100</v>
      </c>
      <c r="G41" s="37">
        <f>SUM(G35:G40)</f>
        <v>354476</v>
      </c>
      <c r="H41" s="37">
        <f>SUM(H35:H40)</f>
        <v>368275</v>
      </c>
      <c r="I41" s="38">
        <f t="shared" si="15"/>
        <v>3.8927882282580484</v>
      </c>
      <c r="J41" s="38">
        <f>SUM(J35:J40)</f>
        <v>100</v>
      </c>
      <c r="K41" s="4"/>
      <c r="L41" s="37">
        <f>SUM(L35:L40)</f>
        <v>2038476</v>
      </c>
      <c r="M41" s="38">
        <f>SUM(M35:M40)</f>
        <v>99.999999999999986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2018-09-04T13:18:00Z</dcterms:modified>
</cp:coreProperties>
</file>