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bookViews>
    <workbookView xWindow="0" yWindow="0" windowWidth="24000" windowHeight="8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L73" i="2" l="1"/>
  <c r="H73" i="2"/>
  <c r="G73" i="2"/>
  <c r="D73" i="2"/>
  <c r="C73" i="2"/>
  <c r="I72" i="2"/>
  <c r="E72" i="2"/>
  <c r="I71" i="2"/>
  <c r="E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  <c r="I57" i="2"/>
  <c r="E57" i="2"/>
  <c r="I56" i="2"/>
  <c r="E56" i="2"/>
  <c r="I55" i="2"/>
  <c r="E55" i="2"/>
  <c r="I54" i="2"/>
  <c r="E54" i="2"/>
  <c r="I53" i="2"/>
  <c r="E53" i="2"/>
  <c r="I52" i="2"/>
  <c r="E52" i="2"/>
  <c r="I51" i="2"/>
  <c r="E51" i="2"/>
  <c r="I50" i="2"/>
  <c r="E50" i="2"/>
  <c r="I49" i="2"/>
  <c r="E49" i="2"/>
  <c r="I48" i="2"/>
  <c r="E48" i="2"/>
  <c r="L87" i="6"/>
  <c r="H87" i="6"/>
  <c r="G87" i="6"/>
  <c r="D87" i="6"/>
  <c r="C87" i="6"/>
  <c r="I86" i="6"/>
  <c r="E86" i="6"/>
  <c r="I85" i="6"/>
  <c r="E85" i="6"/>
  <c r="I84" i="6"/>
  <c r="E84" i="6"/>
  <c r="I83" i="6"/>
  <c r="E83" i="6"/>
  <c r="I82" i="6"/>
  <c r="E82" i="6"/>
  <c r="I81" i="6"/>
  <c r="E81" i="6"/>
  <c r="I80" i="6"/>
  <c r="E80" i="6"/>
  <c r="I79" i="6"/>
  <c r="E79" i="6"/>
  <c r="I78" i="6"/>
  <c r="E78" i="6"/>
  <c r="I77" i="6"/>
  <c r="E77" i="6"/>
  <c r="I76" i="6"/>
  <c r="E76" i="6"/>
  <c r="I75" i="6"/>
  <c r="E75" i="6"/>
  <c r="I74" i="6"/>
  <c r="E74" i="6"/>
  <c r="I73" i="6"/>
  <c r="E73" i="6"/>
  <c r="I72" i="6"/>
  <c r="E72" i="6"/>
  <c r="I71" i="6"/>
  <c r="E71" i="6"/>
  <c r="I70" i="6"/>
  <c r="E70" i="6"/>
  <c r="I69" i="6"/>
  <c r="E69" i="6"/>
  <c r="I68" i="6"/>
  <c r="E68" i="6"/>
  <c r="I67" i="6"/>
  <c r="E67" i="6"/>
  <c r="I66" i="6"/>
  <c r="E66" i="6"/>
  <c r="I65" i="6"/>
  <c r="E65" i="6"/>
  <c r="I64" i="6"/>
  <c r="E64" i="6"/>
  <c r="I63" i="6"/>
  <c r="E63" i="6"/>
  <c r="I62" i="6"/>
  <c r="E62" i="6"/>
  <c r="I61" i="6"/>
  <c r="E61" i="6"/>
  <c r="I60" i="6"/>
  <c r="E60" i="6"/>
  <c r="I59" i="6"/>
  <c r="E59" i="6"/>
  <c r="I58" i="6"/>
  <c r="E58" i="6"/>
  <c r="I57" i="6"/>
  <c r="E57" i="6"/>
  <c r="I56" i="6"/>
  <c r="E56" i="6"/>
  <c r="I55" i="6"/>
  <c r="E55" i="6"/>
  <c r="L90" i="7"/>
  <c r="H90" i="7"/>
  <c r="G90" i="7"/>
  <c r="D90" i="7"/>
  <c r="C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I82" i="7"/>
  <c r="E82" i="7"/>
  <c r="I81" i="7"/>
  <c r="E81" i="7"/>
  <c r="I80" i="7"/>
  <c r="E80" i="7"/>
  <c r="I79" i="7"/>
  <c r="E79" i="7"/>
  <c r="I78" i="7"/>
  <c r="E78" i="7"/>
  <c r="I77" i="7"/>
  <c r="E77" i="7"/>
  <c r="I76" i="7"/>
  <c r="E76" i="7"/>
  <c r="I75" i="7"/>
  <c r="E75" i="7"/>
  <c r="I74" i="7"/>
  <c r="E74" i="7"/>
  <c r="I73" i="7"/>
  <c r="E73" i="7"/>
  <c r="I72" i="7"/>
  <c r="E72" i="7"/>
  <c r="I71" i="7"/>
  <c r="E71" i="7"/>
  <c r="I70" i="7"/>
  <c r="E70" i="7"/>
  <c r="I69" i="7"/>
  <c r="E69" i="7"/>
  <c r="I68" i="7"/>
  <c r="E68" i="7"/>
  <c r="I67" i="7"/>
  <c r="E67" i="7"/>
  <c r="I66" i="7"/>
  <c r="E66" i="7"/>
  <c r="I65" i="7"/>
  <c r="E65" i="7"/>
  <c r="I64" i="7"/>
  <c r="E64" i="7"/>
  <c r="I63" i="7"/>
  <c r="E63" i="7"/>
  <c r="I62" i="7"/>
  <c r="E62" i="7"/>
  <c r="I61" i="7"/>
  <c r="E61" i="7"/>
  <c r="I60" i="7"/>
  <c r="E60" i="7"/>
  <c r="I59" i="7"/>
  <c r="E59" i="7"/>
  <c r="I58" i="7"/>
  <c r="E58" i="7"/>
  <c r="I57" i="7"/>
  <c r="E57" i="7"/>
  <c r="I56" i="7"/>
  <c r="E56" i="7"/>
  <c r="P55" i="14"/>
  <c r="P56" i="14"/>
  <c r="P57" i="14"/>
  <c r="P58" i="14"/>
  <c r="P59" i="14"/>
  <c r="K55" i="14"/>
  <c r="K56" i="14"/>
  <c r="K57" i="14"/>
  <c r="K58" i="14"/>
  <c r="K59" i="14"/>
  <c r="F55" i="14"/>
  <c r="F56" i="14"/>
  <c r="F57" i="14"/>
  <c r="F58" i="14"/>
  <c r="F59" i="14"/>
  <c r="M49" i="2" l="1"/>
  <c r="M53" i="2"/>
  <c r="M57" i="2"/>
  <c r="M61" i="2"/>
  <c r="M65" i="2"/>
  <c r="M69" i="2"/>
  <c r="M70" i="2"/>
  <c r="M60" i="2"/>
  <c r="M48" i="2"/>
  <c r="M50" i="2"/>
  <c r="M54" i="2"/>
  <c r="M58" i="2"/>
  <c r="M62" i="2"/>
  <c r="M66" i="2"/>
  <c r="M52" i="2"/>
  <c r="M68" i="2"/>
  <c r="M51" i="2"/>
  <c r="M55" i="2"/>
  <c r="M59" i="2"/>
  <c r="M63" i="2"/>
  <c r="M67" i="2"/>
  <c r="M71" i="2"/>
  <c r="M64" i="2"/>
  <c r="M72" i="2"/>
  <c r="M56" i="2"/>
  <c r="J49" i="2"/>
  <c r="J53" i="2"/>
  <c r="J57" i="2"/>
  <c r="J61" i="2"/>
  <c r="J65" i="2"/>
  <c r="J69" i="2"/>
  <c r="J48" i="2"/>
  <c r="J50" i="2"/>
  <c r="J54" i="2"/>
  <c r="J58" i="2"/>
  <c r="J62" i="2"/>
  <c r="J66" i="2"/>
  <c r="J70" i="2"/>
  <c r="J51" i="2"/>
  <c r="J55" i="2"/>
  <c r="J59" i="2"/>
  <c r="J63" i="2"/>
  <c r="J67" i="2"/>
  <c r="J71" i="2"/>
  <c r="J52" i="2"/>
  <c r="J56" i="2"/>
  <c r="J60" i="2"/>
  <c r="J64" i="2"/>
  <c r="J68" i="2"/>
  <c r="J72" i="2"/>
  <c r="F52" i="2"/>
  <c r="F56" i="2"/>
  <c r="F60" i="2"/>
  <c r="F64" i="2"/>
  <c r="F68" i="2"/>
  <c r="F72" i="2"/>
  <c r="F55" i="2"/>
  <c r="F67" i="2"/>
  <c r="F49" i="2"/>
  <c r="F53" i="2"/>
  <c r="F57" i="2"/>
  <c r="F61" i="2"/>
  <c r="F65" i="2"/>
  <c r="F69" i="2"/>
  <c r="F48" i="2"/>
  <c r="F59" i="2"/>
  <c r="F63" i="2"/>
  <c r="F50" i="2"/>
  <c r="F54" i="2"/>
  <c r="F58" i="2"/>
  <c r="F62" i="2"/>
  <c r="F66" i="2"/>
  <c r="F70" i="2"/>
  <c r="F51" i="2"/>
  <c r="F71" i="2"/>
  <c r="I73" i="2"/>
  <c r="M58" i="6"/>
  <c r="M62" i="6"/>
  <c r="M66" i="6"/>
  <c r="M70" i="6"/>
  <c r="M74" i="6"/>
  <c r="M78" i="6"/>
  <c r="M82" i="6"/>
  <c r="M86" i="6"/>
  <c r="M59" i="6"/>
  <c r="M63" i="6"/>
  <c r="M67" i="6"/>
  <c r="M71" i="6"/>
  <c r="M75" i="6"/>
  <c r="M79" i="6"/>
  <c r="M83" i="6"/>
  <c r="M55" i="6"/>
  <c r="M56" i="6"/>
  <c r="M60" i="6"/>
  <c r="M64" i="6"/>
  <c r="M68" i="6"/>
  <c r="M72" i="6"/>
  <c r="M76" i="6"/>
  <c r="M80" i="6"/>
  <c r="M84" i="6"/>
  <c r="M57" i="6"/>
  <c r="M61" i="6"/>
  <c r="M65" i="6"/>
  <c r="M69" i="6"/>
  <c r="M73" i="6"/>
  <c r="M77" i="6"/>
  <c r="M81" i="6"/>
  <c r="M85" i="6"/>
  <c r="I87" i="6"/>
  <c r="J58" i="6"/>
  <c r="J62" i="6"/>
  <c r="J66" i="6"/>
  <c r="J70" i="6"/>
  <c r="J74" i="6"/>
  <c r="J78" i="6"/>
  <c r="J82" i="6"/>
  <c r="J86" i="6"/>
  <c r="J55" i="6"/>
  <c r="J59" i="6"/>
  <c r="J63" i="6"/>
  <c r="J67" i="6"/>
  <c r="J71" i="6"/>
  <c r="J75" i="6"/>
  <c r="J79" i="6"/>
  <c r="J83" i="6"/>
  <c r="J56" i="6"/>
  <c r="J60" i="6"/>
  <c r="J64" i="6"/>
  <c r="J68" i="6"/>
  <c r="J72" i="6"/>
  <c r="J76" i="6"/>
  <c r="J80" i="6"/>
  <c r="J84" i="6"/>
  <c r="J57" i="6"/>
  <c r="J61" i="6"/>
  <c r="J65" i="6"/>
  <c r="J69" i="6"/>
  <c r="J73" i="6"/>
  <c r="J77" i="6"/>
  <c r="J81" i="6"/>
  <c r="J85" i="6"/>
  <c r="F57" i="6"/>
  <c r="F61" i="6"/>
  <c r="F65" i="6"/>
  <c r="F69" i="6"/>
  <c r="F73" i="6"/>
  <c r="F77" i="6"/>
  <c r="F81" i="6"/>
  <c r="F85" i="6"/>
  <c r="F58" i="6"/>
  <c r="F62" i="6"/>
  <c r="F66" i="6"/>
  <c r="F70" i="6"/>
  <c r="F74" i="6"/>
  <c r="F78" i="6"/>
  <c r="F82" i="6"/>
  <c r="F55" i="6"/>
  <c r="F86" i="6"/>
  <c r="F59" i="6"/>
  <c r="F63" i="6"/>
  <c r="F67" i="6"/>
  <c r="F71" i="6"/>
  <c r="F75" i="6"/>
  <c r="F79" i="6"/>
  <c r="F83" i="6"/>
  <c r="F56" i="6"/>
  <c r="F60" i="6"/>
  <c r="F64" i="6"/>
  <c r="F68" i="6"/>
  <c r="F72" i="6"/>
  <c r="F76" i="6"/>
  <c r="F80" i="6"/>
  <c r="F84" i="6"/>
  <c r="E87" i="6"/>
  <c r="M59" i="7"/>
  <c r="M63" i="7"/>
  <c r="M67" i="7"/>
  <c r="M71" i="7"/>
  <c r="M75" i="7"/>
  <c r="M79" i="7"/>
  <c r="M83" i="7"/>
  <c r="M87" i="7"/>
  <c r="M60" i="7"/>
  <c r="M64" i="7"/>
  <c r="M68" i="7"/>
  <c r="M72" i="7"/>
  <c r="M76" i="7"/>
  <c r="M80" i="7"/>
  <c r="M84" i="7"/>
  <c r="M88" i="7"/>
  <c r="M57" i="7"/>
  <c r="M61" i="7"/>
  <c r="M65" i="7"/>
  <c r="M69" i="7"/>
  <c r="M73" i="7"/>
  <c r="M77" i="7"/>
  <c r="M81" i="7"/>
  <c r="M85" i="7"/>
  <c r="M89" i="7"/>
  <c r="M58" i="7"/>
  <c r="M62" i="7"/>
  <c r="M66" i="7"/>
  <c r="M70" i="7"/>
  <c r="M74" i="7"/>
  <c r="M78" i="7"/>
  <c r="M82" i="7"/>
  <c r="M86" i="7"/>
  <c r="M56" i="7"/>
  <c r="I90" i="7"/>
  <c r="J60" i="7"/>
  <c r="J64" i="7"/>
  <c r="J68" i="7"/>
  <c r="J72" i="7"/>
  <c r="J76" i="7"/>
  <c r="J80" i="7"/>
  <c r="J84" i="7"/>
  <c r="J88" i="7"/>
  <c r="J81" i="7"/>
  <c r="J85" i="7"/>
  <c r="J86" i="7"/>
  <c r="J57" i="7"/>
  <c r="J61" i="7"/>
  <c r="J65" i="7"/>
  <c r="J69" i="7"/>
  <c r="J73" i="7"/>
  <c r="J77" i="7"/>
  <c r="J82" i="7"/>
  <c r="J58" i="7"/>
  <c r="J62" i="7"/>
  <c r="J66" i="7"/>
  <c r="J70" i="7"/>
  <c r="J74" i="7"/>
  <c r="J78" i="7"/>
  <c r="J59" i="7"/>
  <c r="J63" i="7"/>
  <c r="J67" i="7"/>
  <c r="J71" i="7"/>
  <c r="J75" i="7"/>
  <c r="J79" i="7"/>
  <c r="J83" i="7"/>
  <c r="J87" i="7"/>
  <c r="J89" i="7"/>
  <c r="J56" i="7"/>
  <c r="F57" i="7"/>
  <c r="F61" i="7"/>
  <c r="F65" i="7"/>
  <c r="F69" i="7"/>
  <c r="F73" i="7"/>
  <c r="F77" i="7"/>
  <c r="F81" i="7"/>
  <c r="F85" i="7"/>
  <c r="F89" i="7"/>
  <c r="F60" i="7"/>
  <c r="F68" i="7"/>
  <c r="F76" i="7"/>
  <c r="F84" i="7"/>
  <c r="F58" i="7"/>
  <c r="F62" i="7"/>
  <c r="F66" i="7"/>
  <c r="F70" i="7"/>
  <c r="F74" i="7"/>
  <c r="F78" i="7"/>
  <c r="F82" i="7"/>
  <c r="F86" i="7"/>
  <c r="F56" i="7"/>
  <c r="F64" i="7"/>
  <c r="F72" i="7"/>
  <c r="F80" i="7"/>
  <c r="F88" i="7"/>
  <c r="F59" i="7"/>
  <c r="F63" i="7"/>
  <c r="F67" i="7"/>
  <c r="F71" i="7"/>
  <c r="F75" i="7"/>
  <c r="F79" i="7"/>
  <c r="F83" i="7"/>
  <c r="F87" i="7"/>
  <c r="E90" i="7"/>
  <c r="E73" i="2"/>
  <c r="I37" i="15"/>
  <c r="E37" i="15"/>
  <c r="I36" i="15"/>
  <c r="E36" i="15"/>
  <c r="I35" i="15"/>
  <c r="E35" i="15"/>
  <c r="I34" i="15"/>
  <c r="E34" i="15"/>
  <c r="I33" i="15"/>
  <c r="E33" i="15"/>
  <c r="I32" i="15"/>
  <c r="E32" i="15"/>
  <c r="I31" i="15"/>
  <c r="E31" i="15"/>
  <c r="I30" i="15"/>
  <c r="E30" i="15"/>
  <c r="I29" i="15"/>
  <c r="E29" i="15"/>
  <c r="C41" i="15"/>
  <c r="D41" i="15"/>
  <c r="G41" i="15"/>
  <c r="H41" i="15"/>
  <c r="L41" i="15"/>
  <c r="C42" i="15"/>
  <c r="D42" i="15"/>
  <c r="G42" i="15"/>
  <c r="H42" i="15"/>
  <c r="L42" i="15"/>
  <c r="C43" i="15"/>
  <c r="D43" i="15"/>
  <c r="G43" i="15"/>
  <c r="H43" i="15"/>
  <c r="L43" i="15"/>
  <c r="C44" i="15"/>
  <c r="D44" i="15"/>
  <c r="G44" i="15"/>
  <c r="H44" i="15"/>
  <c r="L44" i="15"/>
  <c r="C45" i="15"/>
  <c r="D45" i="15"/>
  <c r="G45" i="15"/>
  <c r="H45" i="15"/>
  <c r="L45" i="15"/>
  <c r="C46" i="15"/>
  <c r="D46" i="15"/>
  <c r="G46" i="15"/>
  <c r="H46" i="15"/>
  <c r="L46" i="15"/>
  <c r="C47" i="15"/>
  <c r="D47" i="15"/>
  <c r="G47" i="15"/>
  <c r="H47" i="15"/>
  <c r="L47" i="15"/>
  <c r="C48" i="15"/>
  <c r="D48" i="15"/>
  <c r="G48" i="15"/>
  <c r="H48" i="15"/>
  <c r="L48" i="15"/>
  <c r="C49" i="15"/>
  <c r="D49" i="15"/>
  <c r="E49" i="15" s="1"/>
  <c r="G49" i="15"/>
  <c r="H49" i="15"/>
  <c r="L49" i="15"/>
  <c r="L38" i="15"/>
  <c r="H38" i="15"/>
  <c r="G38" i="15"/>
  <c r="D38" i="15"/>
  <c r="C38" i="15"/>
  <c r="I31" i="10"/>
  <c r="E31" i="10"/>
  <c r="I30" i="10"/>
  <c r="E30" i="10"/>
  <c r="I29" i="10"/>
  <c r="E29" i="10"/>
  <c r="I28" i="10"/>
  <c r="E28" i="10"/>
  <c r="I27" i="10"/>
  <c r="E27" i="10"/>
  <c r="I26" i="10"/>
  <c r="E26" i="10"/>
  <c r="L40" i="10"/>
  <c r="L39" i="10"/>
  <c r="L38" i="10"/>
  <c r="L37" i="10"/>
  <c r="L36" i="10"/>
  <c r="L35" i="10"/>
  <c r="H40" i="10"/>
  <c r="H39" i="10"/>
  <c r="H38" i="10"/>
  <c r="I38" i="10" s="1"/>
  <c r="H37" i="10"/>
  <c r="H36" i="10"/>
  <c r="H35" i="10"/>
  <c r="G40" i="10"/>
  <c r="G39" i="10"/>
  <c r="G38" i="10"/>
  <c r="G37" i="10"/>
  <c r="G36" i="10"/>
  <c r="G35" i="10"/>
  <c r="D40" i="10"/>
  <c r="D39" i="10"/>
  <c r="D38" i="10"/>
  <c r="D37" i="10"/>
  <c r="D36" i="10"/>
  <c r="D35" i="10"/>
  <c r="C40" i="10"/>
  <c r="C39" i="10"/>
  <c r="C38" i="10"/>
  <c r="C37" i="10"/>
  <c r="C36" i="10"/>
  <c r="C35" i="10"/>
  <c r="L32" i="10"/>
  <c r="H32" i="10"/>
  <c r="G32" i="10"/>
  <c r="D32" i="10"/>
  <c r="C32" i="10"/>
  <c r="I31" i="5"/>
  <c r="E31" i="5"/>
  <c r="I30" i="5"/>
  <c r="E30" i="5"/>
  <c r="I29" i="5"/>
  <c r="E29" i="5"/>
  <c r="I28" i="5"/>
  <c r="E28" i="5"/>
  <c r="I27" i="5"/>
  <c r="E27" i="5"/>
  <c r="I26" i="5"/>
  <c r="E26" i="5"/>
  <c r="L40" i="5"/>
  <c r="L39" i="5"/>
  <c r="L38" i="5"/>
  <c r="L37" i="5"/>
  <c r="L36" i="5"/>
  <c r="L35" i="5"/>
  <c r="H40" i="5"/>
  <c r="H39" i="5"/>
  <c r="H38" i="5"/>
  <c r="H37" i="5"/>
  <c r="H36" i="5"/>
  <c r="H35" i="5"/>
  <c r="G40" i="5"/>
  <c r="G39" i="5"/>
  <c r="G38" i="5"/>
  <c r="G37" i="5"/>
  <c r="G36" i="5"/>
  <c r="G35" i="5"/>
  <c r="D40" i="5"/>
  <c r="D39" i="5"/>
  <c r="D38" i="5"/>
  <c r="D37" i="5"/>
  <c r="D36" i="5"/>
  <c r="D35" i="5"/>
  <c r="C40" i="5"/>
  <c r="C39" i="5"/>
  <c r="C38" i="5"/>
  <c r="C37" i="5"/>
  <c r="C36" i="5"/>
  <c r="C35" i="5"/>
  <c r="L32" i="5"/>
  <c r="H32" i="5"/>
  <c r="G32" i="5"/>
  <c r="D32" i="5"/>
  <c r="C32" i="5"/>
  <c r="I33" i="4"/>
  <c r="E33" i="4"/>
  <c r="I32" i="4"/>
  <c r="E32" i="4"/>
  <c r="I31" i="4"/>
  <c r="E31" i="4"/>
  <c r="I30" i="4"/>
  <c r="E30" i="4"/>
  <c r="I29" i="4"/>
  <c r="E29" i="4"/>
  <c r="I28" i="4"/>
  <c r="E28" i="4"/>
  <c r="I27" i="4"/>
  <c r="E27" i="4"/>
  <c r="L43" i="4"/>
  <c r="L42" i="4"/>
  <c r="L41" i="4"/>
  <c r="L40" i="4"/>
  <c r="L39" i="4"/>
  <c r="L38" i="4"/>
  <c r="L37" i="4"/>
  <c r="H43" i="4"/>
  <c r="H42" i="4"/>
  <c r="H41" i="4"/>
  <c r="H40" i="4"/>
  <c r="H39" i="4"/>
  <c r="H38" i="4"/>
  <c r="H37" i="4"/>
  <c r="G43" i="4"/>
  <c r="G42" i="4"/>
  <c r="G41" i="4"/>
  <c r="G40" i="4"/>
  <c r="G39" i="4"/>
  <c r="G38" i="4"/>
  <c r="G37" i="4"/>
  <c r="D43" i="4"/>
  <c r="D42" i="4"/>
  <c r="D41" i="4"/>
  <c r="D40" i="4"/>
  <c r="D39" i="4"/>
  <c r="D38" i="4"/>
  <c r="D37" i="4"/>
  <c r="C43" i="4"/>
  <c r="C42" i="4"/>
  <c r="C41" i="4"/>
  <c r="C40" i="4"/>
  <c r="C39" i="4"/>
  <c r="C38" i="4"/>
  <c r="C37" i="4"/>
  <c r="L34" i="4"/>
  <c r="H34" i="4"/>
  <c r="G34" i="4"/>
  <c r="D34" i="4"/>
  <c r="C34" i="4"/>
  <c r="H79" i="2"/>
  <c r="L79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G103" i="2"/>
  <c r="G102" i="2"/>
  <c r="G101" i="2"/>
  <c r="I101" i="2" s="1"/>
  <c r="G100" i="2"/>
  <c r="G99" i="2"/>
  <c r="G98" i="2"/>
  <c r="I98" i="2" s="1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I85" i="2" s="1"/>
  <c r="G84" i="2"/>
  <c r="G83" i="2"/>
  <c r="G82" i="2"/>
  <c r="G81" i="2"/>
  <c r="G80" i="2"/>
  <c r="I80" i="2" s="1"/>
  <c r="G79" i="2"/>
  <c r="I79" i="2" s="1"/>
  <c r="D103" i="2"/>
  <c r="E103" i="2" s="1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E83" i="2" s="1"/>
  <c r="D82" i="2"/>
  <c r="D81" i="2"/>
  <c r="D80" i="2"/>
  <c r="D79" i="2"/>
  <c r="E79" i="2" s="1"/>
  <c r="C103" i="2"/>
  <c r="C102" i="2"/>
  <c r="C101" i="2"/>
  <c r="C100" i="2"/>
  <c r="C99" i="2"/>
  <c r="C98" i="2"/>
  <c r="C97" i="2"/>
  <c r="C96" i="2"/>
  <c r="C95" i="2"/>
  <c r="C94" i="2"/>
  <c r="E94" i="2" s="1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E95" i="2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G124" i="6"/>
  <c r="G123" i="6"/>
  <c r="G122" i="6"/>
  <c r="G121" i="6"/>
  <c r="I121" i="6" s="1"/>
  <c r="G120" i="6"/>
  <c r="G119" i="6"/>
  <c r="G118" i="6"/>
  <c r="G117" i="6"/>
  <c r="G116" i="6"/>
  <c r="G115" i="6"/>
  <c r="G114" i="6"/>
  <c r="G113" i="6"/>
  <c r="I113" i="6" s="1"/>
  <c r="G112" i="6"/>
  <c r="G111" i="6"/>
  <c r="G110" i="6"/>
  <c r="G109" i="6"/>
  <c r="G108" i="6"/>
  <c r="G107" i="6"/>
  <c r="G106" i="6"/>
  <c r="G105" i="6"/>
  <c r="I105" i="6" s="1"/>
  <c r="G104" i="6"/>
  <c r="G103" i="6"/>
  <c r="G102" i="6"/>
  <c r="G101" i="6"/>
  <c r="I101" i="6" s="1"/>
  <c r="G100" i="6"/>
  <c r="G99" i="6"/>
  <c r="G98" i="6"/>
  <c r="G97" i="6"/>
  <c r="I97" i="6" s="1"/>
  <c r="G96" i="6"/>
  <c r="G95" i="6"/>
  <c r="G94" i="6"/>
  <c r="G93" i="6"/>
  <c r="I93" i="6" s="1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C124" i="6"/>
  <c r="E124" i="6" s="1"/>
  <c r="C123" i="6"/>
  <c r="C122" i="6"/>
  <c r="E122" i="6" s="1"/>
  <c r="C121" i="6"/>
  <c r="C120" i="6"/>
  <c r="E120" i="6" s="1"/>
  <c r="C119" i="6"/>
  <c r="E119" i="6" s="1"/>
  <c r="C118" i="6"/>
  <c r="E118" i="6" s="1"/>
  <c r="C117" i="6"/>
  <c r="C116" i="6"/>
  <c r="E116" i="6" s="1"/>
  <c r="C115" i="6"/>
  <c r="E115" i="6" s="1"/>
  <c r="C114" i="6"/>
  <c r="E114" i="6" s="1"/>
  <c r="C113" i="6"/>
  <c r="C112" i="6"/>
  <c r="C111" i="6"/>
  <c r="C110" i="6"/>
  <c r="E110" i="6" s="1"/>
  <c r="C109" i="6"/>
  <c r="C108" i="6"/>
  <c r="E108" i="6" s="1"/>
  <c r="C107" i="6"/>
  <c r="C106" i="6"/>
  <c r="E106" i="6" s="1"/>
  <c r="C105" i="6"/>
  <c r="C104" i="6"/>
  <c r="E104" i="6" s="1"/>
  <c r="C103" i="6"/>
  <c r="C102" i="6"/>
  <c r="E102" i="6" s="1"/>
  <c r="C101" i="6"/>
  <c r="C100" i="6"/>
  <c r="E100" i="6" s="1"/>
  <c r="C99" i="6"/>
  <c r="C98" i="6"/>
  <c r="E98" i="6" s="1"/>
  <c r="C97" i="6"/>
  <c r="C96" i="6"/>
  <c r="C95" i="6"/>
  <c r="C94" i="6"/>
  <c r="E94" i="6" s="1"/>
  <c r="C93" i="6"/>
  <c r="I124" i="6"/>
  <c r="I123" i="6"/>
  <c r="I120" i="6"/>
  <c r="I118" i="6"/>
  <c r="I116" i="6"/>
  <c r="I110" i="6"/>
  <c r="I94" i="6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G129" i="7"/>
  <c r="I129" i="7" s="1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E107" i="7" s="1"/>
  <c r="D106" i="7"/>
  <c r="D105" i="7"/>
  <c r="E105" i="7" s="1"/>
  <c r="D104" i="7"/>
  <c r="D103" i="7"/>
  <c r="D102" i="7"/>
  <c r="D101" i="7"/>
  <c r="D100" i="7"/>
  <c r="D99" i="7"/>
  <c r="D98" i="7"/>
  <c r="D97" i="7"/>
  <c r="D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E128" i="7" s="1"/>
  <c r="C129" i="7"/>
  <c r="C96" i="7"/>
  <c r="I109" i="7"/>
  <c r="P66" i="14"/>
  <c r="N66" i="14"/>
  <c r="M66" i="14"/>
  <c r="P65" i="14"/>
  <c r="N65" i="14"/>
  <c r="M65" i="14"/>
  <c r="P64" i="14"/>
  <c r="N64" i="14"/>
  <c r="O64" i="14" s="1"/>
  <c r="M64" i="14"/>
  <c r="P63" i="14"/>
  <c r="N63" i="14"/>
  <c r="M63" i="14"/>
  <c r="P62" i="14"/>
  <c r="N62" i="14"/>
  <c r="M62" i="14"/>
  <c r="P61" i="14"/>
  <c r="N61" i="14"/>
  <c r="M61" i="14"/>
  <c r="P60" i="14"/>
  <c r="N60" i="14"/>
  <c r="O60" i="14" s="1"/>
  <c r="M60" i="14"/>
  <c r="N59" i="14"/>
  <c r="M59" i="14"/>
  <c r="N58" i="14"/>
  <c r="M58" i="14"/>
  <c r="N57" i="14"/>
  <c r="M57" i="14"/>
  <c r="N56" i="14"/>
  <c r="O56" i="14" s="1"/>
  <c r="M56" i="14"/>
  <c r="N55" i="14"/>
  <c r="M55" i="14"/>
  <c r="K66" i="14"/>
  <c r="I66" i="14"/>
  <c r="H66" i="14"/>
  <c r="K65" i="14"/>
  <c r="I65" i="14"/>
  <c r="H65" i="14"/>
  <c r="K64" i="14"/>
  <c r="I64" i="14"/>
  <c r="H64" i="14"/>
  <c r="K63" i="14"/>
  <c r="I63" i="14"/>
  <c r="H63" i="14"/>
  <c r="K62" i="14"/>
  <c r="I62" i="14"/>
  <c r="H62" i="14"/>
  <c r="K61" i="14"/>
  <c r="I61" i="14"/>
  <c r="H61" i="14"/>
  <c r="K60" i="14"/>
  <c r="I60" i="14"/>
  <c r="J60" i="14" s="1"/>
  <c r="H60" i="14"/>
  <c r="I59" i="14"/>
  <c r="H59" i="14"/>
  <c r="I58" i="14"/>
  <c r="H58" i="14"/>
  <c r="I57" i="14"/>
  <c r="H57" i="14"/>
  <c r="I56" i="14"/>
  <c r="H56" i="14"/>
  <c r="I55" i="14"/>
  <c r="H55" i="14"/>
  <c r="F60" i="14"/>
  <c r="F61" i="14"/>
  <c r="F62" i="14"/>
  <c r="F63" i="14"/>
  <c r="F64" i="14"/>
  <c r="F65" i="14"/>
  <c r="F66" i="14"/>
  <c r="D66" i="14"/>
  <c r="D65" i="14"/>
  <c r="D64" i="14"/>
  <c r="D63" i="14"/>
  <c r="D62" i="14"/>
  <c r="D61" i="14"/>
  <c r="D55" i="14"/>
  <c r="D56" i="14"/>
  <c r="D57" i="14"/>
  <c r="D58" i="14"/>
  <c r="D59" i="14"/>
  <c r="D60" i="14"/>
  <c r="C56" i="14"/>
  <c r="E56" i="14" s="1"/>
  <c r="C57" i="14"/>
  <c r="C58" i="14"/>
  <c r="C59" i="14"/>
  <c r="C60" i="14"/>
  <c r="E60" i="14" s="1"/>
  <c r="C61" i="14"/>
  <c r="E61" i="14" s="1"/>
  <c r="C62" i="14"/>
  <c r="E62" i="14" s="1"/>
  <c r="C63" i="14"/>
  <c r="E63" i="14" s="1"/>
  <c r="C64" i="14"/>
  <c r="E64" i="14" s="1"/>
  <c r="C65" i="14"/>
  <c r="E65" i="14" s="1"/>
  <c r="C66" i="14"/>
  <c r="E66" i="14" s="1"/>
  <c r="C55" i="14"/>
  <c r="N48" i="14"/>
  <c r="M48" i="14"/>
  <c r="I48" i="14"/>
  <c r="H48" i="14"/>
  <c r="O47" i="14"/>
  <c r="J47" i="14"/>
  <c r="O46" i="14"/>
  <c r="J46" i="14"/>
  <c r="O45" i="14"/>
  <c r="J45" i="14"/>
  <c r="O44" i="14"/>
  <c r="J44" i="14"/>
  <c r="O43" i="14"/>
  <c r="J43" i="14"/>
  <c r="O42" i="14"/>
  <c r="J42" i="14"/>
  <c r="O41" i="14"/>
  <c r="J41" i="14"/>
  <c r="O40" i="14"/>
  <c r="J40" i="14"/>
  <c r="O39" i="14"/>
  <c r="J39" i="14"/>
  <c r="O38" i="14"/>
  <c r="J38" i="14"/>
  <c r="O37" i="14"/>
  <c r="J37" i="14"/>
  <c r="O36" i="14"/>
  <c r="J36" i="14"/>
  <c r="C48" i="14"/>
  <c r="D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M37" i="15" l="1"/>
  <c r="M29" i="15"/>
  <c r="J37" i="15"/>
  <c r="J29" i="15"/>
  <c r="F37" i="15"/>
  <c r="F29" i="15"/>
  <c r="I49" i="15"/>
  <c r="E45" i="15"/>
  <c r="M31" i="10"/>
  <c r="M26" i="10"/>
  <c r="J26" i="10"/>
  <c r="J31" i="10"/>
  <c r="F26" i="10"/>
  <c r="F31" i="10"/>
  <c r="E40" i="10"/>
  <c r="M26" i="5"/>
  <c r="M31" i="5"/>
  <c r="J26" i="5"/>
  <c r="J31" i="5"/>
  <c r="F31" i="5"/>
  <c r="F26" i="5"/>
  <c r="I36" i="5"/>
  <c r="M30" i="4"/>
  <c r="M27" i="4"/>
  <c r="M31" i="4"/>
  <c r="M28" i="4"/>
  <c r="M32" i="4"/>
  <c r="M29" i="4"/>
  <c r="M33" i="4"/>
  <c r="I34" i="4"/>
  <c r="J31" i="4"/>
  <c r="J28" i="4"/>
  <c r="J32" i="4"/>
  <c r="J29" i="4"/>
  <c r="J33" i="4"/>
  <c r="J30" i="4"/>
  <c r="J27" i="4"/>
  <c r="F28" i="4"/>
  <c r="F32" i="4"/>
  <c r="F29" i="4"/>
  <c r="F33" i="4"/>
  <c r="F30" i="4"/>
  <c r="F27" i="4"/>
  <c r="F31" i="4"/>
  <c r="E43" i="4"/>
  <c r="E42" i="4"/>
  <c r="I41" i="4"/>
  <c r="M73" i="2"/>
  <c r="J73" i="2"/>
  <c r="F73" i="2"/>
  <c r="I102" i="2"/>
  <c r="I97" i="2"/>
  <c r="I94" i="2"/>
  <c r="I93" i="2"/>
  <c r="I90" i="2"/>
  <c r="I82" i="2"/>
  <c r="E102" i="2"/>
  <c r="E99" i="2"/>
  <c r="E98" i="2"/>
  <c r="E91" i="2"/>
  <c r="E90" i="2"/>
  <c r="E87" i="2"/>
  <c r="I86" i="2"/>
  <c r="E86" i="2"/>
  <c r="E82" i="2"/>
  <c r="I81" i="2"/>
  <c r="M87" i="6"/>
  <c r="J87" i="6"/>
  <c r="F87" i="6"/>
  <c r="E123" i="6"/>
  <c r="I122" i="6"/>
  <c r="I119" i="6"/>
  <c r="I115" i="6"/>
  <c r="I114" i="6"/>
  <c r="I112" i="6"/>
  <c r="I111" i="6"/>
  <c r="E111" i="6"/>
  <c r="I108" i="6"/>
  <c r="I107" i="6"/>
  <c r="E107" i="6"/>
  <c r="I106" i="6"/>
  <c r="I104" i="6"/>
  <c r="I103" i="6"/>
  <c r="E103" i="6"/>
  <c r="I102" i="6"/>
  <c r="I100" i="6"/>
  <c r="I98" i="6"/>
  <c r="I96" i="6"/>
  <c r="I95" i="6"/>
  <c r="I99" i="6"/>
  <c r="E99" i="6"/>
  <c r="E95" i="6"/>
  <c r="J90" i="7"/>
  <c r="M90" i="7"/>
  <c r="F90" i="7"/>
  <c r="I121" i="7"/>
  <c r="I117" i="7"/>
  <c r="E117" i="7"/>
  <c r="I113" i="7"/>
  <c r="E109" i="7"/>
  <c r="I105" i="7"/>
  <c r="I101" i="7"/>
  <c r="E101" i="7"/>
  <c r="I97" i="7"/>
  <c r="I127" i="7"/>
  <c r="E127" i="7"/>
  <c r="I123" i="7"/>
  <c r="I119" i="7"/>
  <c r="I115" i="7"/>
  <c r="E115" i="7"/>
  <c r="I107" i="7"/>
  <c r="I103" i="7"/>
  <c r="I99" i="7"/>
  <c r="E99" i="7"/>
  <c r="I125" i="7"/>
  <c r="J64" i="14"/>
  <c r="J56" i="14"/>
  <c r="H67" i="14"/>
  <c r="I37" i="4"/>
  <c r="I35" i="10"/>
  <c r="I41" i="15"/>
  <c r="E41" i="15"/>
  <c r="M30" i="15"/>
  <c r="M34" i="15"/>
  <c r="M31" i="15"/>
  <c r="M35" i="15"/>
  <c r="M32" i="15"/>
  <c r="M36" i="15"/>
  <c r="M33" i="15"/>
  <c r="I38" i="15"/>
  <c r="J31" i="15"/>
  <c r="J35" i="15"/>
  <c r="J32" i="15"/>
  <c r="J33" i="15"/>
  <c r="J30" i="15"/>
  <c r="J36" i="15"/>
  <c r="J34" i="15"/>
  <c r="I48" i="15"/>
  <c r="I45" i="15"/>
  <c r="I47" i="15"/>
  <c r="I43" i="15"/>
  <c r="I46" i="15"/>
  <c r="I42" i="15"/>
  <c r="E38" i="15"/>
  <c r="F32" i="15"/>
  <c r="F36" i="15"/>
  <c r="F33" i="15"/>
  <c r="F30" i="15"/>
  <c r="F34" i="15"/>
  <c r="F31" i="15"/>
  <c r="F35" i="15"/>
  <c r="E46" i="15"/>
  <c r="E42" i="15"/>
  <c r="E47" i="15"/>
  <c r="E43" i="15"/>
  <c r="M27" i="10"/>
  <c r="M28" i="10"/>
  <c r="M29" i="10"/>
  <c r="M30" i="10"/>
  <c r="J28" i="10"/>
  <c r="J29" i="10"/>
  <c r="J27" i="10"/>
  <c r="J30" i="10"/>
  <c r="F29" i="10"/>
  <c r="F30" i="10"/>
  <c r="F27" i="10"/>
  <c r="F28" i="10"/>
  <c r="I39" i="10"/>
  <c r="I37" i="10"/>
  <c r="E35" i="10"/>
  <c r="E38" i="10"/>
  <c r="E39" i="10"/>
  <c r="E37" i="10"/>
  <c r="E36" i="10"/>
  <c r="M27" i="5"/>
  <c r="M28" i="5"/>
  <c r="M29" i="5"/>
  <c r="M30" i="5"/>
  <c r="J30" i="5"/>
  <c r="J27" i="5"/>
  <c r="J28" i="5"/>
  <c r="J29" i="5"/>
  <c r="F27" i="5"/>
  <c r="F28" i="5"/>
  <c r="F29" i="5"/>
  <c r="F30" i="5"/>
  <c r="E37" i="4"/>
  <c r="E41" i="4"/>
  <c r="M34" i="4"/>
  <c r="E81" i="2"/>
  <c r="E93" i="2"/>
  <c r="E85" i="2"/>
  <c r="E89" i="2"/>
  <c r="E97" i="2"/>
  <c r="E101" i="2"/>
  <c r="I89" i="2"/>
  <c r="I83" i="2"/>
  <c r="I87" i="2"/>
  <c r="I91" i="2"/>
  <c r="I95" i="2"/>
  <c r="I99" i="2"/>
  <c r="I103" i="2"/>
  <c r="D104" i="2"/>
  <c r="F79" i="2" s="1"/>
  <c r="E96" i="6"/>
  <c r="E112" i="6"/>
  <c r="L125" i="6"/>
  <c r="M93" i="6" s="1"/>
  <c r="H125" i="6"/>
  <c r="D125" i="6"/>
  <c r="C125" i="6"/>
  <c r="E109" i="6"/>
  <c r="I111" i="7"/>
  <c r="E129" i="7"/>
  <c r="E125" i="7"/>
  <c r="E121" i="7"/>
  <c r="E113" i="7"/>
  <c r="E97" i="7"/>
  <c r="E100" i="7"/>
  <c r="E104" i="7"/>
  <c r="E108" i="7"/>
  <c r="E112" i="7"/>
  <c r="E116" i="7"/>
  <c r="E120" i="7"/>
  <c r="E124" i="7"/>
  <c r="E103" i="7"/>
  <c r="O58" i="14"/>
  <c r="O62" i="14"/>
  <c r="O66" i="14"/>
  <c r="E57" i="14"/>
  <c r="E59" i="14"/>
  <c r="E55" i="14"/>
  <c r="C67" i="14"/>
  <c r="O55" i="14"/>
  <c r="O63" i="14"/>
  <c r="O57" i="14"/>
  <c r="O61" i="14"/>
  <c r="O65" i="14"/>
  <c r="J55" i="14"/>
  <c r="J58" i="14"/>
  <c r="J62" i="14"/>
  <c r="J66" i="14"/>
  <c r="J63" i="14"/>
  <c r="J57" i="14"/>
  <c r="J61" i="14"/>
  <c r="J65" i="14"/>
  <c r="E58" i="14"/>
  <c r="M67" i="14"/>
  <c r="O59" i="14"/>
  <c r="J59" i="14"/>
  <c r="E44" i="15"/>
  <c r="E48" i="15"/>
  <c r="I44" i="15"/>
  <c r="L50" i="15"/>
  <c r="M41" i="15" s="1"/>
  <c r="H50" i="15"/>
  <c r="J49" i="15" s="1"/>
  <c r="G50" i="15"/>
  <c r="D50" i="15"/>
  <c r="C50" i="15"/>
  <c r="I40" i="10"/>
  <c r="L41" i="10"/>
  <c r="M40" i="10" s="1"/>
  <c r="H41" i="10"/>
  <c r="J40" i="10" s="1"/>
  <c r="I36" i="10"/>
  <c r="G41" i="10"/>
  <c r="D41" i="10"/>
  <c r="F40" i="10" s="1"/>
  <c r="C41" i="10"/>
  <c r="E32" i="10"/>
  <c r="I32" i="10"/>
  <c r="E36" i="5"/>
  <c r="E40" i="5"/>
  <c r="E38" i="5"/>
  <c r="I40" i="5"/>
  <c r="I38" i="5"/>
  <c r="E35" i="5"/>
  <c r="E39" i="5"/>
  <c r="D41" i="5"/>
  <c r="I35" i="5"/>
  <c r="I39" i="5"/>
  <c r="H41" i="5"/>
  <c r="J35" i="5" s="1"/>
  <c r="I32" i="5"/>
  <c r="I37" i="5"/>
  <c r="E32" i="5"/>
  <c r="G41" i="5"/>
  <c r="L41" i="5"/>
  <c r="E37" i="5"/>
  <c r="C41" i="5"/>
  <c r="I38" i="4"/>
  <c r="E34" i="4"/>
  <c r="E38" i="4"/>
  <c r="I39" i="4"/>
  <c r="I43" i="4"/>
  <c r="L44" i="4"/>
  <c r="H44" i="4"/>
  <c r="I42" i="4"/>
  <c r="D44" i="4"/>
  <c r="G44" i="4"/>
  <c r="I40" i="4"/>
  <c r="E39" i="4"/>
  <c r="C44" i="4"/>
  <c r="E40" i="4"/>
  <c r="L104" i="2"/>
  <c r="G104" i="2"/>
  <c r="H104" i="2"/>
  <c r="J79" i="2" s="1"/>
  <c r="I96" i="2"/>
  <c r="C104" i="2"/>
  <c r="I84" i="2"/>
  <c r="I88" i="2"/>
  <c r="I92" i="2"/>
  <c r="I100" i="2"/>
  <c r="E84" i="2"/>
  <c r="E88" i="2"/>
  <c r="E92" i="2"/>
  <c r="E96" i="2"/>
  <c r="E100" i="2"/>
  <c r="E80" i="2"/>
  <c r="E97" i="6"/>
  <c r="E113" i="6"/>
  <c r="I117" i="6"/>
  <c r="E93" i="6"/>
  <c r="E101" i="6"/>
  <c r="E117" i="6"/>
  <c r="I109" i="6"/>
  <c r="E105" i="6"/>
  <c r="E121" i="6"/>
  <c r="G125" i="6"/>
  <c r="E96" i="7"/>
  <c r="I96" i="7"/>
  <c r="I100" i="7"/>
  <c r="I104" i="7"/>
  <c r="I108" i="7"/>
  <c r="I112" i="7"/>
  <c r="I116" i="7"/>
  <c r="I120" i="7"/>
  <c r="I124" i="7"/>
  <c r="I128" i="7"/>
  <c r="H130" i="7"/>
  <c r="I126" i="7"/>
  <c r="E98" i="7"/>
  <c r="E123" i="7"/>
  <c r="E111" i="7"/>
  <c r="E119" i="7"/>
  <c r="D130" i="7"/>
  <c r="E102" i="7"/>
  <c r="E126" i="7"/>
  <c r="E106" i="7"/>
  <c r="E110" i="7"/>
  <c r="E114" i="7"/>
  <c r="E122" i="7"/>
  <c r="G130" i="7"/>
  <c r="E118" i="7"/>
  <c r="L130" i="7"/>
  <c r="I110" i="7"/>
  <c r="I102" i="7"/>
  <c r="I106" i="7"/>
  <c r="I114" i="7"/>
  <c r="I118" i="7"/>
  <c r="I122" i="7"/>
  <c r="I98" i="7"/>
  <c r="C130" i="7"/>
  <c r="N67" i="14"/>
  <c r="I67" i="14"/>
  <c r="D67" i="14"/>
  <c r="M41" i="12"/>
  <c r="M38" i="15" l="1"/>
  <c r="M99" i="7"/>
  <c r="M103" i="7"/>
  <c r="M107" i="7"/>
  <c r="M111" i="7"/>
  <c r="M115" i="7"/>
  <c r="M119" i="7"/>
  <c r="M123" i="7"/>
  <c r="M127" i="7"/>
  <c r="M102" i="7"/>
  <c r="M114" i="7"/>
  <c r="M126" i="7"/>
  <c r="M100" i="7"/>
  <c r="M104" i="7"/>
  <c r="M108" i="7"/>
  <c r="M112" i="7"/>
  <c r="M116" i="7"/>
  <c r="M120" i="7"/>
  <c r="M124" i="7"/>
  <c r="M128" i="7"/>
  <c r="M98" i="7"/>
  <c r="M118" i="7"/>
  <c r="M97" i="7"/>
  <c r="M101" i="7"/>
  <c r="M105" i="7"/>
  <c r="M109" i="7"/>
  <c r="M113" i="7"/>
  <c r="M117" i="7"/>
  <c r="M121" i="7"/>
  <c r="M125" i="7"/>
  <c r="M129" i="7"/>
  <c r="M106" i="7"/>
  <c r="M110" i="7"/>
  <c r="M122" i="7"/>
  <c r="M96" i="7"/>
  <c r="J102" i="7"/>
  <c r="J99" i="7"/>
  <c r="J103" i="7"/>
  <c r="J107" i="7"/>
  <c r="J111" i="7"/>
  <c r="J115" i="7"/>
  <c r="J119" i="7"/>
  <c r="J123" i="7"/>
  <c r="J127" i="7"/>
  <c r="J100" i="7"/>
  <c r="J104" i="7"/>
  <c r="J108" i="7"/>
  <c r="J112" i="7"/>
  <c r="J116" i="7"/>
  <c r="J120" i="7"/>
  <c r="J124" i="7"/>
  <c r="J128" i="7"/>
  <c r="J97" i="7"/>
  <c r="J101" i="7"/>
  <c r="J105" i="7"/>
  <c r="J109" i="7"/>
  <c r="J113" i="7"/>
  <c r="J117" i="7"/>
  <c r="J121" i="7"/>
  <c r="J125" i="7"/>
  <c r="J129" i="7"/>
  <c r="J98" i="7"/>
  <c r="J106" i="7"/>
  <c r="J110" i="7"/>
  <c r="J114" i="7"/>
  <c r="J118" i="7"/>
  <c r="J122" i="7"/>
  <c r="J126" i="7"/>
  <c r="J96" i="7"/>
  <c r="F102" i="7"/>
  <c r="F104" i="7"/>
  <c r="F120" i="7"/>
  <c r="F99" i="7"/>
  <c r="F115" i="7"/>
  <c r="F127" i="7"/>
  <c r="F112" i="7"/>
  <c r="F100" i="7"/>
  <c r="F124" i="7"/>
  <c r="F97" i="7"/>
  <c r="F101" i="7"/>
  <c r="F105" i="7"/>
  <c r="F109" i="7"/>
  <c r="F113" i="7"/>
  <c r="F117" i="7"/>
  <c r="F121" i="7"/>
  <c r="F125" i="7"/>
  <c r="F129" i="7"/>
  <c r="F98" i="7"/>
  <c r="F106" i="7"/>
  <c r="F110" i="7"/>
  <c r="F114" i="7"/>
  <c r="F118" i="7"/>
  <c r="F122" i="7"/>
  <c r="F126" i="7"/>
  <c r="F103" i="7"/>
  <c r="F107" i="7"/>
  <c r="F111" i="7"/>
  <c r="F119" i="7"/>
  <c r="F123" i="7"/>
  <c r="F108" i="7"/>
  <c r="F116" i="7"/>
  <c r="F128" i="7"/>
  <c r="F96" i="7"/>
  <c r="M96" i="6"/>
  <c r="M100" i="6"/>
  <c r="M104" i="6"/>
  <c r="M108" i="6"/>
  <c r="M112" i="6"/>
  <c r="M116" i="6"/>
  <c r="M120" i="6"/>
  <c r="M124" i="6"/>
  <c r="M102" i="6"/>
  <c r="M122" i="6"/>
  <c r="M97" i="6"/>
  <c r="M101" i="6"/>
  <c r="M105" i="6"/>
  <c r="M109" i="6"/>
  <c r="M113" i="6"/>
  <c r="M117" i="6"/>
  <c r="M121" i="6"/>
  <c r="M94" i="6"/>
  <c r="M110" i="6"/>
  <c r="M118" i="6"/>
  <c r="M95" i="6"/>
  <c r="M99" i="6"/>
  <c r="M103" i="6"/>
  <c r="M107" i="6"/>
  <c r="M111" i="6"/>
  <c r="M115" i="6"/>
  <c r="M119" i="6"/>
  <c r="M123" i="6"/>
  <c r="M98" i="6"/>
  <c r="M106" i="6"/>
  <c r="M114" i="6"/>
  <c r="J96" i="6"/>
  <c r="J100" i="6"/>
  <c r="J104" i="6"/>
  <c r="J108" i="6"/>
  <c r="J112" i="6"/>
  <c r="J116" i="6"/>
  <c r="J120" i="6"/>
  <c r="J124" i="6"/>
  <c r="J97" i="6"/>
  <c r="J101" i="6"/>
  <c r="J105" i="6"/>
  <c r="J109" i="6"/>
  <c r="J113" i="6"/>
  <c r="J117" i="6"/>
  <c r="J121" i="6"/>
  <c r="J94" i="6"/>
  <c r="J98" i="6"/>
  <c r="J102" i="6"/>
  <c r="J106" i="6"/>
  <c r="J110" i="6"/>
  <c r="J114" i="6"/>
  <c r="J118" i="6"/>
  <c r="J122" i="6"/>
  <c r="J95" i="6"/>
  <c r="J99" i="6"/>
  <c r="J103" i="6"/>
  <c r="J107" i="6"/>
  <c r="J111" i="6"/>
  <c r="J115" i="6"/>
  <c r="J119" i="6"/>
  <c r="J123" i="6"/>
  <c r="J93" i="6"/>
  <c r="E125" i="6"/>
  <c r="F96" i="6"/>
  <c r="F100" i="6"/>
  <c r="F104" i="6"/>
  <c r="F108" i="6"/>
  <c r="F112" i="6"/>
  <c r="F116" i="6"/>
  <c r="F120" i="6"/>
  <c r="F124" i="6"/>
  <c r="F101" i="6"/>
  <c r="F97" i="6"/>
  <c r="F105" i="6"/>
  <c r="F121" i="6"/>
  <c r="F94" i="6"/>
  <c r="F98" i="6"/>
  <c r="F102" i="6"/>
  <c r="F106" i="6"/>
  <c r="F110" i="6"/>
  <c r="F114" i="6"/>
  <c r="F118" i="6"/>
  <c r="F122" i="6"/>
  <c r="F113" i="6"/>
  <c r="F95" i="6"/>
  <c r="F99" i="6"/>
  <c r="F103" i="6"/>
  <c r="F107" i="6"/>
  <c r="F111" i="6"/>
  <c r="F115" i="6"/>
  <c r="F119" i="6"/>
  <c r="F123" i="6"/>
  <c r="F109" i="6"/>
  <c r="F117" i="6"/>
  <c r="F93" i="6"/>
  <c r="M81" i="2"/>
  <c r="M85" i="2"/>
  <c r="M89" i="2"/>
  <c r="M93" i="2"/>
  <c r="M97" i="2"/>
  <c r="M101" i="2"/>
  <c r="M82" i="2"/>
  <c r="M86" i="2"/>
  <c r="M90" i="2"/>
  <c r="M94" i="2"/>
  <c r="M98" i="2"/>
  <c r="M102" i="2"/>
  <c r="M83" i="2"/>
  <c r="M87" i="2"/>
  <c r="M91" i="2"/>
  <c r="M95" i="2"/>
  <c r="M99" i="2"/>
  <c r="M103" i="2"/>
  <c r="M80" i="2"/>
  <c r="M84" i="2"/>
  <c r="M88" i="2"/>
  <c r="M92" i="2"/>
  <c r="M96" i="2"/>
  <c r="M100" i="2"/>
  <c r="M79" i="2"/>
  <c r="I104" i="2"/>
  <c r="J80" i="2"/>
  <c r="J84" i="2"/>
  <c r="J88" i="2"/>
  <c r="J92" i="2"/>
  <c r="J96" i="2"/>
  <c r="J100" i="2"/>
  <c r="J81" i="2"/>
  <c r="J85" i="2"/>
  <c r="J89" i="2"/>
  <c r="J93" i="2"/>
  <c r="J97" i="2"/>
  <c r="J101" i="2"/>
  <c r="J82" i="2"/>
  <c r="J86" i="2"/>
  <c r="J90" i="2"/>
  <c r="J94" i="2"/>
  <c r="J98" i="2"/>
  <c r="J102" i="2"/>
  <c r="J83" i="2"/>
  <c r="J87" i="2"/>
  <c r="J91" i="2"/>
  <c r="J95" i="2"/>
  <c r="J99" i="2"/>
  <c r="J103" i="2"/>
  <c r="F83" i="2"/>
  <c r="F87" i="2"/>
  <c r="F91" i="2"/>
  <c r="F95" i="2"/>
  <c r="F99" i="2"/>
  <c r="F103" i="2"/>
  <c r="F80" i="2"/>
  <c r="F84" i="2"/>
  <c r="F88" i="2"/>
  <c r="F92" i="2"/>
  <c r="F96" i="2"/>
  <c r="F100" i="2"/>
  <c r="F81" i="2"/>
  <c r="F85" i="2"/>
  <c r="F89" i="2"/>
  <c r="F93" i="2"/>
  <c r="F97" i="2"/>
  <c r="F101" i="2"/>
  <c r="F82" i="2"/>
  <c r="F86" i="2"/>
  <c r="F90" i="2"/>
  <c r="F94" i="2"/>
  <c r="F98" i="2"/>
  <c r="F102" i="2"/>
  <c r="M40" i="4"/>
  <c r="M41" i="4"/>
  <c r="M38" i="4"/>
  <c r="M42" i="4"/>
  <c r="M39" i="4"/>
  <c r="M43" i="4"/>
  <c r="M37" i="4"/>
  <c r="J39" i="4"/>
  <c r="J43" i="4"/>
  <c r="J40" i="4"/>
  <c r="J41" i="4"/>
  <c r="J38" i="4"/>
  <c r="J42" i="4"/>
  <c r="J37" i="4"/>
  <c r="F38" i="4"/>
  <c r="F42" i="4"/>
  <c r="F39" i="4"/>
  <c r="F43" i="4"/>
  <c r="F40" i="4"/>
  <c r="F41" i="4"/>
  <c r="F37" i="4"/>
  <c r="M40" i="5"/>
  <c r="M36" i="5"/>
  <c r="M38" i="5"/>
  <c r="M39" i="5"/>
  <c r="M37" i="5"/>
  <c r="M35" i="5"/>
  <c r="J40" i="5"/>
  <c r="J36" i="5"/>
  <c r="J37" i="5"/>
  <c r="J38" i="5"/>
  <c r="J39" i="5"/>
  <c r="F40" i="5"/>
  <c r="F37" i="5"/>
  <c r="F39" i="5"/>
  <c r="F36" i="5"/>
  <c r="F38" i="5"/>
  <c r="F35" i="5"/>
  <c r="M35" i="10"/>
  <c r="J35" i="10"/>
  <c r="F35" i="10"/>
  <c r="M45" i="15"/>
  <c r="M46" i="15"/>
  <c r="M43" i="15"/>
  <c r="M49" i="15"/>
  <c r="J41" i="15"/>
  <c r="F46" i="15"/>
  <c r="F49" i="15"/>
  <c r="F41" i="15"/>
  <c r="M47" i="15"/>
  <c r="M44" i="15"/>
  <c r="M48" i="15"/>
  <c r="M42" i="15"/>
  <c r="J47" i="15"/>
  <c r="J44" i="15"/>
  <c r="J42" i="15"/>
  <c r="J43" i="15"/>
  <c r="J45" i="15"/>
  <c r="J48" i="15"/>
  <c r="J46" i="15"/>
  <c r="F44" i="15"/>
  <c r="F43" i="15"/>
  <c r="F42" i="15"/>
  <c r="F48" i="15"/>
  <c r="F47" i="15"/>
  <c r="F45" i="15"/>
  <c r="M32" i="10"/>
  <c r="J32" i="10"/>
  <c r="F32" i="10"/>
  <c r="M36" i="10"/>
  <c r="M37" i="10"/>
  <c r="M38" i="10"/>
  <c r="M39" i="10"/>
  <c r="J36" i="10"/>
  <c r="J37" i="10"/>
  <c r="J39" i="10"/>
  <c r="J38" i="10"/>
  <c r="F36" i="10"/>
  <c r="F37" i="10"/>
  <c r="F38" i="10"/>
  <c r="F39" i="10"/>
  <c r="E104" i="2"/>
  <c r="I125" i="6"/>
  <c r="I130" i="7"/>
  <c r="I50" i="15"/>
  <c r="E50" i="15"/>
  <c r="I41" i="10"/>
  <c r="E41" i="10"/>
  <c r="I41" i="5"/>
  <c r="E41" i="5"/>
  <c r="E44" i="4"/>
  <c r="I44" i="4"/>
  <c r="E130" i="7"/>
  <c r="O28" i="14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04" i="2" l="1"/>
  <c r="F104" i="2"/>
  <c r="F130" i="7"/>
  <c r="J130" i="7"/>
  <c r="F125" i="6"/>
  <c r="M50" i="15"/>
  <c r="M41" i="10"/>
  <c r="J41" i="10"/>
  <c r="F41" i="10"/>
  <c r="L49" i="6"/>
  <c r="M20" i="6" l="1"/>
  <c r="M24" i="6"/>
  <c r="M28" i="6"/>
  <c r="M32" i="6"/>
  <c r="M40" i="6"/>
  <c r="M48" i="6"/>
  <c r="M26" i="6"/>
  <c r="M38" i="6"/>
  <c r="M46" i="6"/>
  <c r="M21" i="6"/>
  <c r="M25" i="6"/>
  <c r="M29" i="6"/>
  <c r="M33" i="6"/>
  <c r="M37" i="6"/>
  <c r="M41" i="6"/>
  <c r="M45" i="6"/>
  <c r="M17" i="6"/>
  <c r="M22" i="6"/>
  <c r="M34" i="6"/>
  <c r="M19" i="6"/>
  <c r="M23" i="6"/>
  <c r="M27" i="6"/>
  <c r="M31" i="6"/>
  <c r="M35" i="6"/>
  <c r="M39" i="6"/>
  <c r="M43" i="6"/>
  <c r="M47" i="6"/>
  <c r="M36" i="6"/>
  <c r="M44" i="6"/>
  <c r="M18" i="6"/>
  <c r="M30" i="6"/>
  <c r="M42" i="6"/>
  <c r="C39" i="12"/>
  <c r="J39" i="12"/>
  <c r="I39" i="12"/>
  <c r="O39" i="12"/>
  <c r="N39" i="12"/>
  <c r="E39" i="12"/>
  <c r="D39" i="12"/>
  <c r="M125" i="6" l="1"/>
  <c r="M29" i="12"/>
  <c r="C29" i="12" l="1"/>
  <c r="L26" i="15" l="1"/>
  <c r="H26" i="15"/>
  <c r="G26" i="15"/>
  <c r="D26" i="15"/>
  <c r="C26" i="15"/>
  <c r="L23" i="5"/>
  <c r="H23" i="5"/>
  <c r="G23" i="5"/>
  <c r="D23" i="5"/>
  <c r="C23" i="5"/>
  <c r="M22" i="5" l="1"/>
  <c r="M17" i="5"/>
  <c r="J22" i="5"/>
  <c r="J17" i="5"/>
  <c r="F22" i="5"/>
  <c r="F17" i="5"/>
  <c r="M25" i="15"/>
  <c r="M17" i="15"/>
  <c r="J17" i="15"/>
  <c r="J25" i="15"/>
  <c r="F25" i="15"/>
  <c r="F17" i="15"/>
  <c r="J21" i="15"/>
  <c r="J20" i="15"/>
  <c r="J18" i="15"/>
  <c r="J22" i="15"/>
  <c r="J19" i="15"/>
  <c r="J23" i="15"/>
  <c r="J24" i="15"/>
  <c r="F18" i="15"/>
  <c r="F22" i="15"/>
  <c r="F19" i="15"/>
  <c r="F23" i="15"/>
  <c r="F20" i="15"/>
  <c r="F24" i="15"/>
  <c r="F21" i="15"/>
  <c r="I23" i="5"/>
  <c r="I26" i="15"/>
  <c r="E26" i="15"/>
  <c r="E23" i="5"/>
  <c r="F50" i="15" l="1"/>
  <c r="F38" i="15"/>
  <c r="J38" i="15"/>
  <c r="J50" i="15"/>
  <c r="F41" i="5"/>
  <c r="F32" i="5"/>
  <c r="J41" i="5"/>
  <c r="M41" i="5"/>
  <c r="M32" i="5"/>
  <c r="J32" i="5"/>
  <c r="I25" i="15"/>
  <c r="I24" i="15"/>
  <c r="I23" i="15"/>
  <c r="I22" i="15"/>
  <c r="I21" i="15"/>
  <c r="I20" i="15"/>
  <c r="I19" i="15"/>
  <c r="I18" i="15"/>
  <c r="I17" i="15"/>
  <c r="E25" i="15"/>
  <c r="E24" i="15"/>
  <c r="E23" i="15"/>
  <c r="E22" i="15"/>
  <c r="E21" i="15"/>
  <c r="E20" i="15"/>
  <c r="E19" i="15"/>
  <c r="E18" i="15"/>
  <c r="E17" i="15"/>
  <c r="I22" i="5"/>
  <c r="I21" i="5"/>
  <c r="I20" i="5"/>
  <c r="I19" i="5"/>
  <c r="I18" i="5"/>
  <c r="I17" i="5"/>
  <c r="E22" i="5"/>
  <c r="E21" i="5"/>
  <c r="E20" i="5"/>
  <c r="E19" i="5"/>
  <c r="E18" i="5"/>
  <c r="E17" i="5"/>
  <c r="L23" i="10"/>
  <c r="H23" i="10"/>
  <c r="G23" i="10"/>
  <c r="D23" i="10"/>
  <c r="C23" i="10"/>
  <c r="I22" i="10"/>
  <c r="I21" i="10"/>
  <c r="I20" i="10"/>
  <c r="I19" i="10"/>
  <c r="I18" i="10"/>
  <c r="I17" i="10"/>
  <c r="E22" i="10"/>
  <c r="E21" i="10"/>
  <c r="E20" i="10"/>
  <c r="E19" i="10"/>
  <c r="E18" i="10"/>
  <c r="E17" i="10"/>
  <c r="M22" i="10" l="1"/>
  <c r="M17" i="10"/>
  <c r="J22" i="10"/>
  <c r="J17" i="10"/>
  <c r="F22" i="10"/>
  <c r="F17" i="10"/>
  <c r="I23" i="10"/>
  <c r="E23" i="10"/>
  <c r="I23" i="4"/>
  <c r="I22" i="4"/>
  <c r="I21" i="4"/>
  <c r="I20" i="4"/>
  <c r="I19" i="4"/>
  <c r="I18" i="4"/>
  <c r="I17" i="4"/>
  <c r="G24" i="4"/>
  <c r="E23" i="4"/>
  <c r="E22" i="4"/>
  <c r="E21" i="4"/>
  <c r="E20" i="4"/>
  <c r="E19" i="4"/>
  <c r="E18" i="4"/>
  <c r="E17" i="4"/>
  <c r="L24" i="4"/>
  <c r="H24" i="4"/>
  <c r="C24" i="4"/>
  <c r="D24" i="4"/>
  <c r="M18" i="4" l="1"/>
  <c r="M22" i="4"/>
  <c r="M19" i="4"/>
  <c r="M23" i="4"/>
  <c r="M20" i="4"/>
  <c r="M17" i="4"/>
  <c r="M21" i="4"/>
  <c r="J21" i="4"/>
  <c r="J18" i="4"/>
  <c r="J22" i="4"/>
  <c r="J19" i="4"/>
  <c r="J23" i="4"/>
  <c r="J20" i="4"/>
  <c r="J17" i="4"/>
  <c r="F20" i="4"/>
  <c r="F17" i="4"/>
  <c r="F21" i="4"/>
  <c r="F18" i="4"/>
  <c r="F22" i="4"/>
  <c r="F19" i="4"/>
  <c r="F23" i="4"/>
  <c r="F34" i="4"/>
  <c r="M44" i="4"/>
  <c r="E24" i="4"/>
  <c r="I24" i="4"/>
  <c r="H42" i="2"/>
  <c r="G42" i="2"/>
  <c r="D42" i="2"/>
  <c r="C42" i="2"/>
  <c r="J21" i="2" l="1"/>
  <c r="J25" i="2"/>
  <c r="J29" i="2"/>
  <c r="J33" i="2"/>
  <c r="J37" i="2"/>
  <c r="J41" i="2"/>
  <c r="J18" i="2"/>
  <c r="J22" i="2"/>
  <c r="J26" i="2"/>
  <c r="J30" i="2"/>
  <c r="J34" i="2"/>
  <c r="J38" i="2"/>
  <c r="J17" i="2"/>
  <c r="J19" i="2"/>
  <c r="J23" i="2"/>
  <c r="J27" i="2"/>
  <c r="J31" i="2"/>
  <c r="J35" i="2"/>
  <c r="J39" i="2"/>
  <c r="J20" i="2"/>
  <c r="J24" i="2"/>
  <c r="J28" i="2"/>
  <c r="J32" i="2"/>
  <c r="J36" i="2"/>
  <c r="J40" i="2"/>
  <c r="F19" i="2"/>
  <c r="F23" i="2"/>
  <c r="F27" i="2"/>
  <c r="F31" i="2"/>
  <c r="F35" i="2"/>
  <c r="F39" i="2"/>
  <c r="F20" i="2"/>
  <c r="F24" i="2"/>
  <c r="F28" i="2"/>
  <c r="F32" i="2"/>
  <c r="F36" i="2"/>
  <c r="F40" i="2"/>
  <c r="F21" i="2"/>
  <c r="F25" i="2"/>
  <c r="F29" i="2"/>
  <c r="F33" i="2"/>
  <c r="F37" i="2"/>
  <c r="F41" i="2"/>
  <c r="F18" i="2"/>
  <c r="F22" i="2"/>
  <c r="F26" i="2"/>
  <c r="F30" i="2"/>
  <c r="F34" i="2"/>
  <c r="F38" i="2"/>
  <c r="F17" i="2"/>
  <c r="J44" i="4"/>
  <c r="F44" i="4"/>
  <c r="J34" i="4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17" i="2"/>
  <c r="J42" i="2" l="1"/>
  <c r="F42" i="2"/>
  <c r="H49" i="6"/>
  <c r="G49" i="6"/>
  <c r="D49" i="6"/>
  <c r="C49" i="6"/>
  <c r="J20" i="6" l="1"/>
  <c r="J24" i="6"/>
  <c r="J28" i="6"/>
  <c r="J32" i="6"/>
  <c r="J36" i="6"/>
  <c r="J40" i="6"/>
  <c r="J44" i="6"/>
  <c r="J48" i="6"/>
  <c r="J21" i="6"/>
  <c r="J25" i="6"/>
  <c r="J29" i="6"/>
  <c r="J33" i="6"/>
  <c r="J37" i="6"/>
  <c r="J41" i="6"/>
  <c r="J45" i="6"/>
  <c r="J17" i="6"/>
  <c r="J18" i="6"/>
  <c r="J22" i="6"/>
  <c r="J26" i="6"/>
  <c r="J30" i="6"/>
  <c r="J34" i="6"/>
  <c r="J38" i="6"/>
  <c r="J42" i="6"/>
  <c r="J46" i="6"/>
  <c r="J19" i="6"/>
  <c r="J23" i="6"/>
  <c r="J27" i="6"/>
  <c r="J31" i="6"/>
  <c r="J35" i="6"/>
  <c r="J39" i="6"/>
  <c r="J43" i="6"/>
  <c r="J47" i="6"/>
  <c r="F20" i="6"/>
  <c r="F24" i="6"/>
  <c r="F28" i="6"/>
  <c r="F32" i="6"/>
  <c r="F36" i="6"/>
  <c r="F40" i="6"/>
  <c r="F44" i="6"/>
  <c r="F48" i="6"/>
  <c r="F25" i="6"/>
  <c r="F41" i="6"/>
  <c r="F17" i="6"/>
  <c r="F33" i="6"/>
  <c r="F18" i="6"/>
  <c r="F22" i="6"/>
  <c r="F26" i="6"/>
  <c r="F30" i="6"/>
  <c r="F34" i="6"/>
  <c r="F38" i="6"/>
  <c r="F42" i="6"/>
  <c r="F46" i="6"/>
  <c r="F21" i="6"/>
  <c r="F37" i="6"/>
  <c r="F19" i="6"/>
  <c r="F23" i="6"/>
  <c r="F27" i="6"/>
  <c r="F31" i="6"/>
  <c r="F35" i="6"/>
  <c r="F39" i="6"/>
  <c r="F43" i="6"/>
  <c r="F47" i="6"/>
  <c r="F29" i="6"/>
  <c r="F45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J125" i="6" l="1"/>
  <c r="G50" i="7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F49" i="7" s="1"/>
  <c r="M29" i="14"/>
  <c r="H29" i="14"/>
  <c r="C29" i="14"/>
  <c r="E50" i="7" l="1"/>
  <c r="H29" i="12"/>
  <c r="E19" i="12"/>
  <c r="E18" i="12"/>
  <c r="E17" i="12"/>
  <c r="E21" i="12"/>
  <c r="E22" i="12"/>
  <c r="E23" i="12"/>
  <c r="E24" i="12"/>
  <c r="E25" i="12"/>
  <c r="E26" i="12"/>
  <c r="E27" i="12"/>
  <c r="E28" i="12"/>
  <c r="E20" i="12"/>
  <c r="M20" i="15" l="1"/>
  <c r="M18" i="15"/>
  <c r="J26" i="15" l="1"/>
  <c r="F26" i="15"/>
  <c r="M22" i="15"/>
  <c r="M23" i="15"/>
  <c r="M19" i="15"/>
  <c r="M24" i="15"/>
  <c r="M21" i="15"/>
  <c r="N29" i="14"/>
  <c r="I29" i="14"/>
  <c r="D29" i="14"/>
  <c r="N29" i="12"/>
  <c r="I29" i="12"/>
  <c r="D29" i="12"/>
  <c r="M26" i="15" l="1"/>
  <c r="N33" i="12"/>
  <c r="I33" i="12"/>
  <c r="D33" i="12"/>
  <c r="J32" i="12"/>
  <c r="O32" i="12"/>
  <c r="E32" i="12"/>
  <c r="J18" i="10" l="1"/>
  <c r="J19" i="10"/>
  <c r="J20" i="10"/>
  <c r="J21" i="10"/>
  <c r="F18" i="10"/>
  <c r="F19" i="10"/>
  <c r="F20" i="10"/>
  <c r="F21" i="10"/>
  <c r="J18" i="5"/>
  <c r="J19" i="5"/>
  <c r="J20" i="5"/>
  <c r="J21" i="5"/>
  <c r="F18" i="5"/>
  <c r="F19" i="5"/>
  <c r="F20" i="5"/>
  <c r="F21" i="5"/>
  <c r="F49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J50" i="7" l="1"/>
  <c r="F50" i="7"/>
  <c r="J23" i="10"/>
  <c r="F23" i="10"/>
  <c r="J23" i="5"/>
  <c r="F23" i="5"/>
  <c r="J24" i="4"/>
  <c r="F24" i="4"/>
  <c r="J49" i="6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37" i="7"/>
  <c r="M45" i="7"/>
  <c r="M17" i="7"/>
  <c r="M21" i="7"/>
  <c r="M25" i="7"/>
  <c r="M29" i="7"/>
  <c r="M33" i="7"/>
  <c r="M41" i="7"/>
  <c r="M46" i="7"/>
  <c r="M18" i="7"/>
  <c r="M22" i="7"/>
  <c r="M26" i="7"/>
  <c r="M30" i="7"/>
  <c r="M34" i="7"/>
  <c r="M38" i="7"/>
  <c r="M42" i="7"/>
  <c r="M20" i="10"/>
  <c r="M21" i="10"/>
  <c r="M18" i="10"/>
  <c r="M19" i="10"/>
  <c r="L42" i="2"/>
  <c r="M19" i="2" l="1"/>
  <c r="M23" i="2"/>
  <c r="M27" i="2"/>
  <c r="M31" i="2"/>
  <c r="M35" i="2"/>
  <c r="M39" i="2"/>
  <c r="M20" i="2"/>
  <c r="M24" i="2"/>
  <c r="M28" i="2"/>
  <c r="M32" i="2"/>
  <c r="M36" i="2"/>
  <c r="M40" i="2"/>
  <c r="M21" i="2"/>
  <c r="M25" i="2"/>
  <c r="M29" i="2"/>
  <c r="M33" i="2"/>
  <c r="M37" i="2"/>
  <c r="M41" i="2"/>
  <c r="M18" i="2"/>
  <c r="M22" i="2"/>
  <c r="M26" i="2"/>
  <c r="M30" i="2"/>
  <c r="M34" i="2"/>
  <c r="M38" i="2"/>
  <c r="M17" i="2"/>
  <c r="M23" i="10"/>
  <c r="M130" i="7"/>
  <c r="M50" i="7"/>
  <c r="M18" i="5"/>
  <c r="M19" i="5"/>
  <c r="M20" i="5"/>
  <c r="M21" i="5"/>
  <c r="M104" i="2" l="1"/>
  <c r="M23" i="5"/>
  <c r="M24" i="4"/>
  <c r="M42" i="2"/>
  <c r="M49" i="6"/>
</calcChain>
</file>

<file path=xl/sharedStrings.xml><?xml version="1.0" encoding="utf-8"?>
<sst xmlns="http://schemas.openxmlformats.org/spreadsheetml/2006/main" count="828" uniqueCount="324">
  <si>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</si>
  <si>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</si>
  <si>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</si>
  <si>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</si>
  <si>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</si>
  <si>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</si>
  <si>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</si>
  <si>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</si>
  <si>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</si>
  <si>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</si>
  <si>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</si>
  <si>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</si>
  <si>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</si>
  <si>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</si>
  <si>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</si>
  <si>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</si>
  <si>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</si>
  <si>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</si>
  <si>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</si>
  <si>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</si>
  <si>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</si>
  <si>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</si>
  <si>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</si>
  <si>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</si>
  <si>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</si>
  <si>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</si>
  <si>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</si>
  <si>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</si>
  <si>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</si>
  <si>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</si>
  <si>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</si>
  <si>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</si>
  <si>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</si>
  <si>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</si>
  <si>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</si>
  <si>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</si>
  <si>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</si>
  <si>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</si>
  <si>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</si>
  <si>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</si>
  <si>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</si>
  <si>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</si>
  <si>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</si>
  <si>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</si>
  <si>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</si>
  <si>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</si>
  <si>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</si>
  <si>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</si>
  <si>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</si>
  <si>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</si>
  <si>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</si>
  <si>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</si>
  <si>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</si>
  <si>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</si>
  <si>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</si>
  <si>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</si>
  <si>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</si>
  <si>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</si>
  <si>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</si>
  <si>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</si>
  <si>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</si>
  <si>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</si>
  <si>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</si>
  <si>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</si>
  <si>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</si>
  <si>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</si>
  <si>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</si>
  <si>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</si>
  <si>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</si>
  <si>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</si>
  <si>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</si>
  <si>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</si>
  <si>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</si>
  <si>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</si>
  <si>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</si>
  <si>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</si>
  <si>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</si>
  <si>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</si>
  <si>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</si>
  <si>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</si>
  <si>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</si>
  <si>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</si>
  <si>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</si>
  <si>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</si>
  <si>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</si>
  <si>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</si>
  <si>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</si>
  <si>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</si>
  <si>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</si>
  <si>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</si>
  <si>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</si>
  <si>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</si>
  <si>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</si>
  <si>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</si>
  <si>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</si>
  <si>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</si>
  <si>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</si>
  <si>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</si>
  <si>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</si>
  <si>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</si>
  <si>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</si>
  <si>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</si>
  <si>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</si>
  <si>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</si>
  <si>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</si>
  <si>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</si>
  <si>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</si>
  <si>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</si>
  <si>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</si>
  <si>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</si>
  <si>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</si>
  <si>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</si>
  <si>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</si>
  <si>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</si>
  <si>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</si>
  <si>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</si>
  <si>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</si>
  <si>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</si>
  <si>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</si>
  <si>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</si>
  <si>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</si>
  <si>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</si>
  <si>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</si>
  <si>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</si>
  <si>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</si>
  <si>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</si>
  <si>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</si>
  <si>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</si>
  <si>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</si>
  <si>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</si>
  <si>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</si>
  <si>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</si>
  <si>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</si>
  <si>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</si>
  <si>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</si>
  <si>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</si>
  <si>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</si>
  <si>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</si>
  <si>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</si>
  <si>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</si>
  <si>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</si>
  <si>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</si>
  <si>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</si>
  <si>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</si>
  <si>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</si>
  <si>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</si>
  <si>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</si>
  <si>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</si>
  <si>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</si>
  <si>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</si>
  <si>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</si>
  <si>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</si>
  <si>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</si>
  <si>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</si>
  <si>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</si>
  <si>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</si>
  <si>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</si>
  <si>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</si>
  <si>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</si>
  <si>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</si>
  <si>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</si>
  <si>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</si>
  <si>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</si>
  <si>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</si>
  <si>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</si>
  <si>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</si>
  <si>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</si>
  <si>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</si>
  <si>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</si>
  <si>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</si>
  <si>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</si>
  <si>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</si>
  <si>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</si>
  <si>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</si>
  <si>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</si>
  <si>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</si>
  <si>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</si>
  <si>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</si>
  <si>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</si>
  <si>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</si>
  <si>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</si>
  <si>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</si>
  <si>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</si>
  <si>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</si>
  <si>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</si>
  <si>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</si>
  <si>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</si>
  <si>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</si>
  <si>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</si>
  <si>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</si>
  <si>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</si>
  <si>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</si>
  <si>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</si>
  <si>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</si>
  <si>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</si>
  <si>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</si>
  <si>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</si>
  <si>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</si>
  <si>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</si>
  <si>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</si>
  <si>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</si>
  <si>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</si>
  <si>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</si>
  <si>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</si>
  <si>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</si>
  <si>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</si>
  <si>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</si>
  <si>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</si>
  <si>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</si>
  <si>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</si>
  <si>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</si>
  <si>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</si>
  <si>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</si>
  <si>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</si>
  <si>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</si>
  <si>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</si>
  <si>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</si>
  <si>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</si>
  <si>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</si>
  <si>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</si>
  <si>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</si>
  <si>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</si>
  <si>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</si>
  <si>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</si>
  <si>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</si>
  <si>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</si>
  <si>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</si>
  <si>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SISE*.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</si>
  <si>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</si>
  <si>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</si>
  <si>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</si>
  <si>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</si>
  <si>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</si>
  <si>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</si>
  <si>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</si>
  <si>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</si>
  <si>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</si>
  <si>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</si>
  <si>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</si>
  <si>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</si>
  <si>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</si>
  <si>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</si>
  <si>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</si>
  <si>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</si>
  <si>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</si>
  <si>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</si>
  <si>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</si>
  <si>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</si>
  <si>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</si>
  <si>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</si>
  <si>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</si>
  <si>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</si>
  <si>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</si>
  <si>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</si>
  <si>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</si>
  <si>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</si>
  <si>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</si>
  <si>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</si>
  <si>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</si>
  <si>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</si>
  <si>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</si>
  <si>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</si>
  <si>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</si>
  <si>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</si>
  <si>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</si>
  <si>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</si>
  <si>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</si>
  <si>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</si>
  <si>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</si>
  <si>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</si>
  <si>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</si>
  <si>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</si>
  <si>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</si>
  <si>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</si>
  <si>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</si>
  <si>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</si>
  <si>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</si>
  <si>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</si>
  <si>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</si>
  <si>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</si>
  <si>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</si>
  <si>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</si>
  <si>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</si>
  <si>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</si>
  <si>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</si>
  <si>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</si>
  <si>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</si>
  <si>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</si>
  <si>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</si>
  <si>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</si>
  <si>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</si>
  <si>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</si>
  <si>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</si>
  <si>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</si>
  <si>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</si>
  <si>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</si>
  <si>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</si>
  <si>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</si>
  <si>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</si>
  <si>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</si>
  <si>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</si>
  <si>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</si>
  <si>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</si>
  <si>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</si>
  <si>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</si>
  <si>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</si>
  <si>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</si>
  <si>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>TOTAL</t>
  </si>
  <si>
    <t>MUJERES</t>
  </si>
  <si>
    <t>HOMBRES</t>
  </si>
  <si>
    <t xml:space="preserve">INFORME ESTADÍSTICO DE OFERENTES POR SEXO DEL SISTEMA DE INFORMACIÓN </t>
  </si>
  <si>
    <t>(Total, mujeres y hombres)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</si>
  <si>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</t>
    </r>
  </si>
  <si>
    <t>*Esta información corresponde a 97 Prestadores que actualmente hacen uso del Sistema de Información</t>
  </si>
  <si>
    <t>Enero de 2018</t>
  </si>
  <si>
    <t>Febrero de 2018</t>
  </si>
  <si>
    <t>% Cambio   '18/'17</t>
  </si>
  <si>
    <t>Acumulado 2013-2018</t>
  </si>
  <si>
    <t>2013-2018</t>
  </si>
  <si>
    <t>Enero</t>
  </si>
  <si>
    <t>Año corrido a Enero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</si>
  <si>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Enero</t>
    </r>
  </si>
  <si>
    <t>Acumulado a Enero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</si>
  <si>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Enero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</si>
</sst>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"/>
    <numFmt numFmtId="166" formatCode="_-* #,##0\ _€_-;\-* #,##0\ _€_-;_-* &quot;-&quot;??\ _€_-;_-@_-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b/>
      <sz val="14"/>
      <color rgb="FFC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11"/>
      <color rgb="FF5F5F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164" fontId="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5" fontId="16" fillId="2" borderId="9" xfId="4" applyNumberFormat="1" applyFont="1" applyFill="1" applyBorder="1"/>
    <xf numFmtId="3" fontId="17" fillId="4" borderId="9" xfId="4" applyNumberFormat="1" applyFont="1" applyFill="1" applyBorder="1"/>
    <xf numFmtId="165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5" fontId="13" fillId="2" borderId="9" xfId="4" applyNumberFormat="1" applyFont="1" applyFill="1" applyBorder="1"/>
    <xf numFmtId="3" fontId="13" fillId="2" borderId="9" xfId="4" applyNumberFormat="1" applyFont="1" applyFill="1" applyBorder="1"/>
    <xf numFmtId="165" fontId="13" fillId="2" borderId="0" xfId="4" applyNumberFormat="1" applyFont="1" applyFill="1" applyBorder="1"/>
    <xf numFmtId="0" fontId="0" fillId="0" borderId="8" xfId="0" applyFont="1" applyBorder="1"/>
    <xf numFmtId="165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6" fontId="0" fillId="0" borderId="0" xfId="5" applyNumberFormat="1" applyFont="1" applyBorder="1"/>
    <xf numFmtId="166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30" fillId="2" borderId="0" xfId="0" applyFont="1" applyFill="1" applyBorder="1"/>
    <xf numFmtId="166" fontId="0" fillId="0" borderId="4" xfId="5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65" fontId="17" fillId="5" borderId="9" xfId="4" applyNumberFormat="1" applyFont="1" applyFill="1" applyBorder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3" fillId="2" borderId="10" xfId="0" applyNumberFormat="1" applyFont="1" applyFill="1" applyBorder="1" applyAlignment="1">
      <alignment horizontal="center" vertical="center" wrapText="1"/>
    </xf>
    <xf numFmtId="17" fontId="18" fillId="2" borderId="1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3" fontId="31" fillId="4" borderId="9" xfId="4" applyNumberFormat="1" applyFont="1" applyFill="1" applyBorder="1"/>
    <xf numFmtId="165" fontId="31" fillId="4" borderId="9" xfId="4" applyNumberFormat="1" applyFont="1" applyFill="1" applyBorder="1"/>
    <xf numFmtId="166" fontId="32" fillId="0" borderId="0" xfId="5" applyNumberFormat="1" applyFont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Enero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105100</c:v>
                </c:pt>
                <c:pt idx="1">
                  <c:v>105798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Enero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46619</c:v>
                </c:pt>
                <c:pt idx="1">
                  <c:v>48589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Enero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58481</c:v>
                </c:pt>
                <c:pt idx="1">
                  <c:v>57209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lasificaciones!A1"/><Relationship Id="rId5" Type="http://schemas.openxmlformats.org/officeDocument/2006/relationships/image" Target="../media/image5.png"/><Relationship Id="rId4" Type="http://schemas.openxmlformats.org/officeDocument/2006/relationships/hyperlink" Target="#'Aspiraci&#243;n Salari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5" Type="http://schemas.openxmlformats.org/officeDocument/2006/relationships/image" Target="../media/image5.png"/><Relationship Id="rId4" Type="http://schemas.openxmlformats.org/officeDocument/2006/relationships/hyperlink" Target="#'&#193;reas de conocimiento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&#205;ndice!A1"/><Relationship Id="rId7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Edad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Departamentos!A1"/><Relationship Id="rId5" Type="http://schemas.openxmlformats.org/officeDocument/2006/relationships/image" Target="../media/image5.png"/><Relationship Id="rId4" Type="http://schemas.openxmlformats.org/officeDocument/2006/relationships/hyperlink" Target="#Sex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iudades!A1"/><Relationship Id="rId5" Type="http://schemas.openxmlformats.org/officeDocument/2006/relationships/image" Target="../media/image5.png"/><Relationship Id="rId4" Type="http://schemas.openxmlformats.org/officeDocument/2006/relationships/hyperlink" Target="#Edad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Ocupaciones!A1"/><Relationship Id="rId5" Type="http://schemas.openxmlformats.org/officeDocument/2006/relationships/image" Target="../media/image5.png"/><Relationship Id="rId4" Type="http://schemas.openxmlformats.org/officeDocument/2006/relationships/hyperlink" Target="#Departamento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ducaci&#243;n '!A1"/><Relationship Id="rId5" Type="http://schemas.openxmlformats.org/officeDocument/2006/relationships/image" Target="../media/image5.png"/><Relationship Id="rId4" Type="http://schemas.openxmlformats.org/officeDocument/2006/relationships/hyperlink" Target="#Ciudade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xperiencia laboral'!A1"/><Relationship Id="rId5" Type="http://schemas.openxmlformats.org/officeDocument/2006/relationships/image" Target="../media/image5.png"/><Relationship Id="rId4" Type="http://schemas.openxmlformats.org/officeDocument/2006/relationships/hyperlink" Target="#Ocupacion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Aspiraci&#243;n Salarial'!A1"/><Relationship Id="rId5" Type="http://schemas.openxmlformats.org/officeDocument/2006/relationships/image" Target="../media/image5.png"/><Relationship Id="rId4" Type="http://schemas.openxmlformats.org/officeDocument/2006/relationships/hyperlink" Target="#'Educaci&#243;n 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&#193;reas de conocimiento'!A1"/><Relationship Id="rId5" Type="http://schemas.openxmlformats.org/officeDocument/2006/relationships/image" Target="../media/image5.png"/><Relationship Id="rId4" Type="http://schemas.openxmlformats.org/officeDocument/2006/relationships/hyperlink" Target="#'Experiencia labor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335315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69340" cy="1047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2</xdr:col>
      <xdr:colOff>5221</xdr:colOff>
      <xdr:row>6</xdr:row>
      <xdr:rowOff>54475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64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53104" y="259292"/>
          <a:ext cx="2711672" cy="1064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</xdr:rowOff>
    </xdr:from>
    <xdr:to>
      <xdr:col>3</xdr:col>
      <xdr:colOff>719668</xdr:colOff>
      <xdr:row>5</xdr:row>
      <xdr:rowOff>68268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04"/>
        <a:stretch/>
      </xdr:blipFill>
      <xdr:spPr>
        <a:xfrm>
          <a:off x="116419" y="1"/>
          <a:ext cx="3693582" cy="1105434"/>
        </a:xfrm>
        <a:prstGeom prst="rect">
          <a:avLst/>
        </a:prstGeom>
      </xdr:spPr>
    </xdr:pic>
    <xdr:clientData/>
  </xdr:twoCellAnchor>
  <xdr:twoCellAnchor editAs="oneCell">
    <xdr:from>
      <xdr:col>6</xdr:col>
      <xdr:colOff>126999</xdr:colOff>
      <xdr:row>0</xdr:row>
      <xdr:rowOff>0</xdr:rowOff>
    </xdr:from>
    <xdr:to>
      <xdr:col>9</xdr:col>
      <xdr:colOff>173566</xdr:colOff>
      <xdr:row>5</xdr:row>
      <xdr:rowOff>68267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52"/>
        <a:stretch/>
      </xdr:blipFill>
      <xdr:spPr>
        <a:xfrm>
          <a:off x="4730749" y="0"/>
          <a:ext cx="2406650" cy="1105434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31749</xdr:rowOff>
    </xdr:from>
    <xdr:to>
      <xdr:col>5</xdr:col>
      <xdr:colOff>987</xdr:colOff>
      <xdr:row>6</xdr:row>
      <xdr:rowOff>86224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64582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475190</xdr:colOff>
      <xdr:row>1</xdr:row>
      <xdr:rowOff>94189</xdr:rowOff>
    </xdr:from>
    <xdr:to>
      <xdr:col>15</xdr:col>
      <xdr:colOff>483879</xdr:colOff>
      <xdr:row>6</xdr:row>
      <xdr:rowOff>148664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327022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987</xdr:colOff>
      <xdr:row>6</xdr:row>
      <xdr:rowOff>54475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877357</xdr:colOff>
      <xdr:row>1</xdr:row>
      <xdr:rowOff>62440</xdr:rowOff>
    </xdr:from>
    <xdr:to>
      <xdr:col>15</xdr:col>
      <xdr:colOff>782329</xdr:colOff>
      <xdr:row>6</xdr:row>
      <xdr:rowOff>116915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295273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635987</xdr:colOff>
      <xdr:row>6</xdr:row>
      <xdr:rowOff>60825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709083</xdr:colOff>
      <xdr:row>1</xdr:row>
      <xdr:rowOff>9525</xdr:rowOff>
    </xdr:from>
    <xdr:to>
      <xdr:col>12</xdr:col>
      <xdr:colOff>221</xdr:colOff>
      <xdr:row>6</xdr:row>
      <xdr:rowOff>70350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795683" y="238125"/>
          <a:ext cx="2718022" cy="107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148161</xdr:colOff>
      <xdr:row>1</xdr:row>
      <xdr:rowOff>9525</xdr:rowOff>
    </xdr:from>
    <xdr:to>
      <xdr:col>11</xdr:col>
      <xdr:colOff>675433</xdr:colOff>
      <xdr:row>6</xdr:row>
      <xdr:rowOff>64000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8170328" y="242358"/>
          <a:ext cx="2718022" cy="1070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1</xdr:col>
      <xdr:colOff>3772887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85912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714303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306917</xdr:colOff>
      <xdr:row>1</xdr:row>
      <xdr:rowOff>30692</xdr:rowOff>
    </xdr:from>
    <xdr:to>
      <xdr:col>11</xdr:col>
      <xdr:colOff>781272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577667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569605</xdr:colOff>
      <xdr:row>6</xdr:row>
      <xdr:rowOff>74584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75641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580189</xdr:colOff>
      <xdr:row>6</xdr:row>
      <xdr:rowOff>95750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>
      <selection activeCell="B30" sqref="B30:B31"/>
    </sheetView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8" t="s">
        <v>310</v>
      </c>
      <c r="C7" s="98"/>
      <c r="D7" s="98"/>
      <c r="E7" s="98"/>
      <c r="F7" s="98"/>
      <c r="G7" s="15"/>
    </row>
    <row r="8" spans="1:16" ht="15.75" customHeight="1">
      <c r="A8" s="12"/>
      <c r="B8" s="98" t="s">
        <v>227</v>
      </c>
      <c r="C8" s="98"/>
      <c r="D8" s="98"/>
      <c r="E8" s="98"/>
      <c r="F8" s="98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285</v>
      </c>
      <c r="D14" s="4"/>
      <c r="E14" s="4"/>
      <c r="F14" s="4"/>
      <c r="G14" s="15"/>
    </row>
    <row r="15" spans="1:16" ht="15.75">
      <c r="A15" s="12"/>
      <c r="B15" s="24"/>
      <c r="C15" s="41" t="s">
        <v>286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298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1" t="s">
        <v>313</v>
      </c>
      <c r="C26" s="4"/>
      <c r="D26" s="4"/>
      <c r="E26" s="4"/>
      <c r="F26" s="4"/>
      <c r="G26" s="15"/>
    </row>
    <row r="27" spans="1:7">
      <c r="A27" s="12"/>
      <c r="B27" s="81" t="s">
        <v>228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230</v>
      </c>
      <c r="C30" s="45" t="s">
        <v>314</v>
      </c>
      <c r="D30" s="4"/>
      <c r="E30" s="4"/>
      <c r="F30" s="4"/>
      <c r="G30" s="15"/>
    </row>
    <row r="31" spans="1:7" ht="15.75">
      <c r="A31" s="12"/>
      <c r="B31" s="44" t="s">
        <v>229</v>
      </c>
      <c r="C31" s="45" t="s">
        <v>315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70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297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307</v>
      </c>
      <c r="N13" s="15"/>
    </row>
    <row r="14" spans="1:19" ht="31.5">
      <c r="A14" s="12"/>
      <c r="B14" s="30" t="s">
        <v>296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6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64"/>
      <c r="L15" s="39" t="s">
        <v>318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287</v>
      </c>
      <c r="C17" s="35">
        <v>461</v>
      </c>
      <c r="D17" s="35">
        <v>432</v>
      </c>
      <c r="E17" s="36">
        <f t="shared" ref="E17:E26" si="0">IF(ISBLANK(D17),"",(IFERROR(((D17/C17-1)*100),"")))</f>
        <v>-6.2906724511930578</v>
      </c>
      <c r="F17" s="36">
        <f>+(D17*100)/$D$26</f>
        <v>0.40832529915499349</v>
      </c>
      <c r="G17" s="35">
        <v>461</v>
      </c>
      <c r="H17" s="35">
        <v>432</v>
      </c>
      <c r="I17" s="36">
        <f t="shared" ref="I17:I26" si="1">IF(ISBLANK(H17),"",(IFERROR(((H17/G17-1)*100),"")))</f>
        <v>-6.2906724511930578</v>
      </c>
      <c r="J17" s="36">
        <f>+(H17*100)/$H$26</f>
        <v>0.40832529915499349</v>
      </c>
      <c r="K17" s="79"/>
      <c r="L17" s="35">
        <v>15893</v>
      </c>
      <c r="M17" s="36">
        <f>+(L17*100)/$L$26</f>
        <v>0.41436320043884484</v>
      </c>
      <c r="N17" s="15"/>
    </row>
    <row r="18" spans="1:14" ht="15.75">
      <c r="A18" s="12"/>
      <c r="B18" s="34" t="s">
        <v>288</v>
      </c>
      <c r="C18" s="35">
        <v>1263</v>
      </c>
      <c r="D18" s="35">
        <v>1278</v>
      </c>
      <c r="E18" s="36">
        <f t="shared" si="0"/>
        <v>1.1876484560570111</v>
      </c>
      <c r="F18" s="36">
        <f t="shared" ref="F18:F24" si="2">+(D18*100)/$D$26</f>
        <v>1.2079623433335225</v>
      </c>
      <c r="G18" s="35">
        <v>1263</v>
      </c>
      <c r="H18" s="35">
        <v>1278</v>
      </c>
      <c r="I18" s="36">
        <f t="shared" si="1"/>
        <v>1.1876484560570111</v>
      </c>
      <c r="J18" s="36">
        <f t="shared" ref="J18:J24" si="3">+(H18*100)/$H$26</f>
        <v>1.2079623433335225</v>
      </c>
      <c r="K18" s="79"/>
      <c r="L18" s="35">
        <v>47152</v>
      </c>
      <c r="M18" s="36">
        <f t="shared" ref="M18:M24" si="4">+(L18*100)/$L$26</f>
        <v>1.2293496273260185</v>
      </c>
      <c r="N18" s="15"/>
    </row>
    <row r="19" spans="1:14" ht="15.75">
      <c r="A19" s="12"/>
      <c r="B19" s="34" t="s">
        <v>289</v>
      </c>
      <c r="C19" s="35">
        <v>3826</v>
      </c>
      <c r="D19" s="35">
        <v>3722</v>
      </c>
      <c r="E19" s="36">
        <f t="shared" si="0"/>
        <v>-2.7182435964453688</v>
      </c>
      <c r="F19" s="36">
        <f t="shared" si="2"/>
        <v>3.518024915404828</v>
      </c>
      <c r="G19" s="35">
        <v>3826</v>
      </c>
      <c r="H19" s="35">
        <v>3722</v>
      </c>
      <c r="I19" s="36">
        <f t="shared" si="1"/>
        <v>-2.7182435964453688</v>
      </c>
      <c r="J19" s="36">
        <f t="shared" si="3"/>
        <v>3.518024915404828</v>
      </c>
      <c r="K19" s="79"/>
      <c r="L19" s="35">
        <v>77195</v>
      </c>
      <c r="M19" s="36">
        <f t="shared" si="4"/>
        <v>2.012632433013064</v>
      </c>
      <c r="N19" s="15"/>
    </row>
    <row r="20" spans="1:14" ht="15.75">
      <c r="A20" s="12"/>
      <c r="B20" s="34" t="s">
        <v>290</v>
      </c>
      <c r="C20" s="35">
        <v>2294</v>
      </c>
      <c r="D20" s="35">
        <v>2172</v>
      </c>
      <c r="E20" s="36">
        <f t="shared" si="0"/>
        <v>-5.3182214472537019</v>
      </c>
      <c r="F20" s="36">
        <f t="shared" si="2"/>
        <v>2.0529688651959392</v>
      </c>
      <c r="G20" s="35">
        <v>2294</v>
      </c>
      <c r="H20" s="35">
        <v>2172</v>
      </c>
      <c r="I20" s="36">
        <f t="shared" si="1"/>
        <v>-5.3182214472537019</v>
      </c>
      <c r="J20" s="36">
        <f t="shared" si="3"/>
        <v>2.0529688651959392</v>
      </c>
      <c r="K20" s="79"/>
      <c r="L20" s="35">
        <v>75879</v>
      </c>
      <c r="M20" s="36">
        <f t="shared" si="4"/>
        <v>1.978321606122136</v>
      </c>
      <c r="N20" s="15"/>
    </row>
    <row r="21" spans="1:14" ht="15.75">
      <c r="A21" s="12"/>
      <c r="B21" s="34" t="s">
        <v>291</v>
      </c>
      <c r="C21" s="35">
        <v>5528</v>
      </c>
      <c r="D21" s="35">
        <v>4706</v>
      </c>
      <c r="E21" s="36">
        <f t="shared" si="0"/>
        <v>-14.869753979739508</v>
      </c>
      <c r="F21" s="36">
        <f t="shared" si="2"/>
        <v>4.4480992079245354</v>
      </c>
      <c r="G21" s="35">
        <v>5528</v>
      </c>
      <c r="H21" s="35">
        <v>4706</v>
      </c>
      <c r="I21" s="36">
        <f t="shared" si="1"/>
        <v>-14.869753979739508</v>
      </c>
      <c r="J21" s="36">
        <f t="shared" si="3"/>
        <v>4.4480992079245354</v>
      </c>
      <c r="K21" s="79"/>
      <c r="L21" s="35">
        <v>181374</v>
      </c>
      <c r="M21" s="36">
        <f t="shared" si="4"/>
        <v>4.7287932496316021</v>
      </c>
      <c r="N21" s="15"/>
    </row>
    <row r="22" spans="1:14" ht="15" customHeight="1">
      <c r="A22" s="12"/>
      <c r="B22" s="34" t="s">
        <v>292</v>
      </c>
      <c r="C22" s="35">
        <v>10834</v>
      </c>
      <c r="D22" s="35">
        <v>10003</v>
      </c>
      <c r="E22" s="36">
        <f t="shared" si="0"/>
        <v>-7.6702972124792268</v>
      </c>
      <c r="F22" s="36">
        <f t="shared" si="2"/>
        <v>9.4548101098319446</v>
      </c>
      <c r="G22" s="35">
        <v>10834</v>
      </c>
      <c r="H22" s="35">
        <v>10003</v>
      </c>
      <c r="I22" s="36">
        <f t="shared" si="1"/>
        <v>-7.6702972124792268</v>
      </c>
      <c r="J22" s="36">
        <f t="shared" si="3"/>
        <v>9.4548101098319446</v>
      </c>
      <c r="K22" s="79"/>
      <c r="L22" s="35">
        <v>432266</v>
      </c>
      <c r="M22" s="36">
        <f t="shared" si="4"/>
        <v>11.270063751393552</v>
      </c>
      <c r="N22" s="15"/>
    </row>
    <row r="23" spans="1:14" ht="15.75">
      <c r="A23" s="12"/>
      <c r="B23" s="34" t="s">
        <v>293</v>
      </c>
      <c r="C23" s="35">
        <v>9022</v>
      </c>
      <c r="D23" s="35">
        <v>7969</v>
      </c>
      <c r="E23" s="36">
        <f t="shared" si="0"/>
        <v>-11.671469740634011</v>
      </c>
      <c r="F23" s="36">
        <f t="shared" si="2"/>
        <v>7.5322784929771833</v>
      </c>
      <c r="G23" s="35">
        <v>9022</v>
      </c>
      <c r="H23" s="35">
        <v>7969</v>
      </c>
      <c r="I23" s="36">
        <f t="shared" si="1"/>
        <v>-11.671469740634011</v>
      </c>
      <c r="J23" s="36">
        <f t="shared" si="3"/>
        <v>7.5322784929771833</v>
      </c>
      <c r="K23" s="79"/>
      <c r="L23" s="35">
        <v>325040</v>
      </c>
      <c r="M23" s="36">
        <f t="shared" si="4"/>
        <v>8.474461377376338</v>
      </c>
      <c r="N23" s="15"/>
    </row>
    <row r="24" spans="1:14" ht="15.75">
      <c r="A24" s="12"/>
      <c r="B24" s="34" t="s">
        <v>294</v>
      </c>
      <c r="C24" s="35">
        <v>488</v>
      </c>
      <c r="D24" s="35">
        <v>502</v>
      </c>
      <c r="E24" s="36">
        <f t="shared" si="0"/>
        <v>2.8688524590164022</v>
      </c>
      <c r="F24" s="36">
        <f t="shared" si="2"/>
        <v>0.47448912077733041</v>
      </c>
      <c r="G24" s="35">
        <v>488</v>
      </c>
      <c r="H24" s="35">
        <v>502</v>
      </c>
      <c r="I24" s="36">
        <f t="shared" si="1"/>
        <v>2.8688524590164022</v>
      </c>
      <c r="J24" s="36">
        <f t="shared" si="3"/>
        <v>0.47448912077733041</v>
      </c>
      <c r="K24" s="79"/>
      <c r="L24" s="35">
        <v>16347</v>
      </c>
      <c r="M24" s="36">
        <f t="shared" si="4"/>
        <v>0.42619991427507686</v>
      </c>
      <c r="N24" s="15"/>
    </row>
    <row r="25" spans="1:14" ht="15.75">
      <c r="A25" s="12"/>
      <c r="B25" s="34" t="s">
        <v>295</v>
      </c>
      <c r="C25" s="35">
        <v>71384</v>
      </c>
      <c r="D25" s="35">
        <v>75014</v>
      </c>
      <c r="E25" s="36">
        <f t="shared" si="0"/>
        <v>5.0851731480443751</v>
      </c>
      <c r="F25" s="36">
        <f>+(D25*100)/$D$26</f>
        <v>70.903041645399725</v>
      </c>
      <c r="G25" s="35">
        <v>71384</v>
      </c>
      <c r="H25" s="35">
        <v>75014</v>
      </c>
      <c r="I25" s="36">
        <f t="shared" si="1"/>
        <v>5.0851731480443751</v>
      </c>
      <c r="J25" s="36">
        <f>+(H25*100)/$H$26</f>
        <v>70.903041645399725</v>
      </c>
      <c r="K25" s="79"/>
      <c r="L25" s="35">
        <v>2664378</v>
      </c>
      <c r="M25" s="36">
        <f>+(L25*100)/$L$26</f>
        <v>69.465814840423363</v>
      </c>
      <c r="N25" s="15"/>
    </row>
    <row r="26" spans="1:14" ht="15.75">
      <c r="A26" s="12"/>
      <c r="B26" s="40" t="s">
        <v>70</v>
      </c>
      <c r="C26" s="37">
        <f>SUM(C17:C25)</f>
        <v>105100</v>
      </c>
      <c r="D26" s="37">
        <f>SUM(D17:D25)</f>
        <v>105798</v>
      </c>
      <c r="E26" s="38">
        <f t="shared" si="0"/>
        <v>0.66412940057087866</v>
      </c>
      <c r="F26" s="38">
        <f>SUM(F17:F25)</f>
        <v>100</v>
      </c>
      <c r="G26" s="37">
        <f t="shared" ref="G26:H26" si="5">SUM(G17:G25)</f>
        <v>105100</v>
      </c>
      <c r="H26" s="37">
        <f t="shared" si="5"/>
        <v>105798</v>
      </c>
      <c r="I26" s="38">
        <f t="shared" si="1"/>
        <v>0.66412940057087866</v>
      </c>
      <c r="J26" s="38">
        <f>SUM(J17:J25)</f>
        <v>100</v>
      </c>
      <c r="K26" s="4"/>
      <c r="L26" s="37">
        <f t="shared" ref="L26:M26" si="6">SUM(L17:L25)</f>
        <v>3835524</v>
      </c>
      <c r="M26" s="38">
        <f t="shared" si="6"/>
        <v>100</v>
      </c>
      <c r="N26" s="15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 ht="18.75">
      <c r="A28" s="12"/>
      <c r="B28" s="92" t="s">
        <v>308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15"/>
    </row>
    <row r="29" spans="1:14" ht="15.75">
      <c r="A29" s="12"/>
      <c r="B29" s="34" t="s">
        <v>287</v>
      </c>
      <c r="C29" s="35">
        <v>190</v>
      </c>
      <c r="D29" s="35">
        <v>178</v>
      </c>
      <c r="E29" s="36">
        <f t="shared" ref="E29:E37" si="7">IF(ISBLANK(D29),"",(IFERROR(((D29/C29-1)*100),"")))</f>
        <v>-6.315789473684208</v>
      </c>
      <c r="F29" s="36">
        <f>+(D29*100)/$D$38</f>
        <v>0.31113985561712321</v>
      </c>
      <c r="G29" s="35">
        <v>190</v>
      </c>
      <c r="H29" s="35">
        <v>178</v>
      </c>
      <c r="I29" s="36">
        <f t="shared" ref="I29:I37" si="8">IF(ISBLANK(H29),"",(IFERROR(((H29/G29-1)*100),"")))</f>
        <v>-6.315789473684208</v>
      </c>
      <c r="J29" s="36">
        <f>+(H29*100)/$H$38</f>
        <v>0.31113985561712321</v>
      </c>
      <c r="K29" s="79"/>
      <c r="L29" s="35">
        <v>7081</v>
      </c>
      <c r="M29" s="36">
        <f>+(L29*100)/$L$38</f>
        <v>0.33452479149482173</v>
      </c>
      <c r="N29" s="15"/>
    </row>
    <row r="30" spans="1:14" ht="15.75">
      <c r="A30" s="12"/>
      <c r="B30" s="34" t="s">
        <v>288</v>
      </c>
      <c r="C30" s="35">
        <v>633</v>
      </c>
      <c r="D30" s="35">
        <v>646</v>
      </c>
      <c r="E30" s="36">
        <f t="shared" si="7"/>
        <v>2.0537124802527673</v>
      </c>
      <c r="F30" s="36">
        <f t="shared" ref="F30:F36" si="9">+(D30*100)/$D$38</f>
        <v>1.129192959149784</v>
      </c>
      <c r="G30" s="35">
        <v>633</v>
      </c>
      <c r="H30" s="35">
        <v>646</v>
      </c>
      <c r="I30" s="36">
        <f t="shared" si="8"/>
        <v>2.0537124802527673</v>
      </c>
      <c r="J30" s="36">
        <f t="shared" ref="J30:J36" si="10">+(H30*100)/$H$38</f>
        <v>1.129192959149784</v>
      </c>
      <c r="K30" s="79"/>
      <c r="L30" s="35">
        <v>23937</v>
      </c>
      <c r="M30" s="36">
        <f t="shared" ref="M30:M36" si="11">+(L30*100)/$L$38</f>
        <v>1.1308459163976201</v>
      </c>
      <c r="N30" s="15"/>
    </row>
    <row r="31" spans="1:14" ht="15.75">
      <c r="A31" s="12"/>
      <c r="B31" s="34" t="s">
        <v>289</v>
      </c>
      <c r="C31" s="35">
        <v>3095</v>
      </c>
      <c r="D31" s="35">
        <v>2997</v>
      </c>
      <c r="E31" s="36">
        <f t="shared" si="7"/>
        <v>-3.1663974151857843</v>
      </c>
      <c r="F31" s="36">
        <f t="shared" si="9"/>
        <v>5.2386862206995399</v>
      </c>
      <c r="G31" s="35">
        <v>3095</v>
      </c>
      <c r="H31" s="35">
        <v>2997</v>
      </c>
      <c r="I31" s="36">
        <f t="shared" si="8"/>
        <v>-3.1663974151857843</v>
      </c>
      <c r="J31" s="36">
        <f t="shared" si="10"/>
        <v>5.2386862206995399</v>
      </c>
      <c r="K31" s="79"/>
      <c r="L31" s="35">
        <v>59159</v>
      </c>
      <c r="M31" s="36">
        <f t="shared" si="11"/>
        <v>2.7948244795992316</v>
      </c>
      <c r="N31" s="15"/>
    </row>
    <row r="32" spans="1:14" ht="15.75">
      <c r="A32" s="12"/>
      <c r="B32" s="34" t="s">
        <v>290</v>
      </c>
      <c r="C32" s="35">
        <v>1861</v>
      </c>
      <c r="D32" s="35">
        <v>1739</v>
      </c>
      <c r="E32" s="36">
        <f t="shared" si="7"/>
        <v>-6.5556152606125684</v>
      </c>
      <c r="F32" s="36">
        <f t="shared" si="9"/>
        <v>3.0397315107762766</v>
      </c>
      <c r="G32" s="35">
        <v>1861</v>
      </c>
      <c r="H32" s="35">
        <v>1739</v>
      </c>
      <c r="I32" s="36">
        <f t="shared" si="8"/>
        <v>-6.5556152606125684</v>
      </c>
      <c r="J32" s="36">
        <f t="shared" si="10"/>
        <v>3.0397315107762766</v>
      </c>
      <c r="K32" s="79"/>
      <c r="L32" s="35">
        <v>59788</v>
      </c>
      <c r="M32" s="36">
        <f t="shared" si="11"/>
        <v>2.8245400697489624</v>
      </c>
      <c r="N32" s="15"/>
    </row>
    <row r="33" spans="1:14" ht="15.75">
      <c r="A33" s="12"/>
      <c r="B33" s="34" t="s">
        <v>291</v>
      </c>
      <c r="C33" s="35">
        <v>3744</v>
      </c>
      <c r="D33" s="35">
        <v>3118</v>
      </c>
      <c r="E33" s="36">
        <f t="shared" si="7"/>
        <v>-16.720085470085465</v>
      </c>
      <c r="F33" s="36">
        <f t="shared" si="9"/>
        <v>5.4501914034505061</v>
      </c>
      <c r="G33" s="35">
        <v>3744</v>
      </c>
      <c r="H33" s="35">
        <v>3118</v>
      </c>
      <c r="I33" s="36">
        <f t="shared" si="8"/>
        <v>-16.720085470085465</v>
      </c>
      <c r="J33" s="36">
        <f t="shared" si="10"/>
        <v>5.4501914034505061</v>
      </c>
      <c r="K33" s="79"/>
      <c r="L33" s="35">
        <v>120044</v>
      </c>
      <c r="M33" s="36">
        <f t="shared" si="11"/>
        <v>5.6711896723915238</v>
      </c>
      <c r="N33" s="15"/>
    </row>
    <row r="34" spans="1:14" ht="15.75">
      <c r="A34" s="12"/>
      <c r="B34" s="34" t="s">
        <v>292</v>
      </c>
      <c r="C34" s="35">
        <v>7373</v>
      </c>
      <c r="D34" s="35">
        <v>6756</v>
      </c>
      <c r="E34" s="36">
        <f t="shared" si="7"/>
        <v>-8.3683710836837122</v>
      </c>
      <c r="F34" s="36">
        <f t="shared" si="9"/>
        <v>11.80933069971508</v>
      </c>
      <c r="G34" s="35">
        <v>7373</v>
      </c>
      <c r="H34" s="35">
        <v>6756</v>
      </c>
      <c r="I34" s="36">
        <f t="shared" si="8"/>
        <v>-8.3683710836837122</v>
      </c>
      <c r="J34" s="36">
        <f t="shared" si="10"/>
        <v>11.80933069971508</v>
      </c>
      <c r="K34" s="79"/>
      <c r="L34" s="35">
        <v>286556</v>
      </c>
      <c r="M34" s="36">
        <f t="shared" si="11"/>
        <v>13.537648093714184</v>
      </c>
      <c r="N34" s="15"/>
    </row>
    <row r="35" spans="1:14" ht="15.75">
      <c r="A35" s="12"/>
      <c r="B35" s="34" t="s">
        <v>293</v>
      </c>
      <c r="C35" s="35">
        <v>3056</v>
      </c>
      <c r="D35" s="35">
        <v>2695</v>
      </c>
      <c r="E35" s="36">
        <f t="shared" si="7"/>
        <v>-11.812827225130896</v>
      </c>
      <c r="F35" s="36">
        <f t="shared" si="9"/>
        <v>4.7107972521806012</v>
      </c>
      <c r="G35" s="35">
        <v>3056</v>
      </c>
      <c r="H35" s="35">
        <v>2695</v>
      </c>
      <c r="I35" s="36">
        <f t="shared" si="8"/>
        <v>-11.812827225130896</v>
      </c>
      <c r="J35" s="36">
        <f t="shared" si="10"/>
        <v>4.7107972521806012</v>
      </c>
      <c r="K35" s="79"/>
      <c r="L35" s="35">
        <v>111635</v>
      </c>
      <c r="M35" s="36">
        <f t="shared" si="11"/>
        <v>5.2739267191815316</v>
      </c>
      <c r="N35" s="15"/>
    </row>
    <row r="36" spans="1:14" ht="15.75">
      <c r="A36" s="12"/>
      <c r="B36" s="34" t="s">
        <v>294</v>
      </c>
      <c r="C36" s="35">
        <v>264</v>
      </c>
      <c r="D36" s="35">
        <v>261</v>
      </c>
      <c r="E36" s="36">
        <f t="shared" si="7"/>
        <v>-1.1363636363636354</v>
      </c>
      <c r="F36" s="36">
        <f t="shared" si="9"/>
        <v>0.45622192312398396</v>
      </c>
      <c r="G36" s="35">
        <v>264</v>
      </c>
      <c r="H36" s="35">
        <v>261</v>
      </c>
      <c r="I36" s="36">
        <f t="shared" si="8"/>
        <v>-1.1363636363636354</v>
      </c>
      <c r="J36" s="36">
        <f t="shared" si="10"/>
        <v>0.45622192312398396</v>
      </c>
      <c r="K36" s="79"/>
      <c r="L36" s="35">
        <v>8927</v>
      </c>
      <c r="M36" s="36">
        <f t="shared" si="11"/>
        <v>0.42173461568624115</v>
      </c>
      <c r="N36" s="15"/>
    </row>
    <row r="37" spans="1:14" ht="15.75">
      <c r="A37" s="12"/>
      <c r="B37" s="34" t="s">
        <v>295</v>
      </c>
      <c r="C37" s="35">
        <v>38265</v>
      </c>
      <c r="D37" s="35">
        <v>38819</v>
      </c>
      <c r="E37" s="36">
        <f t="shared" si="7"/>
        <v>1.4477982490526564</v>
      </c>
      <c r="F37" s="36">
        <f>+(D37*100)/$D$38</f>
        <v>67.854708175287101</v>
      </c>
      <c r="G37" s="35">
        <v>38265</v>
      </c>
      <c r="H37" s="35">
        <v>38819</v>
      </c>
      <c r="I37" s="36">
        <f t="shared" si="8"/>
        <v>1.4477982490526564</v>
      </c>
      <c r="J37" s="36">
        <f>+(H37*100)/$H$38</f>
        <v>67.854708175287101</v>
      </c>
      <c r="K37" s="79"/>
      <c r="L37" s="35">
        <v>1439607</v>
      </c>
      <c r="M37" s="36">
        <f>+(L37*100)/$L$38</f>
        <v>68.010765641785881</v>
      </c>
      <c r="N37" s="15"/>
    </row>
    <row r="38" spans="1:14" ht="15.75">
      <c r="A38" s="12"/>
      <c r="B38" s="40" t="s">
        <v>70</v>
      </c>
      <c r="C38" s="37">
        <f>SUM(C29:C37)</f>
        <v>58481</v>
      </c>
      <c r="D38" s="37">
        <f>SUM(D29:D37)</f>
        <v>57209</v>
      </c>
      <c r="E38" s="38">
        <f t="shared" ref="E38" si="12">IF(ISBLANK(D38),"",(IFERROR(((D38/C38-1)*100),"")))</f>
        <v>-2.1750654058583119</v>
      </c>
      <c r="F38" s="38">
        <f>SUM(F29:F37)</f>
        <v>100</v>
      </c>
      <c r="G38" s="37">
        <f t="shared" ref="G38:H38" si="13">SUM(G29:G37)</f>
        <v>58481</v>
      </c>
      <c r="H38" s="37">
        <f t="shared" si="13"/>
        <v>57209</v>
      </c>
      <c r="I38" s="38">
        <f t="shared" ref="I38" si="14">IF(ISBLANK(H38),"",(IFERROR(((H38/G38-1)*100),"")))</f>
        <v>-2.1750654058583119</v>
      </c>
      <c r="J38" s="38">
        <f>SUM(J29:J37)</f>
        <v>100</v>
      </c>
      <c r="K38" s="4"/>
      <c r="L38" s="37">
        <f t="shared" ref="L38:M38" si="15">SUM(L29:L37)</f>
        <v>2116734</v>
      </c>
      <c r="M38" s="38">
        <f t="shared" si="15"/>
        <v>100</v>
      </c>
      <c r="N38" s="15"/>
    </row>
    <row r="39" spans="1:14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5"/>
    </row>
    <row r="40" spans="1:14" ht="18.75">
      <c r="A40" s="12"/>
      <c r="B40" s="92" t="s">
        <v>309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5"/>
    </row>
    <row r="41" spans="1:14" ht="15.75">
      <c r="A41" s="12"/>
      <c r="B41" s="34" t="s">
        <v>287</v>
      </c>
      <c r="C41" s="35">
        <f t="shared" ref="C41:D49" si="16">C17-C29</f>
        <v>271</v>
      </c>
      <c r="D41" s="35">
        <f t="shared" si="16"/>
        <v>254</v>
      </c>
      <c r="E41" s="36">
        <f t="shared" ref="E41:E50" si="17">IF(ISBLANK(D41),"",(IFERROR(((D41/C41-1)*100),"")))</f>
        <v>-6.2730627306273101</v>
      </c>
      <c r="F41" s="36">
        <f>+(D41*100)/$D$50</f>
        <v>0.52275206322418655</v>
      </c>
      <c r="G41" s="35">
        <f t="shared" ref="G41:H49" si="18">G17-G29</f>
        <v>271</v>
      </c>
      <c r="H41" s="35">
        <f t="shared" si="18"/>
        <v>254</v>
      </c>
      <c r="I41" s="36">
        <f t="shared" ref="I41:I50" si="19">IF(ISBLANK(H41),"",(IFERROR(((H41/G41-1)*100),"")))</f>
        <v>-6.2730627306273101</v>
      </c>
      <c r="J41" s="36">
        <f>+(H41*100)/$H$50</f>
        <v>0.52275206322418655</v>
      </c>
      <c r="K41" s="79"/>
      <c r="L41" s="35">
        <f t="shared" ref="L41:L49" si="20">L17-L29</f>
        <v>8812</v>
      </c>
      <c r="M41" s="36">
        <f>+(L41*100)/$L$50</f>
        <v>0.51268625021090419</v>
      </c>
      <c r="N41" s="15"/>
    </row>
    <row r="42" spans="1:14" ht="15.75">
      <c r="A42" s="12"/>
      <c r="B42" s="34" t="s">
        <v>288</v>
      </c>
      <c r="C42" s="35">
        <f t="shared" si="16"/>
        <v>630</v>
      </c>
      <c r="D42" s="35">
        <f t="shared" si="16"/>
        <v>632</v>
      </c>
      <c r="E42" s="36">
        <f t="shared" si="17"/>
        <v>0.31746031746031633</v>
      </c>
      <c r="F42" s="36">
        <f t="shared" ref="F42:F48" si="21">+(D42*100)/$D$50</f>
        <v>1.3007059210932514</v>
      </c>
      <c r="G42" s="35">
        <f t="shared" si="18"/>
        <v>630</v>
      </c>
      <c r="H42" s="35">
        <f t="shared" si="18"/>
        <v>632</v>
      </c>
      <c r="I42" s="36">
        <f t="shared" si="19"/>
        <v>0.31746031746031633</v>
      </c>
      <c r="J42" s="36">
        <f t="shared" ref="J42:J48" si="22">+(H42*100)/$H$50</f>
        <v>1.3007059210932514</v>
      </c>
      <c r="K42" s="79"/>
      <c r="L42" s="35">
        <f t="shared" si="20"/>
        <v>23215</v>
      </c>
      <c r="M42" s="36">
        <f t="shared" ref="M42:M48" si="23">+(L42*100)/$L$50</f>
        <v>1.350659475561296</v>
      </c>
      <c r="N42" s="15"/>
    </row>
    <row r="43" spans="1:14" ht="15.75">
      <c r="A43" s="12"/>
      <c r="B43" s="34" t="s">
        <v>289</v>
      </c>
      <c r="C43" s="35">
        <f t="shared" si="16"/>
        <v>731</v>
      </c>
      <c r="D43" s="35">
        <f t="shared" si="16"/>
        <v>725</v>
      </c>
      <c r="E43" s="36">
        <f t="shared" si="17"/>
        <v>-0.82079343365253354</v>
      </c>
      <c r="F43" s="36">
        <f t="shared" si="21"/>
        <v>1.4921072670769104</v>
      </c>
      <c r="G43" s="35">
        <f t="shared" si="18"/>
        <v>731</v>
      </c>
      <c r="H43" s="35">
        <f t="shared" si="18"/>
        <v>725</v>
      </c>
      <c r="I43" s="36">
        <f t="shared" si="19"/>
        <v>-0.82079343365253354</v>
      </c>
      <c r="J43" s="36">
        <f t="shared" si="22"/>
        <v>1.4921072670769104</v>
      </c>
      <c r="K43" s="79"/>
      <c r="L43" s="35">
        <f t="shared" si="20"/>
        <v>18036</v>
      </c>
      <c r="M43" s="36">
        <f t="shared" si="23"/>
        <v>1.0493428516572705</v>
      </c>
      <c r="N43" s="15"/>
    </row>
    <row r="44" spans="1:14" ht="15.75">
      <c r="A44" s="12"/>
      <c r="B44" s="34" t="s">
        <v>290</v>
      </c>
      <c r="C44" s="35">
        <f t="shared" si="16"/>
        <v>433</v>
      </c>
      <c r="D44" s="35">
        <f t="shared" si="16"/>
        <v>433</v>
      </c>
      <c r="E44" s="36">
        <f t="shared" si="17"/>
        <v>0</v>
      </c>
      <c r="F44" s="36">
        <f t="shared" si="21"/>
        <v>0.89114820226800306</v>
      </c>
      <c r="G44" s="35">
        <f t="shared" si="18"/>
        <v>433</v>
      </c>
      <c r="H44" s="35">
        <f t="shared" si="18"/>
        <v>433</v>
      </c>
      <c r="I44" s="36">
        <f t="shared" si="19"/>
        <v>0</v>
      </c>
      <c r="J44" s="36">
        <f t="shared" si="22"/>
        <v>0.89114820226800306</v>
      </c>
      <c r="K44" s="79"/>
      <c r="L44" s="35">
        <f t="shared" si="20"/>
        <v>16091</v>
      </c>
      <c r="M44" s="36">
        <f t="shared" si="23"/>
        <v>0.93618184885879019</v>
      </c>
      <c r="N44" s="15"/>
    </row>
    <row r="45" spans="1:14" ht="15.75">
      <c r="A45" s="12"/>
      <c r="B45" s="34" t="s">
        <v>291</v>
      </c>
      <c r="C45" s="35">
        <f t="shared" si="16"/>
        <v>1784</v>
      </c>
      <c r="D45" s="35">
        <f t="shared" si="16"/>
        <v>1588</v>
      </c>
      <c r="E45" s="36">
        <f t="shared" si="17"/>
        <v>-10.986547085201792</v>
      </c>
      <c r="F45" s="36">
        <f t="shared" si="21"/>
        <v>3.2682294346457015</v>
      </c>
      <c r="G45" s="35">
        <f t="shared" si="18"/>
        <v>1784</v>
      </c>
      <c r="H45" s="35">
        <f t="shared" si="18"/>
        <v>1588</v>
      </c>
      <c r="I45" s="36">
        <f t="shared" si="19"/>
        <v>-10.986547085201792</v>
      </c>
      <c r="J45" s="36">
        <f t="shared" si="22"/>
        <v>3.2682294346457015</v>
      </c>
      <c r="K45" s="79"/>
      <c r="L45" s="35">
        <f t="shared" si="20"/>
        <v>61330</v>
      </c>
      <c r="M45" s="36">
        <f t="shared" si="23"/>
        <v>3.5682078671623643</v>
      </c>
      <c r="N45" s="15"/>
    </row>
    <row r="46" spans="1:14" ht="15.75">
      <c r="A46" s="12"/>
      <c r="B46" s="34" t="s">
        <v>292</v>
      </c>
      <c r="C46" s="35">
        <f t="shared" si="16"/>
        <v>3461</v>
      </c>
      <c r="D46" s="35">
        <f t="shared" si="16"/>
        <v>3247</v>
      </c>
      <c r="E46" s="36">
        <f t="shared" si="17"/>
        <v>-6.1831840508523523</v>
      </c>
      <c r="F46" s="36">
        <f t="shared" si="21"/>
        <v>6.6825824775154867</v>
      </c>
      <c r="G46" s="35">
        <f t="shared" si="18"/>
        <v>3461</v>
      </c>
      <c r="H46" s="35">
        <f t="shared" si="18"/>
        <v>3247</v>
      </c>
      <c r="I46" s="36">
        <f t="shared" si="19"/>
        <v>-6.1831840508523523</v>
      </c>
      <c r="J46" s="36">
        <f t="shared" si="22"/>
        <v>6.6825824775154867</v>
      </c>
      <c r="K46" s="79"/>
      <c r="L46" s="35">
        <f t="shared" si="20"/>
        <v>145710</v>
      </c>
      <c r="M46" s="36">
        <f t="shared" si="23"/>
        <v>8.4774754332990074</v>
      </c>
      <c r="N46" s="15"/>
    </row>
    <row r="47" spans="1:14" ht="15.75">
      <c r="A47" s="12"/>
      <c r="B47" s="34" t="s">
        <v>293</v>
      </c>
      <c r="C47" s="35">
        <f t="shared" si="16"/>
        <v>5966</v>
      </c>
      <c r="D47" s="35">
        <f t="shared" si="16"/>
        <v>5274</v>
      </c>
      <c r="E47" s="36">
        <f t="shared" si="17"/>
        <v>-11.599061347636608</v>
      </c>
      <c r="F47" s="36">
        <f t="shared" si="21"/>
        <v>10.854308588363621</v>
      </c>
      <c r="G47" s="35">
        <f t="shared" si="18"/>
        <v>5966</v>
      </c>
      <c r="H47" s="35">
        <f t="shared" si="18"/>
        <v>5274</v>
      </c>
      <c r="I47" s="36">
        <f t="shared" si="19"/>
        <v>-11.599061347636608</v>
      </c>
      <c r="J47" s="36">
        <f t="shared" si="22"/>
        <v>10.854308588363621</v>
      </c>
      <c r="K47" s="79"/>
      <c r="L47" s="35">
        <f t="shared" si="20"/>
        <v>213405</v>
      </c>
      <c r="M47" s="36">
        <f t="shared" si="23"/>
        <v>12.416001954863596</v>
      </c>
      <c r="N47" s="15"/>
    </row>
    <row r="48" spans="1:14" ht="15.75">
      <c r="A48" s="12"/>
      <c r="B48" s="34" t="s">
        <v>294</v>
      </c>
      <c r="C48" s="35">
        <f t="shared" si="16"/>
        <v>224</v>
      </c>
      <c r="D48" s="35">
        <f t="shared" si="16"/>
        <v>241</v>
      </c>
      <c r="E48" s="36">
        <f t="shared" si="17"/>
        <v>7.5892857142857206</v>
      </c>
      <c r="F48" s="36">
        <f t="shared" si="21"/>
        <v>0.49599703636625575</v>
      </c>
      <c r="G48" s="35">
        <f t="shared" si="18"/>
        <v>224</v>
      </c>
      <c r="H48" s="35">
        <f t="shared" si="18"/>
        <v>241</v>
      </c>
      <c r="I48" s="36">
        <f t="shared" si="19"/>
        <v>7.5892857142857206</v>
      </c>
      <c r="J48" s="36">
        <f t="shared" si="22"/>
        <v>0.49599703636625575</v>
      </c>
      <c r="K48" s="79"/>
      <c r="L48" s="35">
        <f t="shared" si="20"/>
        <v>7420</v>
      </c>
      <c r="M48" s="36">
        <f t="shared" si="23"/>
        <v>0.43169904409497378</v>
      </c>
      <c r="N48" s="15"/>
    </row>
    <row r="49" spans="1:14" ht="15.75">
      <c r="A49" s="12"/>
      <c r="B49" s="34" t="s">
        <v>295</v>
      </c>
      <c r="C49" s="35">
        <f t="shared" si="16"/>
        <v>33119</v>
      </c>
      <c r="D49" s="35">
        <f t="shared" si="16"/>
        <v>36195</v>
      </c>
      <c r="E49" s="36">
        <f t="shared" si="17"/>
        <v>9.2877200398562731</v>
      </c>
      <c r="F49" s="36">
        <f>+(D49*100)/$D$50</f>
        <v>74.492169009446584</v>
      </c>
      <c r="G49" s="35">
        <f t="shared" si="18"/>
        <v>33119</v>
      </c>
      <c r="H49" s="35">
        <f t="shared" si="18"/>
        <v>36195</v>
      </c>
      <c r="I49" s="36">
        <f t="shared" si="19"/>
        <v>9.2877200398562731</v>
      </c>
      <c r="J49" s="36">
        <f>+(H49*100)/$H$50</f>
        <v>74.492169009446584</v>
      </c>
      <c r="K49" s="79"/>
      <c r="L49" s="35">
        <f t="shared" si="20"/>
        <v>1224771</v>
      </c>
      <c r="M49" s="36">
        <f>+(L49*100)/$L$50</f>
        <v>71.257745274291793</v>
      </c>
      <c r="N49" s="15"/>
    </row>
    <row r="50" spans="1:14" ht="15.75">
      <c r="A50" s="12"/>
      <c r="B50" s="40" t="s">
        <v>70</v>
      </c>
      <c r="C50" s="37">
        <f>SUM(C41:C49)</f>
        <v>46619</v>
      </c>
      <c r="D50" s="37">
        <f>SUM(D41:D49)</f>
        <v>48589</v>
      </c>
      <c r="E50" s="38">
        <f t="shared" si="17"/>
        <v>4.225744867972292</v>
      </c>
      <c r="F50" s="38">
        <f>SUM(F41:F49)</f>
        <v>100</v>
      </c>
      <c r="G50" s="37">
        <f t="shared" ref="G50:H50" si="24">SUM(G41:G49)</f>
        <v>46619</v>
      </c>
      <c r="H50" s="37">
        <f t="shared" si="24"/>
        <v>48589</v>
      </c>
      <c r="I50" s="38">
        <f t="shared" si="19"/>
        <v>4.225744867972292</v>
      </c>
      <c r="J50" s="38">
        <f>SUM(J41:J49)</f>
        <v>100</v>
      </c>
      <c r="K50" s="4"/>
      <c r="L50" s="37">
        <f t="shared" ref="L50:M50" si="25">SUM(L41:L49)</f>
        <v>1718790</v>
      </c>
      <c r="M50" s="38">
        <f t="shared" si="25"/>
        <v>100</v>
      </c>
      <c r="N50" s="15"/>
    </row>
    <row r="51" spans="1:14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5"/>
    </row>
    <row r="52" spans="1:14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5"/>
    </row>
    <row r="54" spans="1:14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5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5"/>
    </row>
    <row r="57" spans="1:14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5"/>
    </row>
    <row r="58" spans="1:14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5"/>
    </row>
    <row r="59" spans="1:14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5"/>
    </row>
    <row r="60" spans="1:14" ht="15.75">
      <c r="A60" s="12"/>
      <c r="B60" s="34" t="s">
        <v>255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5"/>
    </row>
    <row r="61" spans="1:14">
      <c r="A61" s="1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9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7"/>
      <c r="C11" s="108" t="s">
        <v>110</v>
      </c>
      <c r="D11" s="108"/>
      <c r="E11" s="108"/>
      <c r="F11" s="108"/>
      <c r="G11" s="108"/>
      <c r="H11" s="108"/>
      <c r="I11" s="108"/>
      <c r="J11" s="108"/>
      <c r="K11" s="15"/>
    </row>
    <row r="12" spans="1:11" ht="15.75">
      <c r="A12" s="12"/>
      <c r="B12" s="3"/>
      <c r="C12" s="48"/>
      <c r="D12" s="48"/>
      <c r="E12" s="48"/>
      <c r="F12" s="48"/>
      <c r="G12" s="48"/>
      <c r="H12" s="48"/>
      <c r="I12" s="48"/>
      <c r="J12" s="48"/>
      <c r="K12" s="15"/>
    </row>
    <row r="13" spans="1:11" ht="15.75">
      <c r="A13" s="12"/>
      <c r="B13" s="49" t="s">
        <v>92</v>
      </c>
      <c r="C13" s="50" t="s">
        <v>139</v>
      </c>
      <c r="D13" s="50"/>
      <c r="E13" s="50"/>
      <c r="F13" s="50"/>
      <c r="G13" s="50"/>
      <c r="H13" s="50"/>
      <c r="I13" s="50"/>
      <c r="J13" s="51"/>
      <c r="K13" s="15"/>
    </row>
    <row r="14" spans="1:11" ht="15.75">
      <c r="A14" s="12"/>
      <c r="B14" s="52"/>
      <c r="C14" s="44" t="s">
        <v>114</v>
      </c>
      <c r="D14" s="44"/>
      <c r="E14" s="44"/>
      <c r="F14" s="44"/>
      <c r="G14" s="44"/>
      <c r="H14" s="44"/>
      <c r="I14" s="44"/>
      <c r="J14" s="53"/>
      <c r="K14" s="15"/>
    </row>
    <row r="15" spans="1:11" ht="15.75">
      <c r="A15" s="12"/>
      <c r="B15" s="54"/>
      <c r="C15" s="55" t="s">
        <v>140</v>
      </c>
      <c r="D15" s="55"/>
      <c r="E15" s="55"/>
      <c r="F15" s="55"/>
      <c r="G15" s="55"/>
      <c r="H15" s="55"/>
      <c r="I15" s="55"/>
      <c r="J15" s="56"/>
      <c r="K15" s="15"/>
    </row>
    <row r="16" spans="1:11" ht="7.5" customHeight="1">
      <c r="A16" s="12"/>
      <c r="B16" s="57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49" t="s">
        <v>216</v>
      </c>
      <c r="C17" s="50" t="s">
        <v>148</v>
      </c>
      <c r="D17" s="50"/>
      <c r="E17" s="50"/>
      <c r="F17" s="50"/>
      <c r="G17" s="50"/>
      <c r="H17" s="50"/>
      <c r="I17" s="50"/>
      <c r="J17" s="51"/>
      <c r="K17" s="15"/>
    </row>
    <row r="18" spans="1:11" ht="15.75">
      <c r="A18" s="12"/>
      <c r="B18" s="58" t="s">
        <v>215</v>
      </c>
      <c r="C18" s="44" t="s">
        <v>149</v>
      </c>
      <c r="D18" s="44"/>
      <c r="E18" s="44"/>
      <c r="F18" s="44"/>
      <c r="G18" s="44"/>
      <c r="H18" s="44"/>
      <c r="I18" s="44"/>
      <c r="J18" s="53"/>
      <c r="K18" s="15"/>
    </row>
    <row r="19" spans="1:11" ht="15.75">
      <c r="A19" s="12"/>
      <c r="B19" s="52"/>
      <c r="C19" s="44" t="s">
        <v>150</v>
      </c>
      <c r="D19" s="44"/>
      <c r="E19" s="44"/>
      <c r="F19" s="44"/>
      <c r="G19" s="44"/>
      <c r="H19" s="44"/>
      <c r="I19" s="44"/>
      <c r="J19" s="53"/>
      <c r="K19" s="15"/>
    </row>
    <row r="20" spans="1:11" ht="15.75">
      <c r="A20" s="12"/>
      <c r="B20" s="54"/>
      <c r="C20" s="55" t="s">
        <v>151</v>
      </c>
      <c r="D20" s="55"/>
      <c r="E20" s="55"/>
      <c r="F20" s="55"/>
      <c r="G20" s="55"/>
      <c r="H20" s="55"/>
      <c r="I20" s="55"/>
      <c r="J20" s="56"/>
      <c r="K20" s="15"/>
    </row>
    <row r="21" spans="1:11" ht="7.5" customHeight="1">
      <c r="A21" s="12"/>
      <c r="B21" s="57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49" t="s">
        <v>221</v>
      </c>
      <c r="C22" s="50" t="s">
        <v>176</v>
      </c>
      <c r="D22" s="50"/>
      <c r="E22" s="50"/>
      <c r="F22" s="50"/>
      <c r="G22" s="50"/>
      <c r="H22" s="50"/>
      <c r="I22" s="50"/>
      <c r="J22" s="51"/>
      <c r="K22" s="15"/>
    </row>
    <row r="23" spans="1:11" ht="15.75">
      <c r="A23" s="12"/>
      <c r="B23" s="58" t="s">
        <v>220</v>
      </c>
      <c r="C23" s="44" t="s">
        <v>177</v>
      </c>
      <c r="D23" s="44"/>
      <c r="E23" s="44"/>
      <c r="F23" s="44"/>
      <c r="G23" s="44"/>
      <c r="H23" s="44"/>
      <c r="I23" s="44"/>
      <c r="J23" s="53"/>
      <c r="K23" s="15"/>
    </row>
    <row r="24" spans="1:11" ht="15.75">
      <c r="A24" s="12"/>
      <c r="B24" s="52"/>
      <c r="C24" s="44" t="s">
        <v>178</v>
      </c>
      <c r="D24" s="44"/>
      <c r="E24" s="44"/>
      <c r="F24" s="44"/>
      <c r="G24" s="44"/>
      <c r="H24" s="44"/>
      <c r="I24" s="44"/>
      <c r="J24" s="53"/>
      <c r="K24" s="15"/>
    </row>
    <row r="25" spans="1:11" ht="15.75">
      <c r="A25" s="12"/>
      <c r="B25" s="52"/>
      <c r="C25" s="44" t="s">
        <v>179</v>
      </c>
      <c r="D25" s="44"/>
      <c r="E25" s="44"/>
      <c r="F25" s="44"/>
      <c r="G25" s="44"/>
      <c r="H25" s="44"/>
      <c r="I25" s="44"/>
      <c r="J25" s="53"/>
      <c r="K25" s="15"/>
    </row>
    <row r="26" spans="1:11" ht="15.75">
      <c r="A26" s="12"/>
      <c r="B26" s="52"/>
      <c r="C26" s="44" t="s">
        <v>180</v>
      </c>
      <c r="D26" s="44"/>
      <c r="E26" s="44"/>
      <c r="F26" s="44"/>
      <c r="G26" s="44"/>
      <c r="H26" s="44"/>
      <c r="I26" s="44"/>
      <c r="J26" s="53"/>
      <c r="K26" s="15"/>
    </row>
    <row r="27" spans="1:11" ht="15.75">
      <c r="A27" s="12"/>
      <c r="B27" s="52"/>
      <c r="C27" s="44" t="s">
        <v>181</v>
      </c>
      <c r="D27" s="44"/>
      <c r="E27" s="44"/>
      <c r="F27" s="44"/>
      <c r="G27" s="44"/>
      <c r="H27" s="44"/>
      <c r="I27" s="44"/>
      <c r="J27" s="53"/>
      <c r="K27" s="15"/>
    </row>
    <row r="28" spans="1:11" ht="15.75">
      <c r="A28" s="12"/>
      <c r="B28" s="54"/>
      <c r="C28" s="55" t="s">
        <v>182</v>
      </c>
      <c r="D28" s="55"/>
      <c r="E28" s="55"/>
      <c r="F28" s="55"/>
      <c r="G28" s="55"/>
      <c r="H28" s="55"/>
      <c r="I28" s="55"/>
      <c r="J28" s="56"/>
      <c r="K28" s="15"/>
    </row>
    <row r="29" spans="1:11" ht="7.5" customHeight="1">
      <c r="A29" s="12"/>
      <c r="B29" s="57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49" t="s">
        <v>94</v>
      </c>
      <c r="C30" s="50" t="s">
        <v>152</v>
      </c>
      <c r="D30" s="50"/>
      <c r="E30" s="50"/>
      <c r="F30" s="50"/>
      <c r="G30" s="50"/>
      <c r="H30" s="50"/>
      <c r="I30" s="50"/>
      <c r="J30" s="51"/>
      <c r="K30" s="15"/>
    </row>
    <row r="31" spans="1:11" ht="15.75">
      <c r="A31" s="12"/>
      <c r="B31" s="52"/>
      <c r="C31" s="44" t="s">
        <v>153</v>
      </c>
      <c r="D31" s="44"/>
      <c r="E31" s="44"/>
      <c r="F31" s="44"/>
      <c r="G31" s="44"/>
      <c r="H31" s="44"/>
      <c r="I31" s="44"/>
      <c r="J31" s="53"/>
      <c r="K31" s="15"/>
    </row>
    <row r="32" spans="1:11" ht="15.75">
      <c r="A32" s="12"/>
      <c r="B32" s="54"/>
      <c r="C32" s="55" t="s">
        <v>154</v>
      </c>
      <c r="D32" s="55"/>
      <c r="E32" s="55"/>
      <c r="F32" s="55"/>
      <c r="G32" s="55"/>
      <c r="H32" s="55"/>
      <c r="I32" s="55"/>
      <c r="J32" s="56"/>
      <c r="K32" s="15"/>
    </row>
    <row r="33" spans="1:11" ht="7.5" customHeight="1">
      <c r="A33" s="12"/>
      <c r="B33" s="57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49" t="s">
        <v>95</v>
      </c>
      <c r="C34" s="50" t="s">
        <v>155</v>
      </c>
      <c r="D34" s="50"/>
      <c r="E34" s="50"/>
      <c r="F34" s="50"/>
      <c r="G34" s="50"/>
      <c r="H34" s="50"/>
      <c r="I34" s="50"/>
      <c r="J34" s="51"/>
      <c r="K34" s="15"/>
    </row>
    <row r="35" spans="1:11" ht="15.75">
      <c r="A35" s="12"/>
      <c r="B35" s="52"/>
      <c r="C35" s="44" t="s">
        <v>156</v>
      </c>
      <c r="D35" s="44"/>
      <c r="E35" s="44"/>
      <c r="F35" s="44"/>
      <c r="G35" s="44"/>
      <c r="H35" s="44"/>
      <c r="I35" s="44"/>
      <c r="J35" s="53"/>
      <c r="K35" s="15"/>
    </row>
    <row r="36" spans="1:11" ht="15.75">
      <c r="A36" s="12"/>
      <c r="B36" s="54"/>
      <c r="C36" s="55" t="s">
        <v>157</v>
      </c>
      <c r="D36" s="55"/>
      <c r="E36" s="55"/>
      <c r="F36" s="55"/>
      <c r="G36" s="55"/>
      <c r="H36" s="55"/>
      <c r="I36" s="55"/>
      <c r="J36" s="56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49" t="s">
        <v>212</v>
      </c>
      <c r="C38" s="50" t="s">
        <v>115</v>
      </c>
      <c r="D38" s="50"/>
      <c r="E38" s="50"/>
      <c r="F38" s="50"/>
      <c r="G38" s="50"/>
      <c r="H38" s="50"/>
      <c r="I38" s="50"/>
      <c r="J38" s="51"/>
      <c r="K38" s="15"/>
    </row>
    <row r="39" spans="1:11" ht="15.75">
      <c r="A39" s="12"/>
      <c r="B39" s="58" t="s">
        <v>213</v>
      </c>
      <c r="C39" s="44" t="s">
        <v>116</v>
      </c>
      <c r="D39" s="44"/>
      <c r="E39" s="44"/>
      <c r="F39" s="44"/>
      <c r="G39" s="44"/>
      <c r="H39" s="44"/>
      <c r="I39" s="44"/>
      <c r="J39" s="53"/>
      <c r="K39" s="15"/>
    </row>
    <row r="40" spans="1:11" ht="15.75">
      <c r="A40" s="12"/>
      <c r="B40" s="52"/>
      <c r="C40" s="44" t="s">
        <v>117</v>
      </c>
      <c r="D40" s="44"/>
      <c r="E40" s="44"/>
      <c r="F40" s="44"/>
      <c r="G40" s="44"/>
      <c r="H40" s="44"/>
      <c r="I40" s="44"/>
      <c r="J40" s="53"/>
      <c r="K40" s="15"/>
    </row>
    <row r="41" spans="1:11" ht="15.75">
      <c r="A41" s="12"/>
      <c r="B41" s="54"/>
      <c r="C41" s="55" t="s">
        <v>118</v>
      </c>
      <c r="D41" s="55"/>
      <c r="E41" s="55"/>
      <c r="F41" s="55"/>
      <c r="G41" s="55"/>
      <c r="H41" s="55"/>
      <c r="I41" s="55"/>
      <c r="J41" s="56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49" t="s">
        <v>98</v>
      </c>
      <c r="C43" s="50" t="s">
        <v>187</v>
      </c>
      <c r="D43" s="50"/>
      <c r="E43" s="50"/>
      <c r="F43" s="50"/>
      <c r="G43" s="50"/>
      <c r="H43" s="50"/>
      <c r="I43" s="50"/>
      <c r="J43" s="51"/>
      <c r="K43" s="15"/>
    </row>
    <row r="44" spans="1:11" ht="15.75">
      <c r="A44" s="12"/>
      <c r="B44" s="52"/>
      <c r="C44" s="44" t="s">
        <v>128</v>
      </c>
      <c r="D44" s="44"/>
      <c r="E44" s="44"/>
      <c r="F44" s="44"/>
      <c r="G44" s="44"/>
      <c r="H44" s="44"/>
      <c r="I44" s="44"/>
      <c r="J44" s="53"/>
      <c r="K44" s="15"/>
    </row>
    <row r="45" spans="1:11" ht="15.75">
      <c r="A45" s="12"/>
      <c r="B45" s="52"/>
      <c r="C45" s="44" t="s">
        <v>129</v>
      </c>
      <c r="D45" s="44"/>
      <c r="E45" s="44"/>
      <c r="F45" s="44"/>
      <c r="G45" s="44"/>
      <c r="H45" s="44"/>
      <c r="I45" s="44"/>
      <c r="J45" s="53"/>
      <c r="K45" s="15"/>
    </row>
    <row r="46" spans="1:11" ht="15.75">
      <c r="A46" s="12"/>
      <c r="B46" s="52"/>
      <c r="C46" s="44" t="s">
        <v>188</v>
      </c>
      <c r="D46" s="44"/>
      <c r="E46" s="44"/>
      <c r="F46" s="44"/>
      <c r="G46" s="44"/>
      <c r="H46" s="44"/>
      <c r="I46" s="44"/>
      <c r="J46" s="53"/>
      <c r="K46" s="15"/>
    </row>
    <row r="47" spans="1:11" ht="15.75">
      <c r="A47" s="12"/>
      <c r="B47" s="54"/>
      <c r="C47" s="55" t="s">
        <v>130</v>
      </c>
      <c r="D47" s="55"/>
      <c r="E47" s="55"/>
      <c r="F47" s="55"/>
      <c r="G47" s="55"/>
      <c r="H47" s="55"/>
      <c r="I47" s="55"/>
      <c r="J47" s="56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49" t="s">
        <v>219</v>
      </c>
      <c r="C49" s="50" t="s">
        <v>167</v>
      </c>
      <c r="D49" s="50"/>
      <c r="E49" s="50"/>
      <c r="F49" s="50"/>
      <c r="G49" s="50"/>
      <c r="H49" s="50"/>
      <c r="I49" s="50"/>
      <c r="J49" s="51"/>
      <c r="K49" s="15"/>
    </row>
    <row r="50" spans="1:11" ht="15.75">
      <c r="A50" s="12"/>
      <c r="B50" s="58" t="s">
        <v>218</v>
      </c>
      <c r="C50" s="44" t="s">
        <v>168</v>
      </c>
      <c r="D50" s="44"/>
      <c r="E50" s="44"/>
      <c r="F50" s="44"/>
      <c r="G50" s="44"/>
      <c r="H50" s="44"/>
      <c r="I50" s="44"/>
      <c r="J50" s="53"/>
      <c r="K50" s="15"/>
    </row>
    <row r="51" spans="1:11" ht="15.75">
      <c r="A51" s="12"/>
      <c r="B51" s="54"/>
      <c r="C51" s="55" t="s">
        <v>169</v>
      </c>
      <c r="D51" s="55"/>
      <c r="E51" s="55"/>
      <c r="F51" s="55"/>
      <c r="G51" s="55"/>
      <c r="H51" s="55"/>
      <c r="I51" s="55"/>
      <c r="J51" s="56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49" t="s">
        <v>96</v>
      </c>
      <c r="C53" s="50" t="s">
        <v>158</v>
      </c>
      <c r="D53" s="50"/>
      <c r="E53" s="50"/>
      <c r="F53" s="50"/>
      <c r="G53" s="50"/>
      <c r="H53" s="50"/>
      <c r="I53" s="50"/>
      <c r="J53" s="51"/>
      <c r="K53" s="15"/>
    </row>
    <row r="54" spans="1:11" ht="15.75">
      <c r="A54" s="12"/>
      <c r="B54" s="52"/>
      <c r="C54" s="44" t="s">
        <v>159</v>
      </c>
      <c r="D54" s="44"/>
      <c r="E54" s="44"/>
      <c r="F54" s="44"/>
      <c r="G54" s="44"/>
      <c r="H54" s="44"/>
      <c r="I54" s="44"/>
      <c r="J54" s="53"/>
      <c r="K54" s="15"/>
    </row>
    <row r="55" spans="1:11" ht="15.75">
      <c r="A55" s="12"/>
      <c r="B55" s="52"/>
      <c r="C55" s="44" t="s">
        <v>160</v>
      </c>
      <c r="D55" s="44"/>
      <c r="E55" s="44"/>
      <c r="F55" s="44"/>
      <c r="G55" s="44"/>
      <c r="H55" s="44"/>
      <c r="I55" s="44"/>
      <c r="J55" s="53"/>
      <c r="K55" s="15"/>
    </row>
    <row r="56" spans="1:11" ht="15.75">
      <c r="A56" s="12"/>
      <c r="B56" s="54"/>
      <c r="C56" s="55" t="s">
        <v>161</v>
      </c>
      <c r="D56" s="55"/>
      <c r="E56" s="55"/>
      <c r="F56" s="55"/>
      <c r="G56" s="55"/>
      <c r="H56" s="55"/>
      <c r="I56" s="55"/>
      <c r="J56" s="56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49" t="s">
        <v>75</v>
      </c>
      <c r="C58" s="50" t="s">
        <v>134</v>
      </c>
      <c r="D58" s="50"/>
      <c r="E58" s="50"/>
      <c r="F58" s="50"/>
      <c r="G58" s="50"/>
      <c r="H58" s="50"/>
      <c r="I58" s="50"/>
      <c r="J58" s="51"/>
      <c r="K58" s="15"/>
    </row>
    <row r="59" spans="1:11" ht="15.75">
      <c r="A59" s="12"/>
      <c r="B59" s="52"/>
      <c r="C59" s="44" t="s">
        <v>111</v>
      </c>
      <c r="D59" s="44"/>
      <c r="E59" s="44"/>
      <c r="F59" s="44"/>
      <c r="G59" s="44"/>
      <c r="H59" s="44"/>
      <c r="I59" s="44"/>
      <c r="J59" s="53"/>
      <c r="K59" s="15"/>
    </row>
    <row r="60" spans="1:11" ht="15.75">
      <c r="A60" s="12"/>
      <c r="B60" s="52"/>
      <c r="C60" s="44" t="s">
        <v>112</v>
      </c>
      <c r="D60" s="44"/>
      <c r="E60" s="44"/>
      <c r="F60" s="44"/>
      <c r="G60" s="44"/>
      <c r="H60" s="44"/>
      <c r="I60" s="44"/>
      <c r="J60" s="53"/>
      <c r="K60" s="15"/>
    </row>
    <row r="61" spans="1:11" ht="15.75">
      <c r="A61" s="12"/>
      <c r="B61" s="54"/>
      <c r="C61" s="55" t="s">
        <v>135</v>
      </c>
      <c r="D61" s="55"/>
      <c r="E61" s="55"/>
      <c r="F61" s="55"/>
      <c r="G61" s="55"/>
      <c r="H61" s="55"/>
      <c r="I61" s="55"/>
      <c r="J61" s="56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49" t="s">
        <v>224</v>
      </c>
      <c r="C63" s="50" t="s">
        <v>189</v>
      </c>
      <c r="D63" s="50"/>
      <c r="E63" s="50"/>
      <c r="F63" s="50"/>
      <c r="G63" s="50"/>
      <c r="H63" s="50"/>
      <c r="I63" s="50"/>
      <c r="J63" s="51"/>
      <c r="K63" s="15"/>
    </row>
    <row r="64" spans="1:11" ht="15.75">
      <c r="A64" s="12"/>
      <c r="B64" s="58" t="s">
        <v>223</v>
      </c>
      <c r="C64" s="44" t="s">
        <v>190</v>
      </c>
      <c r="D64" s="44"/>
      <c r="E64" s="44"/>
      <c r="F64" s="44"/>
      <c r="G64" s="44"/>
      <c r="H64" s="44"/>
      <c r="I64" s="44"/>
      <c r="J64" s="53"/>
      <c r="K64" s="15"/>
    </row>
    <row r="65" spans="1:11" ht="15" customHeight="1">
      <c r="A65" s="12"/>
      <c r="B65" s="52"/>
      <c r="C65" s="44" t="s">
        <v>131</v>
      </c>
      <c r="D65" s="44"/>
      <c r="E65" s="44"/>
      <c r="F65" s="44"/>
      <c r="G65" s="44"/>
      <c r="H65" s="44"/>
      <c r="I65" s="44"/>
      <c r="J65" s="53"/>
      <c r="K65" s="15"/>
    </row>
    <row r="66" spans="1:11" ht="15.75">
      <c r="A66" s="12"/>
      <c r="B66" s="54"/>
      <c r="C66" s="55" t="s">
        <v>191</v>
      </c>
      <c r="D66" s="55"/>
      <c r="E66" s="55"/>
      <c r="F66" s="55"/>
      <c r="G66" s="55"/>
      <c r="H66" s="55"/>
      <c r="I66" s="55"/>
      <c r="J66" s="56"/>
      <c r="K66" s="15"/>
    </row>
    <row r="67" spans="1:11" ht="7.5" customHeight="1">
      <c r="A67" s="12"/>
      <c r="B67" s="59"/>
      <c r="C67" s="59"/>
      <c r="D67" s="59"/>
      <c r="E67" s="59"/>
      <c r="F67" s="59"/>
      <c r="G67" s="59"/>
      <c r="H67" s="59"/>
      <c r="I67" s="59"/>
      <c r="J67" s="59"/>
      <c r="K67" s="15"/>
    </row>
    <row r="68" spans="1:11" ht="15.75">
      <c r="A68" s="12"/>
      <c r="B68" s="49" t="s">
        <v>76</v>
      </c>
      <c r="C68" s="50" t="s">
        <v>142</v>
      </c>
      <c r="D68" s="50"/>
      <c r="E68" s="50"/>
      <c r="F68" s="50"/>
      <c r="G68" s="50"/>
      <c r="H68" s="50"/>
      <c r="I68" s="50"/>
      <c r="J68" s="51"/>
      <c r="K68" s="15"/>
    </row>
    <row r="69" spans="1:11" ht="15.75">
      <c r="A69" s="12"/>
      <c r="B69" s="54"/>
      <c r="C69" s="55" t="s">
        <v>166</v>
      </c>
      <c r="D69" s="55"/>
      <c r="E69" s="55"/>
      <c r="F69" s="55"/>
      <c r="G69" s="55"/>
      <c r="H69" s="55"/>
      <c r="I69" s="55"/>
      <c r="J69" s="56"/>
      <c r="K69" s="15"/>
    </row>
    <row r="70" spans="1:11" ht="7.5" customHeight="1">
      <c r="A70" s="12"/>
      <c r="B70" s="59"/>
      <c r="C70" s="59"/>
      <c r="D70" s="59"/>
      <c r="E70" s="59"/>
      <c r="F70" s="59"/>
      <c r="G70" s="59"/>
      <c r="H70" s="59"/>
      <c r="I70" s="59"/>
      <c r="J70" s="59"/>
      <c r="K70" s="15"/>
    </row>
    <row r="71" spans="1:11" ht="15.75">
      <c r="A71" s="12"/>
      <c r="B71" s="49" t="s">
        <v>91</v>
      </c>
      <c r="C71" s="50" t="s">
        <v>192</v>
      </c>
      <c r="D71" s="50"/>
      <c r="E71" s="50"/>
      <c r="F71" s="50"/>
      <c r="G71" s="50"/>
      <c r="H71" s="50"/>
      <c r="I71" s="50"/>
      <c r="J71" s="51"/>
      <c r="K71" s="15"/>
    </row>
    <row r="72" spans="1:11" ht="15.75">
      <c r="A72" s="12"/>
      <c r="B72" s="52"/>
      <c r="C72" s="44" t="s">
        <v>137</v>
      </c>
      <c r="D72" s="44"/>
      <c r="E72" s="44"/>
      <c r="F72" s="44"/>
      <c r="G72" s="44"/>
      <c r="H72" s="44"/>
      <c r="I72" s="44"/>
      <c r="J72" s="53"/>
      <c r="K72" s="15"/>
    </row>
    <row r="73" spans="1:11" ht="15.75">
      <c r="A73" s="12"/>
      <c r="B73" s="54"/>
      <c r="C73" s="55" t="s">
        <v>138</v>
      </c>
      <c r="D73" s="55"/>
      <c r="E73" s="55"/>
      <c r="F73" s="55"/>
      <c r="G73" s="55"/>
      <c r="H73" s="55"/>
      <c r="I73" s="55"/>
      <c r="J73" s="56"/>
      <c r="K73" s="15"/>
    </row>
    <row r="74" spans="1:11" ht="7.5" customHeight="1">
      <c r="A74" s="12"/>
      <c r="B74" s="59"/>
      <c r="C74" s="59"/>
      <c r="D74" s="59"/>
      <c r="E74" s="59"/>
      <c r="F74" s="59"/>
      <c r="G74" s="59"/>
      <c r="H74" s="59"/>
      <c r="I74" s="59"/>
      <c r="J74" s="59"/>
      <c r="K74" s="15"/>
    </row>
    <row r="75" spans="1:11" ht="15" customHeight="1">
      <c r="A75" s="12"/>
      <c r="B75" s="49" t="s">
        <v>79</v>
      </c>
      <c r="C75" s="50" t="s">
        <v>207</v>
      </c>
      <c r="D75" s="50"/>
      <c r="E75" s="50"/>
      <c r="F75" s="50"/>
      <c r="G75" s="50"/>
      <c r="H75" s="50"/>
      <c r="I75" s="50"/>
      <c r="J75" s="51"/>
      <c r="K75" s="15"/>
    </row>
    <row r="76" spans="1:11" ht="15" customHeight="1">
      <c r="A76" s="12"/>
      <c r="B76" s="52"/>
      <c r="C76" s="44" t="s">
        <v>208</v>
      </c>
      <c r="D76" s="44"/>
      <c r="E76" s="44"/>
      <c r="F76" s="44"/>
      <c r="G76" s="44"/>
      <c r="H76" s="44"/>
      <c r="I76" s="44"/>
      <c r="J76" s="53"/>
      <c r="K76" s="15"/>
    </row>
    <row r="77" spans="1:11" ht="15" customHeight="1">
      <c r="A77" s="12"/>
      <c r="B77" s="54"/>
      <c r="C77" s="55" t="s">
        <v>209</v>
      </c>
      <c r="D77" s="55"/>
      <c r="E77" s="55"/>
      <c r="F77" s="55"/>
      <c r="G77" s="55"/>
      <c r="H77" s="55"/>
      <c r="I77" s="55"/>
      <c r="J77" s="56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49" t="s">
        <v>210</v>
      </c>
      <c r="C79" s="50" t="s">
        <v>113</v>
      </c>
      <c r="D79" s="50"/>
      <c r="E79" s="50"/>
      <c r="F79" s="50"/>
      <c r="G79" s="50"/>
      <c r="H79" s="50"/>
      <c r="I79" s="50"/>
      <c r="J79" s="51"/>
      <c r="K79" s="15"/>
    </row>
    <row r="80" spans="1:11" ht="15.75">
      <c r="A80" s="12"/>
      <c r="B80" s="60" t="s">
        <v>211</v>
      </c>
      <c r="C80" s="55" t="s">
        <v>136</v>
      </c>
      <c r="D80" s="55"/>
      <c r="E80" s="55"/>
      <c r="F80" s="55"/>
      <c r="G80" s="55"/>
      <c r="H80" s="55"/>
      <c r="I80" s="55"/>
      <c r="J80" s="56"/>
      <c r="K80" s="15"/>
    </row>
    <row r="81" spans="1:11" ht="7.5" customHeight="1">
      <c r="A81" s="12"/>
      <c r="B81" s="59"/>
      <c r="C81" s="59"/>
      <c r="D81" s="59"/>
      <c r="E81" s="59"/>
      <c r="F81" s="59"/>
      <c r="G81" s="59"/>
      <c r="H81" s="59"/>
      <c r="I81" s="59"/>
      <c r="J81" s="59"/>
      <c r="K81" s="15"/>
    </row>
    <row r="82" spans="1:11" ht="15" customHeight="1">
      <c r="A82" s="12"/>
      <c r="B82" s="49" t="s">
        <v>78</v>
      </c>
      <c r="C82" s="50" t="s">
        <v>193</v>
      </c>
      <c r="D82" s="50"/>
      <c r="E82" s="50"/>
      <c r="F82" s="50"/>
      <c r="G82" s="50"/>
      <c r="H82" s="50"/>
      <c r="I82" s="50"/>
      <c r="J82" s="51"/>
      <c r="K82" s="15"/>
    </row>
    <row r="83" spans="1:11" ht="15" customHeight="1">
      <c r="A83" s="12"/>
      <c r="B83" s="52"/>
      <c r="C83" s="44" t="s">
        <v>194</v>
      </c>
      <c r="D83" s="44"/>
      <c r="E83" s="44"/>
      <c r="F83" s="44"/>
      <c r="G83" s="44"/>
      <c r="H83" s="44"/>
      <c r="I83" s="44"/>
      <c r="J83" s="53"/>
      <c r="K83" s="15"/>
    </row>
    <row r="84" spans="1:11" ht="15" customHeight="1">
      <c r="A84" s="12"/>
      <c r="B84" s="52"/>
      <c r="C84" s="44" t="s">
        <v>195</v>
      </c>
      <c r="D84" s="44"/>
      <c r="E84" s="44"/>
      <c r="F84" s="44"/>
      <c r="G84" s="44"/>
      <c r="H84" s="44"/>
      <c r="I84" s="44"/>
      <c r="J84" s="53"/>
      <c r="K84" s="15"/>
    </row>
    <row r="85" spans="1:11" ht="15" customHeight="1">
      <c r="A85" s="12"/>
      <c r="B85" s="52"/>
      <c r="C85" s="44" t="s">
        <v>132</v>
      </c>
      <c r="D85" s="44"/>
      <c r="E85" s="44"/>
      <c r="F85" s="44"/>
      <c r="G85" s="44"/>
      <c r="H85" s="44"/>
      <c r="I85" s="44"/>
      <c r="J85" s="53"/>
      <c r="K85" s="15"/>
    </row>
    <row r="86" spans="1:11" ht="15" customHeight="1">
      <c r="A86" s="12"/>
      <c r="B86" s="52"/>
      <c r="C86" s="44" t="s">
        <v>133</v>
      </c>
      <c r="D86" s="44"/>
      <c r="E86" s="44"/>
      <c r="F86" s="44"/>
      <c r="G86" s="44"/>
      <c r="H86" s="44"/>
      <c r="I86" s="44"/>
      <c r="J86" s="53"/>
      <c r="K86" s="15"/>
    </row>
    <row r="87" spans="1:11" ht="15" customHeight="1">
      <c r="A87" s="12"/>
      <c r="B87" s="52"/>
      <c r="C87" s="44" t="s">
        <v>196</v>
      </c>
      <c r="D87" s="44"/>
      <c r="E87" s="44"/>
      <c r="F87" s="44"/>
      <c r="G87" s="44"/>
      <c r="H87" s="44"/>
      <c r="I87" s="44"/>
      <c r="J87" s="53"/>
      <c r="K87" s="15"/>
    </row>
    <row r="88" spans="1:11" ht="15" customHeight="1">
      <c r="A88" s="12"/>
      <c r="B88" s="52"/>
      <c r="C88" s="44" t="s">
        <v>197</v>
      </c>
      <c r="D88" s="44"/>
      <c r="E88" s="44"/>
      <c r="F88" s="44"/>
      <c r="G88" s="44"/>
      <c r="H88" s="44"/>
      <c r="I88" s="44"/>
      <c r="J88" s="53"/>
      <c r="K88" s="15"/>
    </row>
    <row r="89" spans="1:11" ht="15" customHeight="1">
      <c r="A89" s="12"/>
      <c r="B89" s="52"/>
      <c r="C89" s="44" t="s">
        <v>198</v>
      </c>
      <c r="D89" s="44"/>
      <c r="E89" s="44"/>
      <c r="F89" s="44"/>
      <c r="G89" s="44"/>
      <c r="H89" s="44"/>
      <c r="I89" s="44"/>
      <c r="J89" s="53"/>
      <c r="K89" s="15"/>
    </row>
    <row r="90" spans="1:11" ht="15" customHeight="1">
      <c r="A90" s="12"/>
      <c r="B90" s="54"/>
      <c r="C90" s="55" t="s">
        <v>199</v>
      </c>
      <c r="D90" s="55"/>
      <c r="E90" s="55"/>
      <c r="F90" s="55"/>
      <c r="G90" s="55"/>
      <c r="H90" s="55"/>
      <c r="I90" s="55"/>
      <c r="J90" s="56"/>
      <c r="K90" s="15"/>
    </row>
    <row r="91" spans="1:11" ht="7.5" customHeight="1">
      <c r="A91" s="12"/>
      <c r="B91" s="59"/>
      <c r="C91" s="59"/>
      <c r="D91" s="59"/>
      <c r="E91" s="59"/>
      <c r="F91" s="59"/>
      <c r="G91" s="59"/>
      <c r="H91" s="59"/>
      <c r="I91" s="59"/>
      <c r="J91" s="59"/>
      <c r="K91" s="15"/>
    </row>
    <row r="92" spans="1:11" ht="15" customHeight="1">
      <c r="A92" s="12"/>
      <c r="B92" s="49" t="s">
        <v>214</v>
      </c>
      <c r="C92" s="50" t="s">
        <v>143</v>
      </c>
      <c r="D92" s="50"/>
      <c r="E92" s="50"/>
      <c r="F92" s="50"/>
      <c r="G92" s="50"/>
      <c r="H92" s="50"/>
      <c r="I92" s="50"/>
      <c r="J92" s="51"/>
      <c r="K92" s="15"/>
    </row>
    <row r="93" spans="1:11" ht="15" customHeight="1">
      <c r="A93" s="12"/>
      <c r="B93" s="58" t="s">
        <v>120</v>
      </c>
      <c r="C93" s="44" t="s">
        <v>144</v>
      </c>
      <c r="D93" s="44"/>
      <c r="E93" s="44"/>
      <c r="F93" s="44"/>
      <c r="G93" s="44"/>
      <c r="H93" s="44"/>
      <c r="I93" s="44"/>
      <c r="J93" s="53"/>
      <c r="K93" s="15"/>
    </row>
    <row r="94" spans="1:11" ht="15" customHeight="1">
      <c r="A94" s="12"/>
      <c r="B94" s="52"/>
      <c r="C94" s="44" t="s">
        <v>145</v>
      </c>
      <c r="D94" s="44"/>
      <c r="E94" s="44"/>
      <c r="F94" s="44"/>
      <c r="G94" s="44"/>
      <c r="H94" s="44"/>
      <c r="I94" s="44"/>
      <c r="J94" s="53"/>
      <c r="K94" s="15"/>
    </row>
    <row r="95" spans="1:11" ht="15" customHeight="1">
      <c r="A95" s="12"/>
      <c r="B95" s="52"/>
      <c r="C95" s="44" t="s">
        <v>146</v>
      </c>
      <c r="D95" s="44"/>
      <c r="E95" s="44"/>
      <c r="F95" s="44"/>
      <c r="G95" s="44"/>
      <c r="H95" s="44"/>
      <c r="I95" s="44"/>
      <c r="J95" s="53"/>
      <c r="K95" s="15"/>
    </row>
    <row r="96" spans="1:11" ht="15" customHeight="1">
      <c r="A96" s="12"/>
      <c r="B96" s="54"/>
      <c r="C96" s="55" t="s">
        <v>147</v>
      </c>
      <c r="D96" s="55"/>
      <c r="E96" s="55"/>
      <c r="F96" s="55"/>
      <c r="G96" s="55"/>
      <c r="H96" s="55"/>
      <c r="I96" s="55"/>
      <c r="J96" s="56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1" t="s">
        <v>99</v>
      </c>
      <c r="C98" s="62" t="s">
        <v>99</v>
      </c>
      <c r="D98" s="62"/>
      <c r="E98" s="62"/>
      <c r="F98" s="62"/>
      <c r="G98" s="62"/>
      <c r="H98" s="62"/>
      <c r="I98" s="62"/>
      <c r="J98" s="63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49" t="s">
        <v>93</v>
      </c>
      <c r="C100" s="50" t="s">
        <v>119</v>
      </c>
      <c r="D100" s="50"/>
      <c r="E100" s="50"/>
      <c r="F100" s="50"/>
      <c r="G100" s="50"/>
      <c r="H100" s="50"/>
      <c r="I100" s="50"/>
      <c r="J100" s="51"/>
      <c r="K100" s="15"/>
    </row>
    <row r="101" spans="1:11" ht="15.75">
      <c r="A101" s="12"/>
      <c r="B101" s="54"/>
      <c r="C101" s="55" t="s">
        <v>141</v>
      </c>
      <c r="D101" s="55"/>
      <c r="E101" s="55"/>
      <c r="F101" s="55"/>
      <c r="G101" s="55"/>
      <c r="H101" s="55"/>
      <c r="I101" s="55"/>
      <c r="J101" s="56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49" t="s">
        <v>77</v>
      </c>
      <c r="C103" s="50" t="s">
        <v>170</v>
      </c>
      <c r="D103" s="50"/>
      <c r="E103" s="50"/>
      <c r="F103" s="50"/>
      <c r="G103" s="50"/>
      <c r="H103" s="50"/>
      <c r="I103" s="50"/>
      <c r="J103" s="51"/>
      <c r="K103" s="15"/>
    </row>
    <row r="104" spans="1:11" ht="15.75">
      <c r="A104" s="12"/>
      <c r="B104" s="52"/>
      <c r="C104" s="44" t="s">
        <v>121</v>
      </c>
      <c r="D104" s="44"/>
      <c r="E104" s="44"/>
      <c r="F104" s="44"/>
      <c r="G104" s="44"/>
      <c r="H104" s="44"/>
      <c r="I104" s="44"/>
      <c r="J104" s="53"/>
      <c r="K104" s="15"/>
    </row>
    <row r="105" spans="1:11" ht="15" customHeight="1">
      <c r="A105" s="12"/>
      <c r="B105" s="52"/>
      <c r="C105" s="44" t="s">
        <v>171</v>
      </c>
      <c r="D105" s="44"/>
      <c r="E105" s="44"/>
      <c r="F105" s="44"/>
      <c r="G105" s="44"/>
      <c r="H105" s="44"/>
      <c r="I105" s="44"/>
      <c r="J105" s="53"/>
      <c r="K105" s="15"/>
    </row>
    <row r="106" spans="1:11" ht="15.75">
      <c r="A106" s="12"/>
      <c r="B106" s="52"/>
      <c r="C106" s="44" t="s">
        <v>172</v>
      </c>
      <c r="D106" s="44"/>
      <c r="E106" s="44"/>
      <c r="F106" s="44"/>
      <c r="G106" s="44"/>
      <c r="H106" s="44"/>
      <c r="I106" s="44"/>
      <c r="J106" s="53"/>
      <c r="K106" s="15"/>
    </row>
    <row r="107" spans="1:11" ht="15.75">
      <c r="A107" s="12"/>
      <c r="B107" s="52"/>
      <c r="C107" s="44" t="s">
        <v>173</v>
      </c>
      <c r="D107" s="44"/>
      <c r="E107" s="44"/>
      <c r="F107" s="44"/>
      <c r="G107" s="44"/>
      <c r="H107" s="44"/>
      <c r="I107" s="44"/>
      <c r="J107" s="53"/>
      <c r="K107" s="15"/>
    </row>
    <row r="108" spans="1:11" ht="15.75">
      <c r="A108" s="12"/>
      <c r="B108" s="52"/>
      <c r="C108" s="44" t="s">
        <v>122</v>
      </c>
      <c r="D108" s="44"/>
      <c r="E108" s="44"/>
      <c r="F108" s="44"/>
      <c r="G108" s="44"/>
      <c r="H108" s="44"/>
      <c r="I108" s="44"/>
      <c r="J108" s="53"/>
      <c r="K108" s="15"/>
    </row>
    <row r="109" spans="1:11" ht="15.75">
      <c r="A109" s="12"/>
      <c r="B109" s="52"/>
      <c r="C109" s="44" t="s">
        <v>123</v>
      </c>
      <c r="D109" s="44"/>
      <c r="E109" s="44"/>
      <c r="F109" s="44"/>
      <c r="G109" s="44"/>
      <c r="H109" s="44"/>
      <c r="I109" s="44"/>
      <c r="J109" s="53"/>
      <c r="K109" s="15"/>
    </row>
    <row r="110" spans="1:11" ht="15.75">
      <c r="A110" s="12"/>
      <c r="B110" s="54"/>
      <c r="C110" s="55" t="s">
        <v>174</v>
      </c>
      <c r="D110" s="55"/>
      <c r="E110" s="55"/>
      <c r="F110" s="55"/>
      <c r="G110" s="55"/>
      <c r="H110" s="55"/>
      <c r="I110" s="55"/>
      <c r="J110" s="56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49" t="s">
        <v>217</v>
      </c>
      <c r="C112" s="50" t="s">
        <v>162</v>
      </c>
      <c r="D112" s="50"/>
      <c r="E112" s="50"/>
      <c r="F112" s="50"/>
      <c r="G112" s="50"/>
      <c r="H112" s="50"/>
      <c r="I112" s="50"/>
      <c r="J112" s="51"/>
      <c r="K112" s="15"/>
    </row>
    <row r="113" spans="1:11" ht="15.75">
      <c r="A113" s="12"/>
      <c r="B113" s="52"/>
      <c r="C113" s="44" t="s">
        <v>163</v>
      </c>
      <c r="D113" s="44"/>
      <c r="E113" s="44"/>
      <c r="F113" s="44"/>
      <c r="G113" s="44"/>
      <c r="H113" s="44"/>
      <c r="I113" s="44"/>
      <c r="J113" s="53"/>
      <c r="K113" s="15"/>
    </row>
    <row r="114" spans="1:11" ht="15.75">
      <c r="A114" s="12"/>
      <c r="B114" s="52"/>
      <c r="C114" s="44" t="s">
        <v>164</v>
      </c>
      <c r="D114" s="44"/>
      <c r="E114" s="44"/>
      <c r="F114" s="44"/>
      <c r="G114" s="44"/>
      <c r="H114" s="44"/>
      <c r="I114" s="44"/>
      <c r="J114" s="53"/>
      <c r="K114" s="15"/>
    </row>
    <row r="115" spans="1:11" ht="15.75">
      <c r="A115" s="12"/>
      <c r="B115" s="54"/>
      <c r="C115" s="55" t="s">
        <v>165</v>
      </c>
      <c r="D115" s="55"/>
      <c r="E115" s="55"/>
      <c r="F115" s="55"/>
      <c r="G115" s="55"/>
      <c r="H115" s="55"/>
      <c r="I115" s="55"/>
      <c r="J115" s="56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49" t="s">
        <v>127</v>
      </c>
      <c r="C117" s="50" t="s">
        <v>183</v>
      </c>
      <c r="D117" s="50"/>
      <c r="E117" s="50"/>
      <c r="F117" s="50"/>
      <c r="G117" s="50"/>
      <c r="H117" s="50"/>
      <c r="I117" s="50"/>
      <c r="J117" s="51"/>
      <c r="K117" s="15"/>
    </row>
    <row r="118" spans="1:11" ht="15.75">
      <c r="A118" s="12"/>
      <c r="B118" s="58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3"/>
      <c r="K118" s="15"/>
    </row>
    <row r="119" spans="1:11" ht="15.75">
      <c r="A119" s="12"/>
      <c r="B119" s="52"/>
      <c r="C119" s="44" t="s">
        <v>185</v>
      </c>
      <c r="D119" s="44"/>
      <c r="E119" s="44"/>
      <c r="F119" s="44"/>
      <c r="G119" s="44"/>
      <c r="H119" s="44"/>
      <c r="I119" s="44"/>
      <c r="J119" s="53"/>
      <c r="K119" s="15"/>
    </row>
    <row r="120" spans="1:11" ht="15" customHeight="1">
      <c r="A120" s="12"/>
      <c r="B120" s="54"/>
      <c r="C120" s="55" t="s">
        <v>186</v>
      </c>
      <c r="D120" s="55"/>
      <c r="E120" s="55"/>
      <c r="F120" s="55"/>
      <c r="G120" s="55"/>
      <c r="H120" s="55"/>
      <c r="I120" s="55"/>
      <c r="J120" s="56"/>
      <c r="K120" s="15"/>
    </row>
    <row r="121" spans="1:11" ht="7.5" customHeight="1">
      <c r="A121" s="12"/>
      <c r="B121" s="59"/>
      <c r="C121" s="59"/>
      <c r="D121" s="59"/>
      <c r="E121" s="59"/>
      <c r="F121" s="59"/>
      <c r="G121" s="59"/>
      <c r="H121" s="59"/>
      <c r="I121" s="59"/>
      <c r="J121" s="59"/>
      <c r="K121" s="15"/>
    </row>
    <row r="122" spans="1:11" ht="15.75">
      <c r="A122" s="12"/>
      <c r="B122" s="49" t="s">
        <v>226</v>
      </c>
      <c r="C122" s="50" t="s">
        <v>200</v>
      </c>
      <c r="D122" s="50"/>
      <c r="E122" s="50"/>
      <c r="F122" s="50"/>
      <c r="G122" s="50"/>
      <c r="H122" s="50"/>
      <c r="I122" s="50"/>
      <c r="J122" s="51"/>
      <c r="K122" s="15"/>
    </row>
    <row r="123" spans="1:11" ht="15.75">
      <c r="A123" s="12"/>
      <c r="B123" s="58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3"/>
      <c r="K123" s="15"/>
    </row>
    <row r="124" spans="1:11" ht="15.75">
      <c r="A124" s="12"/>
      <c r="B124" s="52"/>
      <c r="C124" s="44" t="s">
        <v>202</v>
      </c>
      <c r="D124" s="44"/>
      <c r="E124" s="44"/>
      <c r="F124" s="44"/>
      <c r="G124" s="44"/>
      <c r="H124" s="44"/>
      <c r="I124" s="44"/>
      <c r="J124" s="53"/>
      <c r="K124" s="15"/>
    </row>
    <row r="125" spans="1:11" ht="15.75">
      <c r="A125" s="12"/>
      <c r="B125" s="52"/>
      <c r="C125" s="44" t="s">
        <v>203</v>
      </c>
      <c r="D125" s="44"/>
      <c r="E125" s="44"/>
      <c r="F125" s="44"/>
      <c r="G125" s="44"/>
      <c r="H125" s="44"/>
      <c r="I125" s="44"/>
      <c r="J125" s="53"/>
      <c r="K125" s="15"/>
    </row>
    <row r="126" spans="1:11" ht="15.75">
      <c r="A126" s="12"/>
      <c r="B126" s="52"/>
      <c r="C126" s="44" t="s">
        <v>204</v>
      </c>
      <c r="D126" s="44"/>
      <c r="E126" s="44"/>
      <c r="F126" s="44"/>
      <c r="G126" s="44"/>
      <c r="H126" s="44"/>
      <c r="I126" s="44"/>
      <c r="J126" s="53"/>
      <c r="K126" s="15"/>
    </row>
    <row r="127" spans="1:11" ht="15.75">
      <c r="A127" s="12"/>
      <c r="B127" s="52"/>
      <c r="C127" s="44" t="s">
        <v>205</v>
      </c>
      <c r="D127" s="44"/>
      <c r="E127" s="44"/>
      <c r="F127" s="44"/>
      <c r="G127" s="44"/>
      <c r="H127" s="44"/>
      <c r="I127" s="44"/>
      <c r="J127" s="53"/>
      <c r="K127" s="15"/>
    </row>
    <row r="128" spans="1:11" ht="15.75">
      <c r="A128" s="12"/>
      <c r="B128" s="54"/>
      <c r="C128" s="55" t="s">
        <v>206</v>
      </c>
      <c r="D128" s="55"/>
      <c r="E128" s="55"/>
      <c r="F128" s="55"/>
      <c r="G128" s="55"/>
      <c r="H128" s="55"/>
      <c r="I128" s="55"/>
      <c r="J128" s="56"/>
      <c r="K128" s="15"/>
    </row>
    <row r="129" spans="1:11" ht="7.5" customHeight="1">
      <c r="A129" s="12"/>
      <c r="B129" s="44"/>
      <c r="C129" s="59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49" t="s">
        <v>97</v>
      </c>
      <c r="C130" s="50" t="s">
        <v>124</v>
      </c>
      <c r="D130" s="50"/>
      <c r="E130" s="50"/>
      <c r="F130" s="50"/>
      <c r="G130" s="50"/>
      <c r="H130" s="50"/>
      <c r="I130" s="50"/>
      <c r="J130" s="51"/>
      <c r="K130" s="15"/>
    </row>
    <row r="131" spans="1:11" ht="15.75">
      <c r="A131" s="12"/>
      <c r="B131" s="52"/>
      <c r="C131" s="44" t="s">
        <v>125</v>
      </c>
      <c r="D131" s="44"/>
      <c r="E131" s="44"/>
      <c r="F131" s="44"/>
      <c r="G131" s="44"/>
      <c r="H131" s="44"/>
      <c r="I131" s="44"/>
      <c r="J131" s="53"/>
      <c r="K131" s="15"/>
    </row>
    <row r="132" spans="1:11" ht="15.75">
      <c r="A132" s="12"/>
      <c r="B132" s="52"/>
      <c r="C132" s="44" t="s">
        <v>126</v>
      </c>
      <c r="D132" s="44"/>
      <c r="E132" s="44"/>
      <c r="F132" s="44"/>
      <c r="G132" s="44"/>
      <c r="H132" s="44"/>
      <c r="I132" s="44"/>
      <c r="J132" s="53"/>
      <c r="K132" s="15"/>
    </row>
    <row r="133" spans="1:11" ht="15.75">
      <c r="A133" s="12"/>
      <c r="B133" s="54"/>
      <c r="C133" s="55" t="s">
        <v>175</v>
      </c>
      <c r="D133" s="55"/>
      <c r="E133" s="55"/>
      <c r="F133" s="55"/>
      <c r="G133" s="55"/>
      <c r="H133" s="55"/>
      <c r="I133" s="55"/>
      <c r="J133" s="56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255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>
      <selection activeCell="P1" sqref="P1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 ht="15.75">
      <c r="A10" s="22"/>
      <c r="B10" s="8"/>
      <c r="C10" s="99" t="s">
        <v>102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</row>
    <row r="11" spans="1:22" s="2" customFormat="1" ht="15.75">
      <c r="A11" s="22"/>
      <c r="B11" s="8"/>
      <c r="C11" s="99" t="s">
        <v>311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70"/>
    </row>
    <row r="12" spans="1:22" s="2" customFormat="1">
      <c r="A12" s="2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2" s="2" customFormat="1" ht="15.75">
      <c r="A13" s="22"/>
      <c r="B13" s="8"/>
      <c r="C13" s="99" t="s">
        <v>269</v>
      </c>
      <c r="D13" s="99"/>
      <c r="E13" s="99"/>
      <c r="F13" s="99"/>
      <c r="G13" s="70"/>
      <c r="H13" s="99" t="s">
        <v>68</v>
      </c>
      <c r="I13" s="99"/>
      <c r="J13" s="99"/>
      <c r="K13" s="99"/>
      <c r="L13" s="70"/>
      <c r="M13" s="99" t="s">
        <v>69</v>
      </c>
      <c r="N13" s="99"/>
      <c r="O13" s="99"/>
      <c r="P13" s="99"/>
      <c r="Q13" s="72"/>
      <c r="R13" s="70"/>
      <c r="S13" s="70"/>
      <c r="T13" s="70"/>
    </row>
    <row r="14" spans="1:22" s="2" customFormat="1" ht="15.75" customHeight="1">
      <c r="A14" s="22"/>
      <c r="B14" s="8"/>
      <c r="C14" s="102"/>
      <c r="D14" s="102"/>
      <c r="E14" s="100" t="s">
        <v>316</v>
      </c>
      <c r="F14" s="101" t="s">
        <v>317</v>
      </c>
      <c r="G14" s="67"/>
      <c r="H14" s="102" t="s">
        <v>268</v>
      </c>
      <c r="I14" s="102"/>
      <c r="J14" s="100" t="s">
        <v>316</v>
      </c>
      <c r="K14" s="101" t="s">
        <v>317</v>
      </c>
      <c r="L14" s="32"/>
      <c r="M14" s="102" t="s">
        <v>268</v>
      </c>
      <c r="N14" s="102"/>
      <c r="O14" s="100" t="s">
        <v>316</v>
      </c>
      <c r="P14" s="101" t="s">
        <v>317</v>
      </c>
      <c r="Q14" s="74"/>
      <c r="R14" s="67"/>
      <c r="S14" s="71"/>
      <c r="T14" s="71"/>
    </row>
    <row r="15" spans="1:22" s="2" customFormat="1" ht="15.75">
      <c r="A15" s="22"/>
      <c r="B15" s="8"/>
      <c r="C15" s="31">
        <v>2017</v>
      </c>
      <c r="D15" s="31">
        <v>2018</v>
      </c>
      <c r="E15" s="100"/>
      <c r="F15" s="101"/>
      <c r="G15" s="67"/>
      <c r="H15" s="31">
        <v>2017</v>
      </c>
      <c r="I15" s="31">
        <v>2018</v>
      </c>
      <c r="J15" s="100"/>
      <c r="K15" s="101"/>
      <c r="L15" s="32"/>
      <c r="M15" s="31">
        <v>2017</v>
      </c>
      <c r="N15" s="31">
        <v>2018</v>
      </c>
      <c r="O15" s="100"/>
      <c r="P15" s="101"/>
      <c r="Q15" s="74"/>
      <c r="R15" s="67"/>
      <c r="S15" s="71"/>
      <c r="T15" s="71"/>
    </row>
    <row r="16" spans="1:22" s="2" customFormat="1" ht="15.75">
      <c r="A16" s="22"/>
      <c r="B16" s="8"/>
      <c r="C16" s="31"/>
      <c r="D16" s="31"/>
      <c r="E16" s="69"/>
      <c r="F16" s="32"/>
      <c r="G16" s="67"/>
      <c r="H16" s="31"/>
      <c r="I16" s="31"/>
      <c r="J16" s="69"/>
      <c r="K16" s="32"/>
      <c r="L16" s="32"/>
      <c r="M16" s="31"/>
      <c r="N16" s="31"/>
      <c r="O16" s="69"/>
      <c r="P16" s="32"/>
      <c r="Q16" s="74"/>
      <c r="R16" s="67"/>
      <c r="S16" s="71"/>
      <c r="T16" s="71"/>
    </row>
    <row r="17" spans="1:20" s="2" customFormat="1" ht="15.75">
      <c r="A17" s="22"/>
      <c r="B17" s="34" t="s">
        <v>270</v>
      </c>
      <c r="C17" s="35">
        <v>105100</v>
      </c>
      <c r="D17" s="109">
        <v>105798</v>
      </c>
      <c r="E17" s="110">
        <f t="shared" ref="E17:E19" si="0">IF(ISBLANK(D17),"",(IFERROR(((D17/C17-1)*100),"")))</f>
        <v>0.66412940057087866</v>
      </c>
      <c r="F17" s="109">
        <v>3835524</v>
      </c>
      <c r="G17" s="67"/>
      <c r="H17" s="35">
        <v>46619</v>
      </c>
      <c r="I17" s="109">
        <v>48589</v>
      </c>
      <c r="J17" s="110">
        <f t="shared" ref="J17:J19" si="1">IF(ISBLANK(I17),"",(IFERROR(((I17/H17-1)*100),"")))</f>
        <v>4.225744867972292</v>
      </c>
      <c r="K17" s="109">
        <v>1718790</v>
      </c>
      <c r="L17" s="32"/>
      <c r="M17" s="35">
        <v>58481</v>
      </c>
      <c r="N17" s="109">
        <v>57209</v>
      </c>
      <c r="O17" s="110">
        <f t="shared" ref="O17:O19" si="2">IF(ISBLANK(N17),"",(IFERROR(((N17/M17-1)*100),"")))</f>
        <v>-2.1750654058583119</v>
      </c>
      <c r="P17" s="109">
        <v>2116734</v>
      </c>
      <c r="Q17" s="74"/>
      <c r="R17" s="67"/>
      <c r="S17" s="71"/>
      <c r="T17" s="71"/>
    </row>
    <row r="18" spans="1:20" s="2" customFormat="1" ht="15.75">
      <c r="A18" s="22"/>
      <c r="B18" s="34" t="s">
        <v>271</v>
      </c>
      <c r="C18" s="35">
        <v>105343</v>
      </c>
      <c r="D18" s="35"/>
      <c r="E18" s="36" t="str">
        <f t="shared" si="0"/>
        <v/>
      </c>
      <c r="F18" s="35"/>
      <c r="G18" s="67"/>
      <c r="H18" s="35">
        <v>47461</v>
      </c>
      <c r="I18" s="35"/>
      <c r="J18" s="36" t="str">
        <f t="shared" si="1"/>
        <v/>
      </c>
      <c r="K18" s="35"/>
      <c r="L18" s="32"/>
      <c r="M18" s="35">
        <v>57882</v>
      </c>
      <c r="N18" s="35"/>
      <c r="O18" s="36" t="str">
        <f t="shared" si="2"/>
        <v/>
      </c>
      <c r="P18" s="35"/>
      <c r="Q18" s="74"/>
      <c r="R18" s="67"/>
      <c r="S18" s="71"/>
      <c r="T18" s="71"/>
    </row>
    <row r="19" spans="1:20" s="2" customFormat="1" ht="15.75">
      <c r="A19" s="22"/>
      <c r="B19" s="34" t="s">
        <v>272</v>
      </c>
      <c r="C19" s="35">
        <v>103183</v>
      </c>
      <c r="D19" s="35"/>
      <c r="E19" s="36" t="str">
        <f t="shared" si="0"/>
        <v/>
      </c>
      <c r="F19" s="35"/>
      <c r="G19" s="67"/>
      <c r="H19" s="35">
        <v>46216</v>
      </c>
      <c r="I19" s="35"/>
      <c r="J19" s="36" t="str">
        <f t="shared" si="1"/>
        <v/>
      </c>
      <c r="K19" s="35"/>
      <c r="L19" s="83"/>
      <c r="M19" s="35">
        <v>56967</v>
      </c>
      <c r="N19" s="35"/>
      <c r="O19" s="36" t="str">
        <f t="shared" si="2"/>
        <v/>
      </c>
      <c r="P19" s="35"/>
      <c r="Q19" s="74"/>
      <c r="R19" s="67"/>
      <c r="S19" s="71"/>
      <c r="T19" s="71"/>
    </row>
    <row r="20" spans="1:20" s="2" customFormat="1" ht="15.75">
      <c r="A20" s="22"/>
      <c r="B20" s="34" t="s">
        <v>273</v>
      </c>
      <c r="C20" s="35">
        <v>76941</v>
      </c>
      <c r="D20" s="35"/>
      <c r="E20" s="36" t="str">
        <f>IF(ISBLANK(D20),"",(IFERROR(((D20/C20-1)*100),"")))</f>
        <v/>
      </c>
      <c r="F20" s="35"/>
      <c r="G20" s="67"/>
      <c r="H20" s="35">
        <v>36118</v>
      </c>
      <c r="I20" s="35"/>
      <c r="J20" s="36" t="str">
        <f>IF(ISBLANK(I20),"",(IFERROR(((I20/H20-1)*100),"")))</f>
        <v/>
      </c>
      <c r="K20" s="35"/>
      <c r="L20" s="83"/>
      <c r="M20" s="35">
        <v>40823</v>
      </c>
      <c r="N20" s="35"/>
      <c r="O20" s="36" t="str">
        <f>IF(ISBLANK(N20),"",(IFERROR(((N20/M20-1)*100),"")))</f>
        <v/>
      </c>
      <c r="P20" s="35"/>
      <c r="Q20" s="74"/>
      <c r="R20" s="67"/>
      <c r="S20" s="71"/>
      <c r="T20" s="71"/>
    </row>
    <row r="21" spans="1:20" s="2" customFormat="1" ht="15.75">
      <c r="A21" s="22"/>
      <c r="B21" s="34" t="s">
        <v>274</v>
      </c>
      <c r="C21" s="35">
        <v>97970</v>
      </c>
      <c r="D21" s="35"/>
      <c r="E21" s="36" t="str">
        <f t="shared" ref="E21:E28" si="3">IF(ISBLANK(D21),"",(IFERROR(((D21/C21-1)*100),"")))</f>
        <v/>
      </c>
      <c r="F21" s="35"/>
      <c r="G21" s="67"/>
      <c r="H21" s="35">
        <v>46544</v>
      </c>
      <c r="I21" s="35"/>
      <c r="J21" s="36" t="str">
        <f t="shared" ref="J21:J28" si="4">IF(ISBLANK(I21),"",(IFERROR(((I21/H21-1)*100),"")))</f>
        <v/>
      </c>
      <c r="K21" s="35"/>
      <c r="L21" s="32"/>
      <c r="M21" s="35">
        <v>51426</v>
      </c>
      <c r="N21" s="35"/>
      <c r="O21" s="36" t="str">
        <f t="shared" ref="O21:O28" si="5">IF(ISBLANK(N21),"",(IFERROR(((N21/M21-1)*100),"")))</f>
        <v/>
      </c>
      <c r="P21" s="35"/>
      <c r="Q21" s="74"/>
      <c r="R21" s="67"/>
      <c r="S21" s="71"/>
      <c r="T21" s="71"/>
    </row>
    <row r="22" spans="1:20" s="2" customFormat="1" ht="15.75">
      <c r="A22" s="22"/>
      <c r="B22" s="34" t="s">
        <v>275</v>
      </c>
      <c r="C22" s="35">
        <v>99090</v>
      </c>
      <c r="D22" s="35"/>
      <c r="E22" s="36" t="str">
        <f t="shared" si="3"/>
        <v/>
      </c>
      <c r="F22" s="35"/>
      <c r="G22" s="67"/>
      <c r="H22" s="35">
        <v>46968</v>
      </c>
      <c r="I22" s="35"/>
      <c r="J22" s="36" t="str">
        <f t="shared" si="4"/>
        <v/>
      </c>
      <c r="K22" s="35"/>
      <c r="L22" s="32"/>
      <c r="M22" s="35">
        <v>52122</v>
      </c>
      <c r="N22" s="35"/>
      <c r="O22" s="36" t="str">
        <f t="shared" si="5"/>
        <v/>
      </c>
      <c r="P22" s="35"/>
      <c r="Q22" s="74"/>
      <c r="R22" s="67"/>
      <c r="S22" s="71"/>
      <c r="T22" s="71"/>
    </row>
    <row r="23" spans="1:20" s="2" customFormat="1" ht="15.75">
      <c r="A23" s="22"/>
      <c r="B23" s="34" t="s">
        <v>276</v>
      </c>
      <c r="C23" s="35">
        <v>86366</v>
      </c>
      <c r="D23" s="35"/>
      <c r="E23" s="36" t="str">
        <f t="shared" si="3"/>
        <v/>
      </c>
      <c r="F23" s="35"/>
      <c r="G23" s="67"/>
      <c r="H23" s="35">
        <v>40458</v>
      </c>
      <c r="I23" s="35"/>
      <c r="J23" s="36" t="str">
        <f t="shared" si="4"/>
        <v/>
      </c>
      <c r="K23" s="35"/>
      <c r="L23" s="32"/>
      <c r="M23" s="35">
        <v>45908</v>
      </c>
      <c r="N23" s="35"/>
      <c r="O23" s="36" t="str">
        <f t="shared" si="5"/>
        <v/>
      </c>
      <c r="P23" s="35"/>
      <c r="Q23" s="74"/>
      <c r="R23" s="67"/>
      <c r="S23" s="71"/>
      <c r="T23" s="71"/>
    </row>
    <row r="24" spans="1:20" s="2" customFormat="1" ht="15.75">
      <c r="A24" s="22"/>
      <c r="B24" s="34" t="s">
        <v>277</v>
      </c>
      <c r="C24" s="35">
        <v>91758</v>
      </c>
      <c r="D24" s="35"/>
      <c r="E24" s="36" t="str">
        <f t="shared" si="3"/>
        <v/>
      </c>
      <c r="F24" s="35"/>
      <c r="G24" s="67"/>
      <c r="H24" s="35">
        <v>44092</v>
      </c>
      <c r="I24" s="35"/>
      <c r="J24" s="36" t="str">
        <f t="shared" si="4"/>
        <v/>
      </c>
      <c r="K24" s="35"/>
      <c r="L24" s="32"/>
      <c r="M24" s="35">
        <v>47666</v>
      </c>
      <c r="N24" s="35"/>
      <c r="O24" s="36" t="str">
        <f t="shared" si="5"/>
        <v/>
      </c>
      <c r="P24" s="35"/>
      <c r="Q24" s="74"/>
      <c r="R24" s="67"/>
      <c r="S24" s="71"/>
      <c r="T24" s="71"/>
    </row>
    <row r="25" spans="1:20" s="2" customFormat="1" ht="15.75">
      <c r="A25" s="22"/>
      <c r="B25" s="34" t="s">
        <v>278</v>
      </c>
      <c r="C25" s="35">
        <v>91558</v>
      </c>
      <c r="D25" s="35"/>
      <c r="E25" s="36" t="str">
        <f t="shared" si="3"/>
        <v/>
      </c>
      <c r="F25" s="35"/>
      <c r="G25" s="67"/>
      <c r="H25" s="35">
        <v>43513</v>
      </c>
      <c r="I25" s="35"/>
      <c r="J25" s="36" t="str">
        <f t="shared" si="4"/>
        <v/>
      </c>
      <c r="K25" s="35"/>
      <c r="L25" s="32"/>
      <c r="M25" s="35">
        <v>48045</v>
      </c>
      <c r="N25" s="35"/>
      <c r="O25" s="36" t="str">
        <f t="shared" si="5"/>
        <v/>
      </c>
      <c r="P25" s="35"/>
      <c r="Q25" s="74"/>
      <c r="R25" s="67"/>
      <c r="S25" s="71"/>
      <c r="T25" s="71"/>
    </row>
    <row r="26" spans="1:20" s="2" customFormat="1" ht="15.75">
      <c r="A26" s="22"/>
      <c r="B26" s="34" t="s">
        <v>279</v>
      </c>
      <c r="C26" s="35">
        <v>95360</v>
      </c>
      <c r="D26" s="35"/>
      <c r="E26" s="36" t="str">
        <f t="shared" si="3"/>
        <v/>
      </c>
      <c r="F26" s="35"/>
      <c r="G26" s="67"/>
      <c r="H26" s="35">
        <v>45119</v>
      </c>
      <c r="I26" s="35"/>
      <c r="J26" s="36" t="str">
        <f t="shared" si="4"/>
        <v/>
      </c>
      <c r="K26" s="35"/>
      <c r="L26" s="32"/>
      <c r="M26" s="35">
        <v>50241</v>
      </c>
      <c r="N26" s="35"/>
      <c r="O26" s="36" t="str">
        <f t="shared" si="5"/>
        <v/>
      </c>
      <c r="P26" s="35"/>
      <c r="Q26" s="74"/>
      <c r="R26" s="67"/>
      <c r="S26" s="71"/>
      <c r="T26" s="71"/>
    </row>
    <row r="27" spans="1:20" s="2" customFormat="1" ht="15.75">
      <c r="A27" s="22"/>
      <c r="B27" s="34" t="s">
        <v>280</v>
      </c>
      <c r="C27" s="35">
        <v>88233</v>
      </c>
      <c r="D27" s="35"/>
      <c r="E27" s="36" t="str">
        <f t="shared" si="3"/>
        <v/>
      </c>
      <c r="F27" s="35"/>
      <c r="G27" s="67"/>
      <c r="H27" s="35">
        <v>42502</v>
      </c>
      <c r="I27" s="35"/>
      <c r="J27" s="36" t="str">
        <f t="shared" si="4"/>
        <v/>
      </c>
      <c r="K27" s="35"/>
      <c r="L27" s="32"/>
      <c r="M27" s="35">
        <v>45731</v>
      </c>
      <c r="N27" s="35"/>
      <c r="O27" s="36" t="str">
        <f t="shared" si="5"/>
        <v/>
      </c>
      <c r="P27" s="35"/>
      <c r="Q27" s="74"/>
      <c r="R27" s="67"/>
      <c r="S27" s="71"/>
      <c r="T27" s="71"/>
    </row>
    <row r="28" spans="1:20" s="2" customFormat="1" ht="15.75">
      <c r="A28" s="22"/>
      <c r="B28" s="34" t="s">
        <v>281</v>
      </c>
      <c r="C28" s="35">
        <v>55466</v>
      </c>
      <c r="D28" s="35"/>
      <c r="E28" s="36" t="str">
        <f t="shared" si="3"/>
        <v/>
      </c>
      <c r="F28" s="35"/>
      <c r="G28" s="67"/>
      <c r="H28" s="35">
        <v>27860</v>
      </c>
      <c r="I28" s="35"/>
      <c r="J28" s="36" t="str">
        <f t="shared" si="4"/>
        <v/>
      </c>
      <c r="K28" s="35"/>
      <c r="L28" s="32"/>
      <c r="M28" s="35">
        <v>27606</v>
      </c>
      <c r="N28" s="35"/>
      <c r="O28" s="36" t="str">
        <f t="shared" si="5"/>
        <v/>
      </c>
      <c r="P28" s="35"/>
      <c r="Q28" s="74"/>
      <c r="R28" s="67"/>
      <c r="S28" s="71"/>
      <c r="T28" s="71"/>
    </row>
    <row r="29" spans="1:20" s="89" customFormat="1" ht="15.75">
      <c r="A29" s="87"/>
      <c r="B29" s="40" t="s">
        <v>282</v>
      </c>
      <c r="C29" s="76">
        <f>SUM(C17:C28)</f>
        <v>1096368</v>
      </c>
      <c r="D29" s="76">
        <f>SUM(D17:D28)</f>
        <v>105798</v>
      </c>
      <c r="E29" s="75"/>
      <c r="F29" s="76"/>
      <c r="G29" s="80"/>
      <c r="H29" s="76">
        <f>SUM(H17:H28)</f>
        <v>513470</v>
      </c>
      <c r="I29" s="76">
        <f>SUM(I17:I28)</f>
        <v>48589</v>
      </c>
      <c r="J29" s="75"/>
      <c r="K29" s="76"/>
      <c r="L29" s="80"/>
      <c r="M29" s="76">
        <f>SUM(M17:M28)</f>
        <v>582898</v>
      </c>
      <c r="N29" s="76">
        <f>SUM(N17:N28)</f>
        <v>57209</v>
      </c>
      <c r="O29" s="75"/>
      <c r="P29" s="76"/>
      <c r="Q29" s="88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284</v>
      </c>
      <c r="C32" s="76">
        <f>SUM(C17:C17)</f>
        <v>105100</v>
      </c>
      <c r="D32" s="76">
        <f>SUM(D17:D17)</f>
        <v>105798</v>
      </c>
      <c r="E32" s="75">
        <f>(D32/C32-1)*100</f>
        <v>0.66412940057087866</v>
      </c>
      <c r="G32" s="21"/>
      <c r="H32" s="76">
        <f>SUM(H17:H17)</f>
        <v>46619</v>
      </c>
      <c r="I32" s="76">
        <f>SUM(I17:I17)</f>
        <v>48589</v>
      </c>
      <c r="J32" s="75">
        <f>(I32/H32-1)*100</f>
        <v>4.225744867972292</v>
      </c>
      <c r="K32" s="21"/>
      <c r="L32" s="21"/>
      <c r="M32" s="76">
        <f>SUM(M17:M17)</f>
        <v>58481</v>
      </c>
      <c r="N32" s="76">
        <f>SUM(N17:N17)</f>
        <v>57209</v>
      </c>
      <c r="O32" s="75">
        <f>(N32/M32-1)*100</f>
        <v>-2.1750654058583119</v>
      </c>
      <c r="P32" s="21"/>
      <c r="Q32" s="23"/>
    </row>
    <row r="33" spans="1:17" s="2" customFormat="1" ht="15.75">
      <c r="A33" s="22"/>
      <c r="B33" s="40" t="s">
        <v>283</v>
      </c>
      <c r="C33" s="77"/>
      <c r="D33" s="75">
        <f>(D32/C32-1)*100</f>
        <v>0.66412940057087866</v>
      </c>
      <c r="E33" s="21"/>
      <c r="F33" s="77"/>
      <c r="G33" s="21"/>
      <c r="H33" s="77"/>
      <c r="I33" s="75">
        <f>(I32/H32-1)*100</f>
        <v>4.225744867972292</v>
      </c>
      <c r="J33" s="21"/>
      <c r="K33" s="21"/>
      <c r="L33" s="21"/>
      <c r="M33" s="77"/>
      <c r="N33" s="75">
        <f>(N32/M32-1)*100</f>
        <v>-2.1750654058583119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300</v>
      </c>
      <c r="D38" s="21" t="s">
        <v>301</v>
      </c>
      <c r="E38" s="21"/>
      <c r="F38" s="21"/>
      <c r="G38" s="21"/>
      <c r="H38" s="21" t="s">
        <v>300</v>
      </c>
      <c r="I38" s="21" t="s">
        <v>301</v>
      </c>
      <c r="J38" s="21"/>
      <c r="K38" s="21"/>
      <c r="L38" s="21"/>
      <c r="M38" s="21" t="s">
        <v>300</v>
      </c>
      <c r="N38" s="21" t="s">
        <v>301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302</v>
      </c>
      <c r="D40" s="82">
        <f>C17</f>
        <v>105100</v>
      </c>
      <c r="E40" s="82">
        <f>D17</f>
        <v>105798</v>
      </c>
      <c r="F40" s="21"/>
      <c r="G40" s="21"/>
      <c r="H40" s="21" t="s">
        <v>302</v>
      </c>
      <c r="I40" s="82">
        <f>H17</f>
        <v>46619</v>
      </c>
      <c r="J40" s="82">
        <f>I17</f>
        <v>48589</v>
      </c>
      <c r="K40" s="21"/>
      <c r="L40" s="21"/>
      <c r="M40" s="21" t="s">
        <v>302</v>
      </c>
      <c r="N40" s="82">
        <f>M17</f>
        <v>58481</v>
      </c>
      <c r="O40" s="82">
        <f>N17</f>
        <v>57209</v>
      </c>
      <c r="P40" s="21"/>
      <c r="Q40" s="23"/>
    </row>
    <row r="41" spans="1:17" s="2" customFormat="1">
      <c r="A41" s="22"/>
      <c r="B41" s="8"/>
      <c r="C41" s="21" t="s">
        <v>303</v>
      </c>
      <c r="D41" s="21" t="str">
        <f>B17</f>
        <v xml:space="preserve">  Enero</v>
      </c>
      <c r="E41" s="21"/>
      <c r="F41" s="21"/>
      <c r="G41" s="21"/>
      <c r="H41" s="21" t="s">
        <v>303</v>
      </c>
      <c r="I41" s="21" t="str">
        <f>B17</f>
        <v xml:space="preserve">  Enero</v>
      </c>
      <c r="J41" s="21"/>
      <c r="K41" s="21"/>
      <c r="L41" s="21"/>
      <c r="M41" s="21" t="str">
        <f>B21</f>
        <v xml:space="preserve">  Mayo</v>
      </c>
      <c r="N41" s="21" t="str">
        <f>B17</f>
        <v xml:space="preserve">  Enero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4">
    <mergeCell ref="C10:P10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91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 ht="15.75">
      <c r="A10" s="12"/>
      <c r="B10" s="20"/>
      <c r="C10" s="99" t="s">
        <v>103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  <c r="R10" s="2"/>
      <c r="S10" s="2"/>
      <c r="T10" s="2"/>
    </row>
    <row r="11" spans="1:20" s="67" customFormat="1" ht="15.75">
      <c r="A11" s="65"/>
      <c r="B11" s="66"/>
      <c r="C11" s="99" t="s">
        <v>311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66"/>
    </row>
    <row r="12" spans="1:20" s="67" customFormat="1" ht="18.75">
      <c r="A12" s="65"/>
      <c r="B12" s="92" t="s">
        <v>307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0" s="67" customFormat="1" ht="15.75">
      <c r="A13" s="65"/>
      <c r="B13" s="66"/>
      <c r="C13" s="99" t="s">
        <v>84</v>
      </c>
      <c r="D13" s="99"/>
      <c r="E13" s="99"/>
      <c r="F13" s="99"/>
      <c r="G13" s="70"/>
      <c r="H13" s="99" t="s">
        <v>72</v>
      </c>
      <c r="I13" s="99"/>
      <c r="J13" s="99"/>
      <c r="K13" s="99"/>
      <c r="L13" s="70"/>
      <c r="M13" s="99" t="s">
        <v>73</v>
      </c>
      <c r="N13" s="99"/>
      <c r="O13" s="99"/>
      <c r="P13" s="99"/>
      <c r="Q13" s="72"/>
      <c r="R13" s="70"/>
      <c r="S13" s="70"/>
      <c r="T13" s="66"/>
    </row>
    <row r="14" spans="1:20" s="67" customFormat="1" ht="15.75" customHeight="1">
      <c r="A14" s="65"/>
      <c r="B14" s="68"/>
      <c r="C14" s="102" t="s">
        <v>268</v>
      </c>
      <c r="D14" s="102"/>
      <c r="E14" s="100" t="s">
        <v>316</v>
      </c>
      <c r="F14" s="101" t="s">
        <v>317</v>
      </c>
      <c r="H14" s="102" t="s">
        <v>268</v>
      </c>
      <c r="I14" s="102"/>
      <c r="J14" s="100" t="s">
        <v>316</v>
      </c>
      <c r="K14" s="101" t="s">
        <v>317</v>
      </c>
      <c r="L14" s="32"/>
      <c r="M14" s="102" t="s">
        <v>268</v>
      </c>
      <c r="N14" s="102"/>
      <c r="O14" s="100" t="s">
        <v>316</v>
      </c>
      <c r="P14" s="101" t="s">
        <v>317</v>
      </c>
      <c r="Q14" s="73"/>
      <c r="R14" s="71"/>
      <c r="S14" s="71"/>
      <c r="T14" s="66"/>
    </row>
    <row r="15" spans="1:20" s="67" customFormat="1" ht="15.75">
      <c r="A15" s="65"/>
      <c r="B15" s="68"/>
      <c r="C15" s="31">
        <v>2017</v>
      </c>
      <c r="D15" s="31">
        <v>2018</v>
      </c>
      <c r="E15" s="100"/>
      <c r="F15" s="101"/>
      <c r="H15" s="31">
        <v>2017</v>
      </c>
      <c r="I15" s="31">
        <v>2018</v>
      </c>
      <c r="J15" s="100"/>
      <c r="K15" s="101"/>
      <c r="L15" s="32"/>
      <c r="M15" s="31">
        <v>2017</v>
      </c>
      <c r="N15" s="31">
        <v>2018</v>
      </c>
      <c r="O15" s="100"/>
      <c r="P15" s="101"/>
      <c r="Q15" s="73"/>
      <c r="R15" s="71"/>
      <c r="S15" s="71"/>
      <c r="T15" s="66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8"/>
      <c r="R16" s="2"/>
      <c r="S16" s="2"/>
      <c r="T16" s="2"/>
    </row>
    <row r="17" spans="1:19" s="2" customFormat="1" ht="15.75">
      <c r="A17" s="22"/>
      <c r="B17" s="34" t="s">
        <v>270</v>
      </c>
      <c r="C17" s="35">
        <v>56386</v>
      </c>
      <c r="D17" s="109">
        <v>53698</v>
      </c>
      <c r="E17" s="110">
        <f t="shared" ref="E17:E19" si="0">IF(ISBLANK(D17),"",(IFERROR(((D17/C17-1)*100),"")))</f>
        <v>-4.7671407796261445</v>
      </c>
      <c r="F17" s="109">
        <v>1889539</v>
      </c>
      <c r="G17" s="67"/>
      <c r="H17" s="35">
        <v>36307</v>
      </c>
      <c r="I17" s="109">
        <v>37780</v>
      </c>
      <c r="J17" s="110">
        <f t="shared" ref="J17:J19" si="1">IF(ISBLANK(I17),"",(IFERROR(((I17/H17-1)*100),"")))</f>
        <v>4.0570688847880509</v>
      </c>
      <c r="K17" s="109">
        <v>1433317</v>
      </c>
      <c r="L17" s="32"/>
      <c r="M17" s="35">
        <v>11508</v>
      </c>
      <c r="N17" s="109">
        <v>13232</v>
      </c>
      <c r="O17" s="110">
        <f t="shared" ref="O17:O19" si="2">IF(ISBLANK(N17),"",(IFERROR(((N17/M17-1)*100),"")))</f>
        <v>14.980882864094536</v>
      </c>
      <c r="P17" s="109">
        <v>479412</v>
      </c>
      <c r="Q17" s="74"/>
      <c r="R17" s="71"/>
      <c r="S17" s="71"/>
    </row>
    <row r="18" spans="1:19" s="2" customFormat="1" ht="15.75">
      <c r="A18" s="22"/>
      <c r="B18" s="34" t="s">
        <v>271</v>
      </c>
      <c r="C18" s="35">
        <v>55816</v>
      </c>
      <c r="D18" s="35"/>
      <c r="E18" s="36" t="str">
        <f t="shared" si="0"/>
        <v/>
      </c>
      <c r="F18" s="35"/>
      <c r="G18" s="67"/>
      <c r="H18" s="35">
        <v>36065</v>
      </c>
      <c r="I18" s="35"/>
      <c r="J18" s="36" t="str">
        <f t="shared" si="1"/>
        <v/>
      </c>
      <c r="K18" s="35"/>
      <c r="L18" s="32"/>
      <c r="M18" s="35">
        <v>12374</v>
      </c>
      <c r="N18" s="35"/>
      <c r="O18" s="36" t="str">
        <f t="shared" si="2"/>
        <v/>
      </c>
      <c r="P18" s="35"/>
      <c r="Q18" s="74"/>
      <c r="R18" s="71"/>
      <c r="S18" s="71"/>
    </row>
    <row r="19" spans="1:19" s="2" customFormat="1" ht="15.75">
      <c r="A19" s="22"/>
      <c r="B19" s="34" t="s">
        <v>272</v>
      </c>
      <c r="C19" s="35">
        <v>53690</v>
      </c>
      <c r="D19" s="35"/>
      <c r="E19" s="36" t="str">
        <f t="shared" si="0"/>
        <v/>
      </c>
      <c r="F19" s="35"/>
      <c r="G19" s="67"/>
      <c r="H19" s="35">
        <v>35408</v>
      </c>
      <c r="I19" s="35"/>
      <c r="J19" s="36" t="str">
        <f t="shared" si="1"/>
        <v/>
      </c>
      <c r="K19" s="35"/>
      <c r="L19" s="83"/>
      <c r="M19" s="35">
        <v>12690</v>
      </c>
      <c r="N19" s="35"/>
      <c r="O19" s="36" t="str">
        <f t="shared" si="2"/>
        <v/>
      </c>
      <c r="P19" s="35"/>
      <c r="Q19" s="74"/>
      <c r="R19" s="71"/>
      <c r="S19" s="71"/>
    </row>
    <row r="20" spans="1:19" s="2" customFormat="1" ht="15.75">
      <c r="A20" s="22"/>
      <c r="B20" s="34" t="s">
        <v>273</v>
      </c>
      <c r="C20" s="35">
        <v>40790</v>
      </c>
      <c r="D20" s="35"/>
      <c r="E20" s="36" t="str">
        <f>IF(ISBLANK(D20),"",(IFERROR(((D20/C20-1)*100),"")))</f>
        <v/>
      </c>
      <c r="F20" s="35"/>
      <c r="G20" s="67"/>
      <c r="H20" s="35">
        <v>25580</v>
      </c>
      <c r="I20" s="35"/>
      <c r="J20" s="36" t="str">
        <f>IF(ISBLANK(I20),"",(IFERROR(((I20/H20-1)*100),"")))</f>
        <v/>
      </c>
      <c r="K20" s="35"/>
      <c r="L20" s="83"/>
      <c r="M20" s="35">
        <v>9218</v>
      </c>
      <c r="N20" s="35"/>
      <c r="O20" s="36" t="str">
        <f>IF(ISBLANK(N20),"",(IFERROR(((N20/M20-1)*100),"")))</f>
        <v/>
      </c>
      <c r="P20" s="35"/>
      <c r="Q20" s="74"/>
      <c r="R20" s="71"/>
      <c r="S20" s="71"/>
    </row>
    <row r="21" spans="1:19" s="2" customFormat="1" ht="15.75">
      <c r="A21" s="22"/>
      <c r="B21" s="34" t="s">
        <v>274</v>
      </c>
      <c r="C21" s="35">
        <v>52498</v>
      </c>
      <c r="D21" s="35"/>
      <c r="E21" s="36" t="str">
        <f t="shared" ref="E21:E28" si="3">IF(ISBLANK(D21),"",(IFERROR(((D21/C21-1)*100),"")))</f>
        <v/>
      </c>
      <c r="F21" s="35"/>
      <c r="G21" s="67"/>
      <c r="H21" s="35">
        <v>32655</v>
      </c>
      <c r="I21" s="35"/>
      <c r="J21" s="36" t="str">
        <f t="shared" ref="J21:J28" si="4">IF(ISBLANK(I21),"",(IFERROR(((I21/H21-1)*100),"")))</f>
        <v/>
      </c>
      <c r="K21" s="35"/>
      <c r="L21" s="32"/>
      <c r="M21" s="35">
        <v>11453</v>
      </c>
      <c r="N21" s="35"/>
      <c r="O21" s="36" t="str">
        <f t="shared" ref="O21:O28" si="5">IF(ISBLANK(N21),"",(IFERROR(((N21/M21-1)*100),"")))</f>
        <v/>
      </c>
      <c r="P21" s="35"/>
      <c r="Q21" s="74"/>
      <c r="R21" s="71"/>
      <c r="S21" s="71"/>
    </row>
    <row r="22" spans="1:19" s="2" customFormat="1" ht="15.75">
      <c r="A22" s="22"/>
      <c r="B22" s="34" t="s">
        <v>275</v>
      </c>
      <c r="C22" s="35">
        <v>56877</v>
      </c>
      <c r="D22" s="35"/>
      <c r="E22" s="36" t="str">
        <f t="shared" si="3"/>
        <v/>
      </c>
      <c r="F22" s="35"/>
      <c r="G22" s="67"/>
      <c r="H22" s="35">
        <v>29938</v>
      </c>
      <c r="I22" s="35"/>
      <c r="J22" s="36" t="str">
        <f t="shared" si="4"/>
        <v/>
      </c>
      <c r="K22" s="35"/>
      <c r="L22" s="32"/>
      <c r="M22" s="35">
        <v>10941</v>
      </c>
      <c r="N22" s="35"/>
      <c r="O22" s="36" t="str">
        <f t="shared" si="5"/>
        <v/>
      </c>
      <c r="P22" s="35"/>
      <c r="Q22" s="74"/>
      <c r="R22" s="71"/>
      <c r="S22" s="71"/>
    </row>
    <row r="23" spans="1:19" s="2" customFormat="1" ht="15.75">
      <c r="A23" s="22"/>
      <c r="B23" s="34" t="s">
        <v>276</v>
      </c>
      <c r="C23" s="35">
        <v>46151</v>
      </c>
      <c r="D23" s="35"/>
      <c r="E23" s="36" t="str">
        <f t="shared" si="3"/>
        <v/>
      </c>
      <c r="F23" s="35"/>
      <c r="G23" s="67"/>
      <c r="H23" s="35">
        <v>29143</v>
      </c>
      <c r="I23" s="35"/>
      <c r="J23" s="36" t="str">
        <f t="shared" si="4"/>
        <v/>
      </c>
      <c r="K23" s="35"/>
      <c r="L23" s="32"/>
      <c r="M23" s="35">
        <v>10158</v>
      </c>
      <c r="N23" s="35"/>
      <c r="O23" s="36" t="str">
        <f t="shared" si="5"/>
        <v/>
      </c>
      <c r="P23" s="35"/>
      <c r="Q23" s="74"/>
      <c r="R23" s="71"/>
      <c r="S23" s="71"/>
    </row>
    <row r="24" spans="1:19" s="2" customFormat="1" ht="15.75">
      <c r="A24" s="22"/>
      <c r="B24" s="34" t="s">
        <v>277</v>
      </c>
      <c r="C24" s="35">
        <v>47222</v>
      </c>
      <c r="D24" s="35"/>
      <c r="E24" s="36" t="str">
        <f t="shared" si="3"/>
        <v/>
      </c>
      <c r="F24" s="35"/>
      <c r="G24" s="67"/>
      <c r="H24" s="35">
        <v>31598</v>
      </c>
      <c r="I24" s="35"/>
      <c r="J24" s="36" t="str">
        <f t="shared" si="4"/>
        <v/>
      </c>
      <c r="K24" s="35"/>
      <c r="L24" s="32"/>
      <c r="M24" s="35">
        <v>11379</v>
      </c>
      <c r="N24" s="35"/>
      <c r="O24" s="36" t="str">
        <f t="shared" si="5"/>
        <v/>
      </c>
      <c r="P24" s="35"/>
      <c r="Q24" s="74"/>
      <c r="R24" s="71"/>
      <c r="S24" s="71"/>
    </row>
    <row r="25" spans="1:19" s="2" customFormat="1" ht="15.75">
      <c r="A25" s="22"/>
      <c r="B25" s="34" t="s">
        <v>278</v>
      </c>
      <c r="C25" s="35">
        <v>46584</v>
      </c>
      <c r="D25" s="35"/>
      <c r="E25" s="36" t="str">
        <f t="shared" si="3"/>
        <v/>
      </c>
      <c r="F25" s="35"/>
      <c r="G25" s="67"/>
      <c r="H25" s="35">
        <v>31765</v>
      </c>
      <c r="I25" s="35"/>
      <c r="J25" s="36" t="str">
        <f t="shared" si="4"/>
        <v/>
      </c>
      <c r="K25" s="35"/>
      <c r="L25" s="32"/>
      <c r="M25" s="35">
        <v>11575</v>
      </c>
      <c r="N25" s="35"/>
      <c r="O25" s="36" t="str">
        <f t="shared" si="5"/>
        <v/>
      </c>
      <c r="P25" s="35"/>
      <c r="Q25" s="74"/>
      <c r="R25" s="71"/>
      <c r="S25" s="71"/>
    </row>
    <row r="26" spans="1:19" s="2" customFormat="1" ht="15.75">
      <c r="A26" s="22"/>
      <c r="B26" s="34" t="s">
        <v>279</v>
      </c>
      <c r="C26" s="35">
        <v>48632</v>
      </c>
      <c r="D26" s="35"/>
      <c r="E26" s="36" t="str">
        <f t="shared" si="3"/>
        <v/>
      </c>
      <c r="F26" s="35"/>
      <c r="G26" s="67"/>
      <c r="H26" s="35">
        <v>31948</v>
      </c>
      <c r="I26" s="35"/>
      <c r="J26" s="36" t="str">
        <f t="shared" si="4"/>
        <v/>
      </c>
      <c r="K26" s="35"/>
      <c r="L26" s="32"/>
      <c r="M26" s="35">
        <v>11856</v>
      </c>
      <c r="N26" s="35"/>
      <c r="O26" s="36" t="str">
        <f t="shared" si="5"/>
        <v/>
      </c>
      <c r="P26" s="35"/>
      <c r="Q26" s="74"/>
      <c r="R26" s="71"/>
      <c r="S26" s="71"/>
    </row>
    <row r="27" spans="1:19" s="2" customFormat="1" ht="15.75">
      <c r="A27" s="22"/>
      <c r="B27" s="34" t="s">
        <v>280</v>
      </c>
      <c r="C27" s="35">
        <v>45860</v>
      </c>
      <c r="D27" s="35"/>
      <c r="E27" s="36" t="str">
        <f t="shared" si="3"/>
        <v/>
      </c>
      <c r="F27" s="35"/>
      <c r="G27" s="67"/>
      <c r="H27" s="35">
        <v>29036</v>
      </c>
      <c r="I27" s="35"/>
      <c r="J27" s="36" t="str">
        <f t="shared" si="4"/>
        <v/>
      </c>
      <c r="K27" s="35"/>
      <c r="L27" s="32"/>
      <c r="M27" s="35">
        <v>10794</v>
      </c>
      <c r="N27" s="35"/>
      <c r="O27" s="36" t="str">
        <f t="shared" si="5"/>
        <v/>
      </c>
      <c r="P27" s="35"/>
      <c r="Q27" s="74"/>
      <c r="R27" s="71"/>
      <c r="S27" s="71"/>
    </row>
    <row r="28" spans="1:19" s="2" customFormat="1" ht="15.75">
      <c r="A28" s="22"/>
      <c r="B28" s="34" t="s">
        <v>281</v>
      </c>
      <c r="C28" s="35">
        <v>27622</v>
      </c>
      <c r="D28" s="35"/>
      <c r="E28" s="36" t="str">
        <f t="shared" si="3"/>
        <v/>
      </c>
      <c r="F28" s="35"/>
      <c r="G28" s="67"/>
      <c r="H28" s="35">
        <v>18895</v>
      </c>
      <c r="I28" s="35"/>
      <c r="J28" s="36" t="str">
        <f t="shared" si="4"/>
        <v/>
      </c>
      <c r="K28" s="35"/>
      <c r="L28" s="32"/>
      <c r="M28" s="35">
        <v>7445</v>
      </c>
      <c r="N28" s="35"/>
      <c r="O28" s="36" t="str">
        <f t="shared" si="5"/>
        <v/>
      </c>
      <c r="P28" s="35"/>
      <c r="Q28" s="74"/>
      <c r="R28" s="71"/>
      <c r="S28" s="71"/>
    </row>
    <row r="29" spans="1:19" s="89" customFormat="1" ht="15.75">
      <c r="A29" s="87"/>
      <c r="B29" s="40" t="s">
        <v>282</v>
      </c>
      <c r="C29" s="76">
        <f>SUM(C17:C28)</f>
        <v>578128</v>
      </c>
      <c r="D29" s="76">
        <f>SUM(D17:D28)</f>
        <v>53698</v>
      </c>
      <c r="E29" s="75"/>
      <c r="F29" s="76"/>
      <c r="G29" s="80"/>
      <c r="H29" s="76">
        <f>SUM(H17:H28)</f>
        <v>368338</v>
      </c>
      <c r="I29" s="76">
        <f>SUM(I17:I28)</f>
        <v>37780</v>
      </c>
      <c r="J29" s="75"/>
      <c r="K29" s="76"/>
      <c r="L29" s="80"/>
      <c r="M29" s="76">
        <f>SUM(M17:M28)</f>
        <v>131391</v>
      </c>
      <c r="N29" s="76">
        <f>SUM(N17:N28)</f>
        <v>13232</v>
      </c>
      <c r="O29" s="75"/>
      <c r="P29" s="76"/>
      <c r="Q29" s="88"/>
    </row>
    <row r="30" spans="1:19" s="2" customFormat="1">
      <c r="A30" s="22"/>
      <c r="B30" s="8"/>
      <c r="C30" s="21"/>
      <c r="D30" s="21"/>
      <c r="E30" s="21"/>
      <c r="F30" s="21" t="s">
        <v>304</v>
      </c>
      <c r="G30" s="21"/>
      <c r="H30" s="21"/>
      <c r="I30" s="21"/>
      <c r="J30" s="21"/>
      <c r="K30" s="21" t="s">
        <v>304</v>
      </c>
      <c r="L30" s="21"/>
      <c r="M30" s="21"/>
      <c r="N30" s="21"/>
      <c r="O30" s="21"/>
      <c r="P30" s="21" t="s">
        <v>304</v>
      </c>
      <c r="Q30" s="23"/>
    </row>
    <row r="31" spans="1:19" s="2" customFormat="1" ht="18.75">
      <c r="A31" s="65"/>
      <c r="B31" s="92" t="s">
        <v>308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23"/>
    </row>
    <row r="32" spans="1:19" s="2" customFormat="1" ht="15.75">
      <c r="A32" s="65"/>
      <c r="B32" s="66"/>
      <c r="C32" s="99" t="s">
        <v>84</v>
      </c>
      <c r="D32" s="99"/>
      <c r="E32" s="99"/>
      <c r="F32" s="99"/>
      <c r="G32" s="70"/>
      <c r="H32" s="99" t="s">
        <v>72</v>
      </c>
      <c r="I32" s="99"/>
      <c r="J32" s="99"/>
      <c r="K32" s="99"/>
      <c r="L32" s="70"/>
      <c r="M32" s="99" t="s">
        <v>73</v>
      </c>
      <c r="N32" s="99"/>
      <c r="O32" s="99"/>
      <c r="P32" s="99"/>
      <c r="Q32" s="23"/>
    </row>
    <row r="33" spans="1:17" s="2" customFormat="1" ht="15.75">
      <c r="A33" s="65"/>
      <c r="B33" s="68"/>
      <c r="C33" s="102" t="s">
        <v>268</v>
      </c>
      <c r="D33" s="102"/>
      <c r="E33" s="100" t="s">
        <v>316</v>
      </c>
      <c r="F33" s="101" t="s">
        <v>317</v>
      </c>
      <c r="G33" s="67"/>
      <c r="H33" s="102" t="s">
        <v>268</v>
      </c>
      <c r="I33" s="102"/>
      <c r="J33" s="100" t="s">
        <v>316</v>
      </c>
      <c r="K33" s="101" t="s">
        <v>317</v>
      </c>
      <c r="L33" s="90"/>
      <c r="M33" s="102" t="s">
        <v>268</v>
      </c>
      <c r="N33" s="102"/>
      <c r="O33" s="100" t="s">
        <v>316</v>
      </c>
      <c r="P33" s="101" t="s">
        <v>317</v>
      </c>
      <c r="Q33" s="23"/>
    </row>
    <row r="34" spans="1:17" s="2" customFormat="1" ht="15.75">
      <c r="A34" s="65"/>
      <c r="B34" s="68"/>
      <c r="C34" s="31">
        <v>2017</v>
      </c>
      <c r="D34" s="31">
        <v>2018</v>
      </c>
      <c r="E34" s="100"/>
      <c r="F34" s="101"/>
      <c r="G34" s="67"/>
      <c r="H34" s="31">
        <v>2017</v>
      </c>
      <c r="I34" s="31">
        <v>2018</v>
      </c>
      <c r="J34" s="100"/>
      <c r="K34" s="101"/>
      <c r="L34" s="90"/>
      <c r="M34" s="31">
        <v>2017</v>
      </c>
      <c r="N34" s="31">
        <v>2018</v>
      </c>
      <c r="O34" s="100"/>
      <c r="P34" s="101"/>
      <c r="Q34" s="23"/>
    </row>
    <row r="35" spans="1:17" s="2" customFormat="1">
      <c r="A35" s="1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3"/>
    </row>
    <row r="36" spans="1:17" s="2" customFormat="1" ht="15.75">
      <c r="A36" s="22"/>
      <c r="B36" s="34" t="s">
        <v>270</v>
      </c>
      <c r="C36" s="35">
        <v>32261</v>
      </c>
      <c r="D36" s="109">
        <v>29490</v>
      </c>
      <c r="E36" s="110">
        <f t="shared" ref="E36:E38" si="6">IF(ISBLANK(D36),"",(IFERROR(((D36/C36-1)*100),"")))</f>
        <v>-8.5893183720281421</v>
      </c>
      <c r="F36" s="109">
        <v>1077253</v>
      </c>
      <c r="G36" s="67"/>
      <c r="H36" s="35">
        <v>20383</v>
      </c>
      <c r="I36" s="109">
        <v>20825</v>
      </c>
      <c r="J36" s="110">
        <f t="shared" ref="J36:J38" si="7">IF(ISBLANK(I36),"",(IFERROR(((I36/H36-1)*100),"")))</f>
        <v>2.1684737281067568</v>
      </c>
      <c r="K36" s="109">
        <v>797561</v>
      </c>
      <c r="L36" s="90"/>
      <c r="M36" s="35">
        <v>5310</v>
      </c>
      <c r="N36" s="109">
        <v>6293</v>
      </c>
      <c r="O36" s="110">
        <f t="shared" ref="O36:O38" si="8">IF(ISBLANK(N36),"",(IFERROR(((N36/M36-1)*100),"")))</f>
        <v>18.512241054613931</v>
      </c>
      <c r="P36" s="109">
        <v>223039</v>
      </c>
      <c r="Q36" s="23"/>
    </row>
    <row r="37" spans="1:17" s="2" customFormat="1" ht="15.75">
      <c r="A37" s="22"/>
      <c r="B37" s="34" t="s">
        <v>271</v>
      </c>
      <c r="C37" s="35">
        <v>31459</v>
      </c>
      <c r="D37" s="35"/>
      <c r="E37" s="36" t="str">
        <f t="shared" si="6"/>
        <v/>
      </c>
      <c r="F37" s="35"/>
      <c r="G37" s="67"/>
      <c r="H37" s="35">
        <v>20052</v>
      </c>
      <c r="I37" s="35"/>
      <c r="J37" s="36" t="str">
        <f t="shared" si="7"/>
        <v/>
      </c>
      <c r="K37" s="35"/>
      <c r="L37" s="90"/>
      <c r="M37" s="35">
        <v>5760</v>
      </c>
      <c r="N37" s="35"/>
      <c r="O37" s="36" t="str">
        <f t="shared" si="8"/>
        <v/>
      </c>
      <c r="P37" s="35"/>
      <c r="Q37" s="23"/>
    </row>
    <row r="38" spans="1:17" s="2" customFormat="1" ht="15.75">
      <c r="A38" s="22"/>
      <c r="B38" s="34" t="s">
        <v>272</v>
      </c>
      <c r="C38" s="35">
        <v>30227</v>
      </c>
      <c r="D38" s="35"/>
      <c r="E38" s="36" t="str">
        <f t="shared" si="6"/>
        <v/>
      </c>
      <c r="F38" s="35"/>
      <c r="G38" s="67"/>
      <c r="H38" s="35">
        <v>19818</v>
      </c>
      <c r="I38" s="35"/>
      <c r="J38" s="36" t="str">
        <f t="shared" si="7"/>
        <v/>
      </c>
      <c r="K38" s="35"/>
      <c r="L38" s="90"/>
      <c r="M38" s="35">
        <v>6103</v>
      </c>
      <c r="N38" s="35"/>
      <c r="O38" s="36" t="str">
        <f t="shared" si="8"/>
        <v/>
      </c>
      <c r="P38" s="35"/>
      <c r="Q38" s="23"/>
    </row>
    <row r="39" spans="1:17" s="2" customFormat="1" ht="15.75">
      <c r="A39" s="22"/>
      <c r="B39" s="34" t="s">
        <v>273</v>
      </c>
      <c r="C39" s="35">
        <v>22157</v>
      </c>
      <c r="D39" s="35"/>
      <c r="E39" s="36" t="str">
        <f>IF(ISBLANK(D39),"",(IFERROR(((D39/C39-1)*100),"")))</f>
        <v/>
      </c>
      <c r="F39" s="35"/>
      <c r="G39" s="67"/>
      <c r="H39" s="35">
        <v>13728</v>
      </c>
      <c r="I39" s="35"/>
      <c r="J39" s="36" t="str">
        <f>IF(ISBLANK(I39),"",(IFERROR(((I39/H39-1)*100),"")))</f>
        <v/>
      </c>
      <c r="K39" s="35"/>
      <c r="L39" s="90"/>
      <c r="M39" s="35">
        <v>4141</v>
      </c>
      <c r="N39" s="35"/>
      <c r="O39" s="36" t="str">
        <f>IF(ISBLANK(N39),"",(IFERROR(((N39/M39-1)*100),"")))</f>
        <v/>
      </c>
      <c r="P39" s="35"/>
      <c r="Q39" s="23"/>
    </row>
    <row r="40" spans="1:17" s="2" customFormat="1" ht="15.75">
      <c r="A40" s="22"/>
      <c r="B40" s="34" t="s">
        <v>274</v>
      </c>
      <c r="C40" s="35">
        <v>28508</v>
      </c>
      <c r="D40" s="35"/>
      <c r="E40" s="36" t="str">
        <f t="shared" ref="E40:E47" si="9">IF(ISBLANK(D40),"",(IFERROR(((D40/C40-1)*100),"")))</f>
        <v/>
      </c>
      <c r="F40" s="35"/>
      <c r="G40" s="67"/>
      <c r="H40" s="35">
        <v>17109</v>
      </c>
      <c r="I40" s="35"/>
      <c r="J40" s="36" t="str">
        <f t="shared" ref="J40:J47" si="10">IF(ISBLANK(I40),"",(IFERROR(((I40/H40-1)*100),"")))</f>
        <v/>
      </c>
      <c r="K40" s="35"/>
      <c r="L40" s="90"/>
      <c r="M40" s="35">
        <v>5017</v>
      </c>
      <c r="N40" s="35"/>
      <c r="O40" s="36" t="str">
        <f t="shared" ref="O40:O47" si="11">IF(ISBLANK(N40),"",(IFERROR(((N40/M40-1)*100),"")))</f>
        <v/>
      </c>
      <c r="P40" s="35"/>
      <c r="Q40" s="23"/>
    </row>
    <row r="41" spans="1:17" s="2" customFormat="1" ht="15.75">
      <c r="A41" s="22"/>
      <c r="B41" s="34" t="s">
        <v>275</v>
      </c>
      <c r="C41" s="35">
        <v>30600</v>
      </c>
      <c r="D41" s="35"/>
      <c r="E41" s="36" t="str">
        <f t="shared" si="9"/>
        <v/>
      </c>
      <c r="F41" s="35"/>
      <c r="G41" s="67"/>
      <c r="H41" s="35">
        <v>15773</v>
      </c>
      <c r="I41" s="35"/>
      <c r="J41" s="36" t="str">
        <f t="shared" si="10"/>
        <v/>
      </c>
      <c r="K41" s="35"/>
      <c r="L41" s="90"/>
      <c r="M41" s="35">
        <v>4949</v>
      </c>
      <c r="N41" s="35"/>
      <c r="O41" s="36" t="str">
        <f t="shared" si="11"/>
        <v/>
      </c>
      <c r="P41" s="35"/>
      <c r="Q41" s="23"/>
    </row>
    <row r="42" spans="1:17" s="2" customFormat="1" ht="15.75">
      <c r="A42" s="22"/>
      <c r="B42" s="34" t="s">
        <v>276</v>
      </c>
      <c r="C42" s="35">
        <v>24926</v>
      </c>
      <c r="D42" s="35"/>
      <c r="E42" s="36" t="str">
        <f t="shared" si="9"/>
        <v/>
      </c>
      <c r="F42" s="35"/>
      <c r="G42" s="67"/>
      <c r="H42" s="35">
        <v>15757</v>
      </c>
      <c r="I42" s="35"/>
      <c r="J42" s="36" t="str">
        <f t="shared" si="10"/>
        <v/>
      </c>
      <c r="K42" s="35"/>
      <c r="L42" s="90"/>
      <c r="M42" s="35">
        <v>4728</v>
      </c>
      <c r="N42" s="35"/>
      <c r="O42" s="36" t="str">
        <f t="shared" si="11"/>
        <v/>
      </c>
      <c r="P42" s="35"/>
      <c r="Q42" s="23"/>
    </row>
    <row r="43" spans="1:17" s="2" customFormat="1" ht="15.75">
      <c r="A43" s="22"/>
      <c r="B43" s="34" t="s">
        <v>277</v>
      </c>
      <c r="C43" s="35">
        <v>24926</v>
      </c>
      <c r="D43" s="35"/>
      <c r="E43" s="36" t="str">
        <f t="shared" si="9"/>
        <v/>
      </c>
      <c r="F43" s="35"/>
      <c r="G43" s="67"/>
      <c r="H43" s="35">
        <v>16619</v>
      </c>
      <c r="I43" s="35"/>
      <c r="J43" s="36" t="str">
        <f t="shared" si="10"/>
        <v/>
      </c>
      <c r="K43" s="35"/>
      <c r="L43" s="90"/>
      <c r="M43" s="35">
        <v>5210</v>
      </c>
      <c r="N43" s="35"/>
      <c r="O43" s="36" t="str">
        <f t="shared" si="11"/>
        <v/>
      </c>
      <c r="P43" s="35"/>
      <c r="Q43" s="23"/>
    </row>
    <row r="44" spans="1:17" s="2" customFormat="1" ht="15.75">
      <c r="A44" s="22"/>
      <c r="B44" s="34" t="s">
        <v>278</v>
      </c>
      <c r="C44" s="35">
        <v>25028</v>
      </c>
      <c r="D44" s="35"/>
      <c r="E44" s="36" t="str">
        <f t="shared" si="9"/>
        <v/>
      </c>
      <c r="F44" s="35"/>
      <c r="G44" s="67"/>
      <c r="H44" s="35">
        <v>16811</v>
      </c>
      <c r="I44" s="35"/>
      <c r="J44" s="36" t="str">
        <f t="shared" si="10"/>
        <v/>
      </c>
      <c r="K44" s="35"/>
      <c r="L44" s="90"/>
      <c r="M44" s="35">
        <v>5240</v>
      </c>
      <c r="N44" s="35"/>
      <c r="O44" s="36" t="str">
        <f t="shared" si="11"/>
        <v/>
      </c>
      <c r="P44" s="35"/>
      <c r="Q44" s="23"/>
    </row>
    <row r="45" spans="1:17" s="2" customFormat="1" ht="15.75">
      <c r="A45" s="22"/>
      <c r="B45" s="34" t="s">
        <v>279</v>
      </c>
      <c r="C45" s="35">
        <v>26382</v>
      </c>
      <c r="D45" s="35"/>
      <c r="E45" s="36" t="str">
        <f t="shared" si="9"/>
        <v/>
      </c>
      <c r="F45" s="35"/>
      <c r="G45" s="67"/>
      <c r="H45" s="35">
        <v>16802</v>
      </c>
      <c r="I45" s="35"/>
      <c r="J45" s="36" t="str">
        <f t="shared" si="10"/>
        <v/>
      </c>
      <c r="K45" s="35"/>
      <c r="L45" s="90"/>
      <c r="M45" s="35">
        <v>5304</v>
      </c>
      <c r="N45" s="35"/>
      <c r="O45" s="36" t="str">
        <f t="shared" si="11"/>
        <v/>
      </c>
      <c r="P45" s="35"/>
      <c r="Q45" s="23"/>
    </row>
    <row r="46" spans="1:17" s="2" customFormat="1" ht="15.75">
      <c r="A46" s="22"/>
      <c r="B46" s="34" t="s">
        <v>280</v>
      </c>
      <c r="C46" s="35">
        <v>24418</v>
      </c>
      <c r="D46" s="35"/>
      <c r="E46" s="36" t="str">
        <f t="shared" si="9"/>
        <v/>
      </c>
      <c r="F46" s="35"/>
      <c r="G46" s="67"/>
      <c r="H46" s="35">
        <v>15020</v>
      </c>
      <c r="I46" s="35"/>
      <c r="J46" s="36" t="str">
        <f t="shared" si="10"/>
        <v/>
      </c>
      <c r="K46" s="35"/>
      <c r="L46" s="90"/>
      <c r="M46" s="35">
        <v>4750</v>
      </c>
      <c r="N46" s="35"/>
      <c r="O46" s="36" t="str">
        <f t="shared" si="11"/>
        <v/>
      </c>
      <c r="P46" s="35"/>
      <c r="Q46" s="23"/>
    </row>
    <row r="47" spans="1:17" s="2" customFormat="1" ht="15.75">
      <c r="A47" s="22"/>
      <c r="B47" s="34" t="s">
        <v>281</v>
      </c>
      <c r="C47" s="35">
        <v>13914</v>
      </c>
      <c r="D47" s="35"/>
      <c r="E47" s="36" t="str">
        <f t="shared" si="9"/>
        <v/>
      </c>
      <c r="F47" s="35"/>
      <c r="G47" s="67"/>
      <c r="H47" s="35">
        <v>9544</v>
      </c>
      <c r="I47" s="35"/>
      <c r="J47" s="36" t="str">
        <f t="shared" si="10"/>
        <v/>
      </c>
      <c r="K47" s="35"/>
      <c r="L47" s="90"/>
      <c r="M47" s="35">
        <v>3347</v>
      </c>
      <c r="N47" s="35"/>
      <c r="O47" s="36" t="str">
        <f t="shared" si="11"/>
        <v/>
      </c>
      <c r="P47" s="35"/>
      <c r="Q47" s="23"/>
    </row>
    <row r="48" spans="1:17" s="2" customFormat="1" ht="15.75">
      <c r="A48" s="87"/>
      <c r="B48" s="40" t="s">
        <v>282</v>
      </c>
      <c r="C48" s="76">
        <f>SUM(C36:C47)</f>
        <v>314806</v>
      </c>
      <c r="D48" s="76">
        <f>SUM(D36:D47)</f>
        <v>29490</v>
      </c>
      <c r="E48" s="75"/>
      <c r="F48" s="76"/>
      <c r="G48" s="80"/>
      <c r="H48" s="76">
        <f>SUM(H36:H47)</f>
        <v>197416</v>
      </c>
      <c r="I48" s="76">
        <f>SUM(I36:I47)</f>
        <v>20825</v>
      </c>
      <c r="J48" s="75"/>
      <c r="K48" s="76"/>
      <c r="L48" s="80"/>
      <c r="M48" s="76">
        <f>SUM(M36:M47)</f>
        <v>59859</v>
      </c>
      <c r="N48" s="76">
        <f>SUM(N36:N47)</f>
        <v>6293</v>
      </c>
      <c r="O48" s="75"/>
      <c r="P48" s="76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 ht="18.75">
      <c r="A50" s="22"/>
      <c r="B50" s="92" t="s">
        <v>309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23"/>
    </row>
    <row r="51" spans="1:17" s="2" customFormat="1" ht="15.75">
      <c r="A51" s="22"/>
      <c r="B51" s="66"/>
      <c r="C51" s="99" t="s">
        <v>84</v>
      </c>
      <c r="D51" s="99"/>
      <c r="E51" s="99"/>
      <c r="F51" s="99"/>
      <c r="G51" s="70"/>
      <c r="H51" s="99" t="s">
        <v>72</v>
      </c>
      <c r="I51" s="99"/>
      <c r="J51" s="99"/>
      <c r="K51" s="99"/>
      <c r="L51" s="70"/>
      <c r="M51" s="99" t="s">
        <v>73</v>
      </c>
      <c r="N51" s="99"/>
      <c r="O51" s="99"/>
      <c r="P51" s="99"/>
      <c r="Q51" s="23"/>
    </row>
    <row r="52" spans="1:17" s="2" customFormat="1" ht="15.75" customHeight="1">
      <c r="A52" s="22"/>
      <c r="B52" s="68"/>
      <c r="C52" s="102" t="s">
        <v>268</v>
      </c>
      <c r="D52" s="102"/>
      <c r="E52" s="100" t="s">
        <v>316</v>
      </c>
      <c r="F52" s="101" t="s">
        <v>317</v>
      </c>
      <c r="G52" s="67"/>
      <c r="H52" s="102" t="s">
        <v>268</v>
      </c>
      <c r="I52" s="102"/>
      <c r="J52" s="100" t="s">
        <v>316</v>
      </c>
      <c r="K52" s="101" t="s">
        <v>317</v>
      </c>
      <c r="L52" s="96"/>
      <c r="M52" s="102" t="s">
        <v>268</v>
      </c>
      <c r="N52" s="102"/>
      <c r="O52" s="100" t="s">
        <v>316</v>
      </c>
      <c r="P52" s="101" t="s">
        <v>317</v>
      </c>
      <c r="Q52" s="23"/>
    </row>
    <row r="53" spans="1:17" s="2" customFormat="1" ht="15.75">
      <c r="A53" s="22"/>
      <c r="B53" s="68"/>
      <c r="C53" s="31">
        <v>2017</v>
      </c>
      <c r="D53" s="31">
        <v>2018</v>
      </c>
      <c r="E53" s="100"/>
      <c r="F53" s="101"/>
      <c r="G53" s="67"/>
      <c r="H53" s="31">
        <v>2017</v>
      </c>
      <c r="I53" s="31">
        <v>2018</v>
      </c>
      <c r="J53" s="100"/>
      <c r="K53" s="101"/>
      <c r="L53" s="96"/>
      <c r="M53" s="31">
        <v>2017</v>
      </c>
      <c r="N53" s="31">
        <v>2018</v>
      </c>
      <c r="O53" s="100"/>
      <c r="P53" s="101"/>
      <c r="Q53" s="23"/>
    </row>
    <row r="54" spans="1:17" s="2" customFormat="1">
      <c r="A54" s="2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</row>
    <row r="55" spans="1:17" s="2" customFormat="1" ht="15.75">
      <c r="A55" s="22"/>
      <c r="B55" s="34" t="s">
        <v>270</v>
      </c>
      <c r="C55" s="35">
        <f>C17-C36</f>
        <v>24125</v>
      </c>
      <c r="D55" s="109">
        <f t="shared" ref="D55:D66" si="12">IF(D17-D36=0,"",D17-D36)</f>
        <v>24208</v>
      </c>
      <c r="E55" s="110">
        <f t="shared" ref="E55:E66" si="13">IF(ISBLANK(D55),"",(IFERROR(((D55/C55-1)*100),"")))</f>
        <v>0.34404145077719939</v>
      </c>
      <c r="F55" s="109">
        <f>IF(F17-F36=0,"",F17-F36)</f>
        <v>812286</v>
      </c>
      <c r="G55" s="67"/>
      <c r="H55" s="35">
        <f>H17-H36</f>
        <v>15924</v>
      </c>
      <c r="I55" s="109">
        <f t="shared" ref="I55:I66" si="14">IF(I17-I36=0,"",I17-I36)</f>
        <v>16955</v>
      </c>
      <c r="J55" s="110">
        <f t="shared" ref="J55:J66" si="15">IF(ISBLANK(I55),"",(IFERROR(((I55/H55-1)*100),"")))</f>
        <v>6.4745038934940879</v>
      </c>
      <c r="K55" s="109">
        <f t="shared" ref="K55:K66" si="16">IF(K17-K36=0,"",K17-K36)</f>
        <v>635756</v>
      </c>
      <c r="L55" s="90"/>
      <c r="M55" s="35">
        <f>M17-M36</f>
        <v>6198</v>
      </c>
      <c r="N55" s="109">
        <f t="shared" ref="N55:N66" si="17">IF(N17-N36=0,"",N17-N36)</f>
        <v>6939</v>
      </c>
      <c r="O55" s="110">
        <f t="shared" ref="O55:O66" si="18">IF(ISBLANK(N55),"",(IFERROR(((N55/M55-1)*100),"")))</f>
        <v>11.95546950629236</v>
      </c>
      <c r="P55" s="109">
        <f t="shared" ref="P55:P66" si="19">IF(P17-P36=0,"",P17-P36)</f>
        <v>256373</v>
      </c>
      <c r="Q55" s="23"/>
    </row>
    <row r="56" spans="1:17" s="2" customFormat="1" ht="15.75">
      <c r="A56" s="22"/>
      <c r="B56" s="34" t="s">
        <v>271</v>
      </c>
      <c r="C56" s="35">
        <f t="shared" ref="C56" si="20">C18-C37</f>
        <v>24357</v>
      </c>
      <c r="D56" s="35" t="str">
        <f t="shared" si="12"/>
        <v/>
      </c>
      <c r="E56" s="36" t="str">
        <f t="shared" si="13"/>
        <v/>
      </c>
      <c r="F56" s="35" t="str">
        <f t="shared" ref="F56:F66" si="21">IF(F18-F37=0,"",F18-F37)</f>
        <v/>
      </c>
      <c r="G56" s="67"/>
      <c r="H56" s="35">
        <f t="shared" ref="H56" si="22">H18-H37</f>
        <v>16013</v>
      </c>
      <c r="I56" s="35" t="str">
        <f t="shared" si="14"/>
        <v/>
      </c>
      <c r="J56" s="36" t="str">
        <f t="shared" si="15"/>
        <v/>
      </c>
      <c r="K56" s="35" t="str">
        <f t="shared" si="16"/>
        <v/>
      </c>
      <c r="L56" s="90"/>
      <c r="M56" s="35">
        <f t="shared" ref="M56" si="23">M18-M37</f>
        <v>6614</v>
      </c>
      <c r="N56" s="35" t="str">
        <f t="shared" si="17"/>
        <v/>
      </c>
      <c r="O56" s="36" t="str">
        <f t="shared" si="18"/>
        <v/>
      </c>
      <c r="P56" s="35" t="str">
        <f t="shared" si="19"/>
        <v/>
      </c>
      <c r="Q56" s="23"/>
    </row>
    <row r="57" spans="1:17" s="2" customFormat="1" ht="15.75">
      <c r="A57" s="22"/>
      <c r="B57" s="34" t="s">
        <v>272</v>
      </c>
      <c r="C57" s="35">
        <f t="shared" ref="C57" si="24">C19-C38</f>
        <v>23463</v>
      </c>
      <c r="D57" s="35" t="str">
        <f t="shared" si="12"/>
        <v/>
      </c>
      <c r="E57" s="36" t="str">
        <f t="shared" si="13"/>
        <v/>
      </c>
      <c r="F57" s="35" t="str">
        <f t="shared" si="21"/>
        <v/>
      </c>
      <c r="G57" s="67"/>
      <c r="H57" s="35">
        <f t="shared" ref="H57" si="25">H19-H38</f>
        <v>15590</v>
      </c>
      <c r="I57" s="35" t="str">
        <f t="shared" si="14"/>
        <v/>
      </c>
      <c r="J57" s="36" t="str">
        <f t="shared" si="15"/>
        <v/>
      </c>
      <c r="K57" s="35" t="str">
        <f t="shared" si="16"/>
        <v/>
      </c>
      <c r="L57" s="90"/>
      <c r="M57" s="35">
        <f t="shared" ref="M57" si="26">M19-M38</f>
        <v>6587</v>
      </c>
      <c r="N57" s="35" t="str">
        <f t="shared" si="17"/>
        <v/>
      </c>
      <c r="O57" s="36" t="str">
        <f t="shared" si="18"/>
        <v/>
      </c>
      <c r="P57" s="35" t="str">
        <f t="shared" si="19"/>
        <v/>
      </c>
      <c r="Q57" s="23"/>
    </row>
    <row r="58" spans="1:17" s="2" customFormat="1" ht="15.75">
      <c r="A58" s="22"/>
      <c r="B58" s="34" t="s">
        <v>273</v>
      </c>
      <c r="C58" s="35">
        <f t="shared" ref="C58" si="27">C20-C39</f>
        <v>18633</v>
      </c>
      <c r="D58" s="35" t="str">
        <f t="shared" si="12"/>
        <v/>
      </c>
      <c r="E58" s="36" t="str">
        <f t="shared" si="13"/>
        <v/>
      </c>
      <c r="F58" s="35" t="str">
        <f t="shared" si="21"/>
        <v/>
      </c>
      <c r="G58" s="67"/>
      <c r="H58" s="35">
        <f t="shared" ref="H58" si="28">H20-H39</f>
        <v>11852</v>
      </c>
      <c r="I58" s="35" t="str">
        <f t="shared" si="14"/>
        <v/>
      </c>
      <c r="J58" s="36" t="str">
        <f t="shared" si="15"/>
        <v/>
      </c>
      <c r="K58" s="35" t="str">
        <f t="shared" si="16"/>
        <v/>
      </c>
      <c r="L58" s="90"/>
      <c r="M58" s="35">
        <f t="shared" ref="M58" si="29">M20-M39</f>
        <v>5077</v>
      </c>
      <c r="N58" s="35" t="str">
        <f t="shared" si="17"/>
        <v/>
      </c>
      <c r="O58" s="36" t="str">
        <f t="shared" si="18"/>
        <v/>
      </c>
      <c r="P58" s="35" t="str">
        <f t="shared" si="19"/>
        <v/>
      </c>
      <c r="Q58" s="23"/>
    </row>
    <row r="59" spans="1:17" s="2" customFormat="1" ht="15.75">
      <c r="A59" s="22"/>
      <c r="B59" s="34" t="s">
        <v>274</v>
      </c>
      <c r="C59" s="35">
        <f t="shared" ref="C59" si="30">C21-C40</f>
        <v>23990</v>
      </c>
      <c r="D59" s="35" t="str">
        <f t="shared" si="12"/>
        <v/>
      </c>
      <c r="E59" s="36" t="str">
        <f t="shared" si="13"/>
        <v/>
      </c>
      <c r="F59" s="35" t="str">
        <f t="shared" si="21"/>
        <v/>
      </c>
      <c r="G59" s="67"/>
      <c r="H59" s="35">
        <f t="shared" ref="H59" si="31">H21-H40</f>
        <v>15546</v>
      </c>
      <c r="I59" s="35" t="str">
        <f t="shared" si="14"/>
        <v/>
      </c>
      <c r="J59" s="36" t="str">
        <f t="shared" si="15"/>
        <v/>
      </c>
      <c r="K59" s="35" t="str">
        <f t="shared" si="16"/>
        <v/>
      </c>
      <c r="L59" s="90"/>
      <c r="M59" s="35">
        <f t="shared" ref="M59" si="32">M21-M40</f>
        <v>6436</v>
      </c>
      <c r="N59" s="35" t="str">
        <f t="shared" si="17"/>
        <v/>
      </c>
      <c r="O59" s="36" t="str">
        <f t="shared" si="18"/>
        <v/>
      </c>
      <c r="P59" s="35" t="str">
        <f t="shared" si="19"/>
        <v/>
      </c>
      <c r="Q59" s="23"/>
    </row>
    <row r="60" spans="1:17" s="2" customFormat="1" ht="15.75">
      <c r="A60" s="22"/>
      <c r="B60" s="34" t="s">
        <v>275</v>
      </c>
      <c r="C60" s="35">
        <f t="shared" ref="C60" si="33">C22-C41</f>
        <v>26277</v>
      </c>
      <c r="D60" s="35" t="str">
        <f t="shared" si="12"/>
        <v/>
      </c>
      <c r="E60" s="36" t="str">
        <f t="shared" si="13"/>
        <v/>
      </c>
      <c r="F60" s="35" t="str">
        <f t="shared" si="21"/>
        <v/>
      </c>
      <c r="G60" s="67"/>
      <c r="H60" s="35">
        <f t="shared" ref="H60" si="34">H22-H41</f>
        <v>14165</v>
      </c>
      <c r="I60" s="35" t="str">
        <f t="shared" si="14"/>
        <v/>
      </c>
      <c r="J60" s="36" t="str">
        <f t="shared" si="15"/>
        <v/>
      </c>
      <c r="K60" s="35" t="str">
        <f t="shared" si="16"/>
        <v/>
      </c>
      <c r="L60" s="90"/>
      <c r="M60" s="35">
        <f t="shared" ref="M60" si="35">M22-M41</f>
        <v>5992</v>
      </c>
      <c r="N60" s="35" t="str">
        <f t="shared" si="17"/>
        <v/>
      </c>
      <c r="O60" s="36" t="str">
        <f t="shared" si="18"/>
        <v/>
      </c>
      <c r="P60" s="35" t="str">
        <f t="shared" si="19"/>
        <v/>
      </c>
      <c r="Q60" s="23"/>
    </row>
    <row r="61" spans="1:17" s="2" customFormat="1" ht="15.75">
      <c r="A61" s="22"/>
      <c r="B61" s="34" t="s">
        <v>276</v>
      </c>
      <c r="C61" s="35">
        <f t="shared" ref="C61" si="36">C23-C42</f>
        <v>21225</v>
      </c>
      <c r="D61" s="35" t="str">
        <f t="shared" si="12"/>
        <v/>
      </c>
      <c r="E61" s="36" t="str">
        <f t="shared" si="13"/>
        <v/>
      </c>
      <c r="F61" s="35" t="str">
        <f t="shared" si="21"/>
        <v/>
      </c>
      <c r="G61" s="67"/>
      <c r="H61" s="35">
        <f t="shared" ref="H61" si="37">H23-H42</f>
        <v>13386</v>
      </c>
      <c r="I61" s="35" t="str">
        <f t="shared" si="14"/>
        <v/>
      </c>
      <c r="J61" s="36" t="str">
        <f t="shared" si="15"/>
        <v/>
      </c>
      <c r="K61" s="35" t="str">
        <f t="shared" si="16"/>
        <v/>
      </c>
      <c r="L61" s="90"/>
      <c r="M61" s="35">
        <f t="shared" ref="M61" si="38">M23-M42</f>
        <v>5430</v>
      </c>
      <c r="N61" s="35" t="str">
        <f t="shared" si="17"/>
        <v/>
      </c>
      <c r="O61" s="36" t="str">
        <f t="shared" si="18"/>
        <v/>
      </c>
      <c r="P61" s="35" t="str">
        <f t="shared" si="19"/>
        <v/>
      </c>
      <c r="Q61" s="23"/>
    </row>
    <row r="62" spans="1:17" s="2" customFormat="1" ht="15.75">
      <c r="A62" s="22"/>
      <c r="B62" s="34" t="s">
        <v>277</v>
      </c>
      <c r="C62" s="35">
        <f t="shared" ref="C62" si="39">C24-C43</f>
        <v>22296</v>
      </c>
      <c r="D62" s="35" t="str">
        <f t="shared" si="12"/>
        <v/>
      </c>
      <c r="E62" s="36" t="str">
        <f t="shared" si="13"/>
        <v/>
      </c>
      <c r="F62" s="35" t="str">
        <f t="shared" si="21"/>
        <v/>
      </c>
      <c r="G62" s="67"/>
      <c r="H62" s="35">
        <f t="shared" ref="H62" si="40">H24-H43</f>
        <v>14979</v>
      </c>
      <c r="I62" s="35" t="str">
        <f t="shared" si="14"/>
        <v/>
      </c>
      <c r="J62" s="36" t="str">
        <f t="shared" si="15"/>
        <v/>
      </c>
      <c r="K62" s="35" t="str">
        <f t="shared" si="16"/>
        <v/>
      </c>
      <c r="L62" s="90"/>
      <c r="M62" s="35">
        <f t="shared" ref="M62" si="41">M24-M43</f>
        <v>6169</v>
      </c>
      <c r="N62" s="35" t="str">
        <f t="shared" si="17"/>
        <v/>
      </c>
      <c r="O62" s="36" t="str">
        <f t="shared" si="18"/>
        <v/>
      </c>
      <c r="P62" s="35" t="str">
        <f t="shared" si="19"/>
        <v/>
      </c>
      <c r="Q62" s="23"/>
    </row>
    <row r="63" spans="1:17" s="2" customFormat="1" ht="15.75">
      <c r="A63" s="22"/>
      <c r="B63" s="34" t="s">
        <v>278</v>
      </c>
      <c r="C63" s="35">
        <f t="shared" ref="C63" si="42">C25-C44</f>
        <v>21556</v>
      </c>
      <c r="D63" s="35" t="str">
        <f t="shared" si="12"/>
        <v/>
      </c>
      <c r="E63" s="36" t="str">
        <f t="shared" si="13"/>
        <v/>
      </c>
      <c r="F63" s="35" t="str">
        <f t="shared" si="21"/>
        <v/>
      </c>
      <c r="G63" s="67"/>
      <c r="H63" s="35">
        <f t="shared" ref="H63" si="43">H25-H44</f>
        <v>14954</v>
      </c>
      <c r="I63" s="35" t="str">
        <f t="shared" si="14"/>
        <v/>
      </c>
      <c r="J63" s="36" t="str">
        <f t="shared" si="15"/>
        <v/>
      </c>
      <c r="K63" s="35" t="str">
        <f t="shared" si="16"/>
        <v/>
      </c>
      <c r="L63" s="90"/>
      <c r="M63" s="35">
        <f t="shared" ref="M63" si="44">M25-M44</f>
        <v>6335</v>
      </c>
      <c r="N63" s="35" t="str">
        <f t="shared" si="17"/>
        <v/>
      </c>
      <c r="O63" s="36" t="str">
        <f t="shared" si="18"/>
        <v/>
      </c>
      <c r="P63" s="35" t="str">
        <f t="shared" si="19"/>
        <v/>
      </c>
      <c r="Q63" s="23"/>
    </row>
    <row r="64" spans="1:17" s="2" customFormat="1" ht="15.75">
      <c r="A64" s="22"/>
      <c r="B64" s="34" t="s">
        <v>279</v>
      </c>
      <c r="C64" s="35">
        <f t="shared" ref="C64" si="45">C26-C45</f>
        <v>22250</v>
      </c>
      <c r="D64" s="35" t="str">
        <f t="shared" si="12"/>
        <v/>
      </c>
      <c r="E64" s="36" t="str">
        <f t="shared" si="13"/>
        <v/>
      </c>
      <c r="F64" s="35" t="str">
        <f t="shared" si="21"/>
        <v/>
      </c>
      <c r="G64" s="67"/>
      <c r="H64" s="35">
        <f t="shared" ref="H64" si="46">H26-H45</f>
        <v>15146</v>
      </c>
      <c r="I64" s="35" t="str">
        <f t="shared" si="14"/>
        <v/>
      </c>
      <c r="J64" s="36" t="str">
        <f t="shared" si="15"/>
        <v/>
      </c>
      <c r="K64" s="35" t="str">
        <f t="shared" si="16"/>
        <v/>
      </c>
      <c r="L64" s="90"/>
      <c r="M64" s="35">
        <f t="shared" ref="M64" si="47">M26-M45</f>
        <v>6552</v>
      </c>
      <c r="N64" s="35" t="str">
        <f t="shared" si="17"/>
        <v/>
      </c>
      <c r="O64" s="36" t="str">
        <f t="shared" si="18"/>
        <v/>
      </c>
      <c r="P64" s="35" t="str">
        <f t="shared" si="19"/>
        <v/>
      </c>
      <c r="Q64" s="23"/>
    </row>
    <row r="65" spans="1:17" s="2" customFormat="1" ht="15.75">
      <c r="A65" s="22"/>
      <c r="B65" s="34" t="s">
        <v>280</v>
      </c>
      <c r="C65" s="35">
        <f t="shared" ref="C65" si="48">C27-C46</f>
        <v>21442</v>
      </c>
      <c r="D65" s="35" t="str">
        <f t="shared" si="12"/>
        <v/>
      </c>
      <c r="E65" s="36" t="str">
        <f t="shared" si="13"/>
        <v/>
      </c>
      <c r="F65" s="35" t="str">
        <f t="shared" si="21"/>
        <v/>
      </c>
      <c r="G65" s="67"/>
      <c r="H65" s="35">
        <f t="shared" ref="H65" si="49">H27-H46</f>
        <v>14016</v>
      </c>
      <c r="I65" s="35" t="str">
        <f t="shared" si="14"/>
        <v/>
      </c>
      <c r="J65" s="36" t="str">
        <f t="shared" si="15"/>
        <v/>
      </c>
      <c r="K65" s="35" t="str">
        <f t="shared" si="16"/>
        <v/>
      </c>
      <c r="L65" s="90"/>
      <c r="M65" s="35">
        <f t="shared" ref="M65" si="50">M27-M46</f>
        <v>6044</v>
      </c>
      <c r="N65" s="35" t="str">
        <f t="shared" si="17"/>
        <v/>
      </c>
      <c r="O65" s="36" t="str">
        <f t="shared" si="18"/>
        <v/>
      </c>
      <c r="P65" s="35" t="str">
        <f t="shared" si="19"/>
        <v/>
      </c>
      <c r="Q65" s="23"/>
    </row>
    <row r="66" spans="1:17" s="2" customFormat="1" ht="15.75">
      <c r="A66" s="22"/>
      <c r="B66" s="34" t="s">
        <v>281</v>
      </c>
      <c r="C66" s="35">
        <f t="shared" ref="C66" si="51">C28-C47</f>
        <v>13708</v>
      </c>
      <c r="D66" s="35" t="str">
        <f t="shared" si="12"/>
        <v/>
      </c>
      <c r="E66" s="36" t="str">
        <f t="shared" si="13"/>
        <v/>
      </c>
      <c r="F66" s="35" t="str">
        <f t="shared" si="21"/>
        <v/>
      </c>
      <c r="G66" s="67"/>
      <c r="H66" s="35">
        <f t="shared" ref="H66" si="52">H28-H47</f>
        <v>9351</v>
      </c>
      <c r="I66" s="35" t="str">
        <f t="shared" si="14"/>
        <v/>
      </c>
      <c r="J66" s="36" t="str">
        <f t="shared" si="15"/>
        <v/>
      </c>
      <c r="K66" s="35" t="str">
        <f t="shared" si="16"/>
        <v/>
      </c>
      <c r="L66" s="90"/>
      <c r="M66" s="35">
        <f t="shared" ref="M66" si="53">M28-M47</f>
        <v>4098</v>
      </c>
      <c r="N66" s="35" t="str">
        <f t="shared" si="17"/>
        <v/>
      </c>
      <c r="O66" s="36" t="str">
        <f t="shared" si="18"/>
        <v/>
      </c>
      <c r="P66" s="35" t="str">
        <f t="shared" si="19"/>
        <v/>
      </c>
      <c r="Q66" s="23"/>
    </row>
    <row r="67" spans="1:17" s="2" customFormat="1" ht="15.75">
      <c r="A67" s="22"/>
      <c r="B67" s="40" t="s">
        <v>282</v>
      </c>
      <c r="C67" s="76">
        <f>SUM(C55:C66)</f>
        <v>263322</v>
      </c>
      <c r="D67" s="76">
        <f>SUM(D55:D66)</f>
        <v>24208</v>
      </c>
      <c r="E67" s="76"/>
      <c r="F67" s="76"/>
      <c r="G67" s="80"/>
      <c r="H67" s="76">
        <f>SUM(H55:H66)</f>
        <v>170922</v>
      </c>
      <c r="I67" s="76">
        <f>SUM(I55:I66)</f>
        <v>16955</v>
      </c>
      <c r="J67" s="76"/>
      <c r="K67" s="76"/>
      <c r="L67" s="80"/>
      <c r="M67" s="76">
        <f>SUM(M55:M66)</f>
        <v>71532</v>
      </c>
      <c r="N67" s="76">
        <f>SUM(N55:N66)</f>
        <v>6939</v>
      </c>
      <c r="O67" s="76"/>
      <c r="P67" s="76"/>
      <c r="Q67" s="23"/>
    </row>
    <row r="68" spans="1:17" s="2" customFormat="1">
      <c r="A68" s="22"/>
      <c r="B68" s="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3"/>
    </row>
    <row r="69" spans="1:17" s="2" customFormat="1" ht="15.75">
      <c r="A69" s="22"/>
      <c r="B69" s="34" t="s">
        <v>255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3"/>
    </row>
    <row r="70" spans="1:17" s="2" customFormat="1">
      <c r="A70" s="22"/>
      <c r="B70" s="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3"/>
    </row>
    <row r="71" spans="1:17" s="2" customFormat="1">
      <c r="A71" s="1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9"/>
    </row>
    <row r="72" spans="1:17" s="2" customForma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2" customFormat="1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/>
    </row>
    <row r="74" spans="1:17" s="2" customFormat="1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/>
    </row>
    <row r="75" spans="1:17" s="2" customFormat="1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/>
    </row>
    <row r="76" spans="1:17" s="2" customFormat="1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/>
    </row>
    <row r="77" spans="1:17" s="2" customFormat="1">
      <c r="A77" s="1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/>
    </row>
    <row r="78" spans="1:17" s="2" customFormat="1">
      <c r="A78" s="1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/>
    </row>
    <row r="79" spans="1:17" s="2" customFormat="1">
      <c r="A79" s="1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/>
    </row>
    <row r="80" spans="1:17" s="2" customFormat="1">
      <c r="A80" s="1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/>
    </row>
    <row r="81" spans="1:20" s="2" customFormat="1">
      <c r="A81" s="1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/>
    </row>
    <row r="82" spans="1:20" s="2" customFormat="1">
      <c r="A82" s="1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/>
    </row>
    <row r="83" spans="1:20" s="2" customFormat="1">
      <c r="A83" s="1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/>
    </row>
    <row r="84" spans="1:20" s="2" customFormat="1">
      <c r="A84" s="1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/>
    </row>
    <row r="85" spans="1:20" s="2" customFormat="1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/>
    </row>
    <row r="86" spans="1:20" s="2" customFormat="1">
      <c r="A86" s="1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/>
    </row>
    <row r="87" spans="1:20" s="2" customForma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20">
      <c r="R88" s="2"/>
      <c r="S88" s="2"/>
      <c r="T88" s="2"/>
    </row>
    <row r="89" spans="1:20">
      <c r="R89" s="2"/>
      <c r="S89" s="2"/>
      <c r="T89" s="2"/>
    </row>
    <row r="90" spans="1:20">
      <c r="R90" s="2"/>
      <c r="S90" s="2"/>
      <c r="T90" s="2"/>
    </row>
    <row r="91" spans="1:20">
      <c r="R91" s="2"/>
      <c r="S91" s="2"/>
      <c r="T91" s="2"/>
    </row>
  </sheetData>
  <mergeCells count="38">
    <mergeCell ref="C51:F51"/>
    <mergeCell ref="H51:K51"/>
    <mergeCell ref="M51:P51"/>
    <mergeCell ref="C52:D52"/>
    <mergeCell ref="E52:E53"/>
    <mergeCell ref="F52:F53"/>
    <mergeCell ref="H52:I52"/>
    <mergeCell ref="J52:J53"/>
    <mergeCell ref="K52:K53"/>
    <mergeCell ref="M52:N52"/>
    <mergeCell ref="O52:O53"/>
    <mergeCell ref="P52:P53"/>
    <mergeCell ref="C32:F32"/>
    <mergeCell ref="H32:K32"/>
    <mergeCell ref="M32:P32"/>
    <mergeCell ref="C33:D33"/>
    <mergeCell ref="E33:E34"/>
    <mergeCell ref="F33:F34"/>
    <mergeCell ref="H33:I33"/>
    <mergeCell ref="J33:J34"/>
    <mergeCell ref="K33:K34"/>
    <mergeCell ref="M33:N33"/>
    <mergeCell ref="O33:O34"/>
    <mergeCell ref="P33:P34"/>
    <mergeCell ref="C10:P10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P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</cols>
  <sheetData>
    <row r="1" spans="1:16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</row>
    <row r="2" spans="1:16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</row>
    <row r="3" spans="1:16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6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6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6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6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6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6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6" ht="15.75">
      <c r="A10" s="12"/>
      <c r="B10" s="8"/>
      <c r="C10" s="103" t="s">
        <v>104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5"/>
    </row>
    <row r="11" spans="1:16" ht="15.75">
      <c r="A11" s="12"/>
      <c r="B11" s="8"/>
      <c r="C11" s="103" t="s">
        <v>311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6" ht="18.75">
      <c r="A12" s="12"/>
      <c r="B12" s="92" t="s">
        <v>307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6" ht="29.25" customHeight="1">
      <c r="A13" s="12"/>
      <c r="B13" s="30" t="s">
        <v>254</v>
      </c>
      <c r="C13" s="104" t="s">
        <v>319</v>
      </c>
      <c r="D13" s="104"/>
      <c r="E13" s="101" t="s">
        <v>316</v>
      </c>
      <c r="F13" s="101" t="s">
        <v>305</v>
      </c>
      <c r="G13" s="105" t="s">
        <v>321</v>
      </c>
      <c r="H13" s="106"/>
      <c r="I13" s="101" t="s">
        <v>316</v>
      </c>
      <c r="J13" s="101" t="s">
        <v>306</v>
      </c>
      <c r="K13" s="32"/>
      <c r="L13" s="86" t="s">
        <v>323</v>
      </c>
      <c r="M13" s="101" t="s">
        <v>101</v>
      </c>
      <c r="N13" s="15"/>
    </row>
    <row r="14" spans="1:16" ht="15.75">
      <c r="A14" s="12"/>
      <c r="B14" s="30"/>
      <c r="C14" s="31">
        <v>2017</v>
      </c>
      <c r="D14" s="31">
        <v>2018</v>
      </c>
      <c r="E14" s="101"/>
      <c r="F14" s="101"/>
      <c r="G14" s="31">
        <v>2017</v>
      </c>
      <c r="H14" s="31">
        <v>2018</v>
      </c>
      <c r="I14" s="101"/>
      <c r="J14" s="101"/>
      <c r="K14" s="32"/>
      <c r="L14" s="39" t="s">
        <v>318</v>
      </c>
      <c r="M14" s="101"/>
      <c r="N14" s="15"/>
    </row>
    <row r="15" spans="1:16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6" ht="15.75">
      <c r="A16" s="12"/>
      <c r="B16" s="34" t="s">
        <v>25</v>
      </c>
      <c r="C16" s="35">
        <v>55</v>
      </c>
      <c r="D16" s="35">
        <v>92</v>
      </c>
      <c r="E16" s="36">
        <f t="shared" ref="E16:E50" si="0">IF(ISBLANK(D16),"",(IFERROR(((D16/C16-1)*100),"")))</f>
        <v>67.272727272727266</v>
      </c>
      <c r="F16" s="36">
        <f>+(D16*100)/$D$50</f>
        <v>8.6958165560785644E-2</v>
      </c>
      <c r="G16" s="35">
        <v>55</v>
      </c>
      <c r="H16" s="35">
        <v>92</v>
      </c>
      <c r="I16" s="36">
        <f t="shared" ref="I16:I50" si="1">IF(ISBLANK(H16),"",(IFERROR(((H16/G16-1)*100),"")))</f>
        <v>67.272727272727266</v>
      </c>
      <c r="J16" s="36">
        <f>+(H16*100)/$H$50</f>
        <v>8.6958165560785644E-2</v>
      </c>
      <c r="K16" s="79"/>
      <c r="L16" s="35">
        <v>2582</v>
      </c>
      <c r="M16" s="36">
        <f>+(L16*100)/$L$50</f>
        <v>6.7318050936456139E-2</v>
      </c>
      <c r="N16" s="15"/>
    </row>
    <row r="17" spans="1:14" ht="15.75">
      <c r="A17" s="12"/>
      <c r="B17" s="34" t="s">
        <v>0</v>
      </c>
      <c r="C17" s="35">
        <v>14030</v>
      </c>
      <c r="D17" s="35">
        <v>18170</v>
      </c>
      <c r="E17" s="36">
        <f t="shared" si="0"/>
        <v>29.508196721311485</v>
      </c>
      <c r="F17" s="36">
        <f t="shared" ref="F17:F48" si="2">+(D17*100)/$D$50</f>
        <v>17.174237698255165</v>
      </c>
      <c r="G17" s="35">
        <v>14030</v>
      </c>
      <c r="H17" s="35">
        <v>18170</v>
      </c>
      <c r="I17" s="36">
        <f t="shared" si="1"/>
        <v>29.508196721311485</v>
      </c>
      <c r="J17" s="36">
        <f t="shared" ref="J17:J48" si="3">+(H17*100)/$H$50</f>
        <v>17.174237698255165</v>
      </c>
      <c r="K17" s="79"/>
      <c r="L17" s="35">
        <v>545546</v>
      </c>
      <c r="M17" s="36">
        <f t="shared" ref="M17:M47" si="4">+(L17*100)/$L$50</f>
        <v>14.223506357931798</v>
      </c>
      <c r="N17" s="15"/>
    </row>
    <row r="18" spans="1:14" ht="15.75">
      <c r="A18" s="12"/>
      <c r="B18" s="34" t="s">
        <v>23</v>
      </c>
      <c r="C18" s="35">
        <v>832</v>
      </c>
      <c r="D18" s="35">
        <v>573</v>
      </c>
      <c r="E18" s="36">
        <f t="shared" si="0"/>
        <v>-31.129807692307686</v>
      </c>
      <c r="F18" s="36">
        <f t="shared" si="2"/>
        <v>0.54159813985141492</v>
      </c>
      <c r="G18" s="35">
        <v>832</v>
      </c>
      <c r="H18" s="35">
        <v>573</v>
      </c>
      <c r="I18" s="36">
        <f t="shared" si="1"/>
        <v>-31.129807692307686</v>
      </c>
      <c r="J18" s="36">
        <f t="shared" si="3"/>
        <v>0.54159813985141492</v>
      </c>
      <c r="K18" s="79"/>
      <c r="L18" s="35">
        <v>17777</v>
      </c>
      <c r="M18" s="36">
        <f t="shared" si="4"/>
        <v>0.46348295565351694</v>
      </c>
      <c r="N18" s="15"/>
    </row>
    <row r="19" spans="1:14" ht="15.75">
      <c r="A19" s="12"/>
      <c r="B19" s="34" t="s">
        <v>2</v>
      </c>
      <c r="C19" s="35">
        <v>5779</v>
      </c>
      <c r="D19" s="35">
        <v>6576</v>
      </c>
      <c r="E19" s="36">
        <f t="shared" si="0"/>
        <v>13.791313376016623</v>
      </c>
      <c r="F19" s="36">
        <f t="shared" si="2"/>
        <v>6.2156184426926782</v>
      </c>
      <c r="G19" s="35">
        <v>5779</v>
      </c>
      <c r="H19" s="35">
        <v>6576</v>
      </c>
      <c r="I19" s="36">
        <f t="shared" si="1"/>
        <v>13.791313376016623</v>
      </c>
      <c r="J19" s="36">
        <f t="shared" si="3"/>
        <v>6.2156184426926782</v>
      </c>
      <c r="K19" s="79"/>
      <c r="L19" s="35">
        <v>222342</v>
      </c>
      <c r="M19" s="36">
        <f t="shared" si="4"/>
        <v>5.7969132770385476</v>
      </c>
      <c r="N19" s="15"/>
    </row>
    <row r="20" spans="1:14" ht="15.75">
      <c r="A20" s="12"/>
      <c r="B20" s="34" t="s">
        <v>231</v>
      </c>
      <c r="C20" s="35">
        <v>23270</v>
      </c>
      <c r="D20" s="35">
        <v>23422</v>
      </c>
      <c r="E20" s="36">
        <f t="shared" si="0"/>
        <v>0.65320154705630351</v>
      </c>
      <c r="F20" s="36">
        <f t="shared" si="2"/>
        <v>22.138414714833928</v>
      </c>
      <c r="G20" s="35">
        <v>23270</v>
      </c>
      <c r="H20" s="35">
        <v>23422</v>
      </c>
      <c r="I20" s="36">
        <f t="shared" si="1"/>
        <v>0.65320154705630351</v>
      </c>
      <c r="J20" s="36">
        <f t="shared" si="3"/>
        <v>22.138414714833928</v>
      </c>
      <c r="K20" s="79"/>
      <c r="L20" s="35">
        <v>859524</v>
      </c>
      <c r="M20" s="36">
        <f t="shared" si="4"/>
        <v>22.40955864179184</v>
      </c>
      <c r="N20" s="15"/>
    </row>
    <row r="21" spans="1:14" ht="15.75">
      <c r="A21" s="12"/>
      <c r="B21" s="34" t="s">
        <v>5</v>
      </c>
      <c r="C21" s="35">
        <v>1262</v>
      </c>
      <c r="D21" s="35">
        <v>1015</v>
      </c>
      <c r="E21" s="36">
        <f t="shared" si="0"/>
        <v>-19.572107765451662</v>
      </c>
      <c r="F21" s="36">
        <f t="shared" si="2"/>
        <v>0.95937541352388511</v>
      </c>
      <c r="G21" s="35">
        <v>1262</v>
      </c>
      <c r="H21" s="35">
        <v>1015</v>
      </c>
      <c r="I21" s="36">
        <f t="shared" si="1"/>
        <v>-19.572107765451662</v>
      </c>
      <c r="J21" s="36">
        <f t="shared" si="3"/>
        <v>0.95937541352388511</v>
      </c>
      <c r="K21" s="79"/>
      <c r="L21" s="35">
        <v>45537</v>
      </c>
      <c r="M21" s="36">
        <f t="shared" si="4"/>
        <v>1.1872432554195984</v>
      </c>
      <c r="N21" s="15"/>
    </row>
    <row r="22" spans="1:14" ht="15.75">
      <c r="A22" s="12"/>
      <c r="B22" s="34" t="s">
        <v>9</v>
      </c>
      <c r="C22" s="35">
        <v>2542</v>
      </c>
      <c r="D22" s="35">
        <v>2891</v>
      </c>
      <c r="E22" s="36">
        <f t="shared" si="0"/>
        <v>13.729346970889056</v>
      </c>
      <c r="F22" s="36">
        <f t="shared" si="2"/>
        <v>2.7325658330025142</v>
      </c>
      <c r="G22" s="35">
        <v>2542</v>
      </c>
      <c r="H22" s="35">
        <v>2891</v>
      </c>
      <c r="I22" s="36">
        <f t="shared" si="1"/>
        <v>13.729346970889056</v>
      </c>
      <c r="J22" s="36">
        <f t="shared" si="3"/>
        <v>2.7325658330025142</v>
      </c>
      <c r="K22" s="79"/>
      <c r="L22" s="35">
        <v>76679</v>
      </c>
      <c r="M22" s="36">
        <f t="shared" si="4"/>
        <v>1.999179251648536</v>
      </c>
      <c r="N22" s="15"/>
    </row>
    <row r="23" spans="1:14" ht="15.75">
      <c r="A23" s="12"/>
      <c r="B23" s="34" t="s">
        <v>10</v>
      </c>
      <c r="C23" s="35">
        <v>1694</v>
      </c>
      <c r="D23" s="35">
        <v>1586</v>
      </c>
      <c r="E23" s="36">
        <f t="shared" si="0"/>
        <v>-6.3754427390791069</v>
      </c>
      <c r="F23" s="36">
        <f t="shared" si="2"/>
        <v>1.4990831584718047</v>
      </c>
      <c r="G23" s="35">
        <v>1694</v>
      </c>
      <c r="H23" s="35">
        <v>1586</v>
      </c>
      <c r="I23" s="36">
        <f t="shared" si="1"/>
        <v>-6.3754427390791069</v>
      </c>
      <c r="J23" s="36">
        <f t="shared" si="3"/>
        <v>1.4990831584718047</v>
      </c>
      <c r="K23" s="79"/>
      <c r="L23" s="35">
        <v>66637</v>
      </c>
      <c r="M23" s="36">
        <f t="shared" si="4"/>
        <v>1.7373636561783996</v>
      </c>
      <c r="N23" s="15"/>
    </row>
    <row r="24" spans="1:14" ht="15.75">
      <c r="A24" s="12"/>
      <c r="B24" s="34" t="s">
        <v>21</v>
      </c>
      <c r="C24" s="35">
        <v>399</v>
      </c>
      <c r="D24" s="35">
        <v>411</v>
      </c>
      <c r="E24" s="36">
        <f t="shared" si="0"/>
        <v>3.007518796992481</v>
      </c>
      <c r="F24" s="36">
        <f t="shared" si="2"/>
        <v>0.38847615266829238</v>
      </c>
      <c r="G24" s="35">
        <v>399</v>
      </c>
      <c r="H24" s="35">
        <v>411</v>
      </c>
      <c r="I24" s="36">
        <f t="shared" si="1"/>
        <v>3.007518796992481</v>
      </c>
      <c r="J24" s="36">
        <f t="shared" si="3"/>
        <v>0.38847615266829238</v>
      </c>
      <c r="K24" s="79"/>
      <c r="L24" s="35">
        <v>16852</v>
      </c>
      <c r="M24" s="36">
        <f t="shared" si="4"/>
        <v>0.4393663030136169</v>
      </c>
      <c r="N24" s="15"/>
    </row>
    <row r="25" spans="1:14" ht="15.75">
      <c r="A25" s="12"/>
      <c r="B25" s="34" t="s">
        <v>12</v>
      </c>
      <c r="C25" s="35">
        <v>2709</v>
      </c>
      <c r="D25" s="35">
        <v>1801</v>
      </c>
      <c r="E25" s="36">
        <f t="shared" si="0"/>
        <v>-33.517903285345142</v>
      </c>
      <c r="F25" s="36">
        <f t="shared" si="2"/>
        <v>1.7023006105975538</v>
      </c>
      <c r="G25" s="35">
        <v>2709</v>
      </c>
      <c r="H25" s="35">
        <v>1801</v>
      </c>
      <c r="I25" s="36">
        <f t="shared" si="1"/>
        <v>-33.517903285345142</v>
      </c>
      <c r="J25" s="36">
        <f t="shared" si="3"/>
        <v>1.7023006105975538</v>
      </c>
      <c r="K25" s="79"/>
      <c r="L25" s="35">
        <v>66804</v>
      </c>
      <c r="M25" s="36">
        <f t="shared" si="4"/>
        <v>1.7417176896820357</v>
      </c>
      <c r="N25" s="15"/>
    </row>
    <row r="26" spans="1:14" ht="15.75">
      <c r="A26" s="12"/>
      <c r="B26" s="34" t="s">
        <v>16</v>
      </c>
      <c r="C26" s="35">
        <v>1636</v>
      </c>
      <c r="D26" s="35">
        <v>1651</v>
      </c>
      <c r="E26" s="36">
        <f t="shared" si="0"/>
        <v>0.91687041564791905</v>
      </c>
      <c r="F26" s="36">
        <f t="shared" si="2"/>
        <v>1.5605209928354034</v>
      </c>
      <c r="G26" s="35">
        <v>1636</v>
      </c>
      <c r="H26" s="35">
        <v>1651</v>
      </c>
      <c r="I26" s="36">
        <f t="shared" si="1"/>
        <v>0.91687041564791905</v>
      </c>
      <c r="J26" s="36">
        <f t="shared" si="3"/>
        <v>1.5605209928354034</v>
      </c>
      <c r="K26" s="79"/>
      <c r="L26" s="35">
        <v>65738</v>
      </c>
      <c r="M26" s="36">
        <f t="shared" si="4"/>
        <v>1.7139248770181075</v>
      </c>
      <c r="N26" s="15"/>
    </row>
    <row r="27" spans="1:14" ht="15.75">
      <c r="A27" s="12"/>
      <c r="B27" s="34" t="s">
        <v>14</v>
      </c>
      <c r="C27" s="35">
        <v>2100</v>
      </c>
      <c r="D27" s="35">
        <v>2917</v>
      </c>
      <c r="E27" s="36">
        <f t="shared" si="0"/>
        <v>38.904761904761912</v>
      </c>
      <c r="F27" s="36">
        <f t="shared" si="2"/>
        <v>2.7571409667479538</v>
      </c>
      <c r="G27" s="35">
        <v>2100</v>
      </c>
      <c r="H27" s="35">
        <v>2917</v>
      </c>
      <c r="I27" s="36">
        <f t="shared" si="1"/>
        <v>38.904761904761912</v>
      </c>
      <c r="J27" s="36">
        <f t="shared" si="3"/>
        <v>2.7571409667479538</v>
      </c>
      <c r="K27" s="79"/>
      <c r="L27" s="35">
        <v>66670</v>
      </c>
      <c r="M27" s="36">
        <f t="shared" si="4"/>
        <v>1.7382240340563637</v>
      </c>
      <c r="N27" s="15"/>
    </row>
    <row r="28" spans="1:14" ht="15.75">
      <c r="A28" s="12"/>
      <c r="B28" s="34" t="s">
        <v>24</v>
      </c>
      <c r="C28" s="35">
        <v>525</v>
      </c>
      <c r="D28" s="35">
        <v>229</v>
      </c>
      <c r="E28" s="36">
        <f t="shared" si="0"/>
        <v>-56.38095238095238</v>
      </c>
      <c r="F28" s="36">
        <f t="shared" si="2"/>
        <v>0.21645021645021645</v>
      </c>
      <c r="G28" s="35">
        <v>525</v>
      </c>
      <c r="H28" s="35">
        <v>229</v>
      </c>
      <c r="I28" s="36">
        <f t="shared" si="1"/>
        <v>-56.38095238095238</v>
      </c>
      <c r="J28" s="36">
        <f t="shared" si="3"/>
        <v>0.21645021645021645</v>
      </c>
      <c r="K28" s="79"/>
      <c r="L28" s="35">
        <v>13234</v>
      </c>
      <c r="M28" s="36">
        <f t="shared" si="4"/>
        <v>0.34503760112047271</v>
      </c>
      <c r="N28" s="15"/>
    </row>
    <row r="29" spans="1:14" ht="15.75">
      <c r="A29" s="12"/>
      <c r="B29" s="34" t="s">
        <v>18</v>
      </c>
      <c r="C29" s="35">
        <v>1558</v>
      </c>
      <c r="D29" s="35">
        <v>1778</v>
      </c>
      <c r="E29" s="36">
        <f t="shared" si="0"/>
        <v>14.120667522464704</v>
      </c>
      <c r="F29" s="36">
        <f t="shared" si="2"/>
        <v>1.6805610692073574</v>
      </c>
      <c r="G29" s="35">
        <v>1558</v>
      </c>
      <c r="H29" s="35">
        <v>1778</v>
      </c>
      <c r="I29" s="36">
        <f t="shared" si="1"/>
        <v>14.120667522464704</v>
      </c>
      <c r="J29" s="36">
        <f t="shared" si="3"/>
        <v>1.6805610692073574</v>
      </c>
      <c r="K29" s="79"/>
      <c r="L29" s="35">
        <v>56970</v>
      </c>
      <c r="M29" s="36">
        <f t="shared" si="4"/>
        <v>1.4853250820487631</v>
      </c>
      <c r="N29" s="15"/>
    </row>
    <row r="30" spans="1:14" ht="15.75">
      <c r="A30" s="12"/>
      <c r="B30" s="34" t="s">
        <v>1</v>
      </c>
      <c r="C30" s="35">
        <v>11203</v>
      </c>
      <c r="D30" s="35">
        <v>10176</v>
      </c>
      <c r="E30" s="36">
        <f t="shared" si="0"/>
        <v>-9.1671873605284286</v>
      </c>
      <c r="F30" s="36">
        <f t="shared" si="2"/>
        <v>9.6183292689842901</v>
      </c>
      <c r="G30" s="35">
        <v>11203</v>
      </c>
      <c r="H30" s="35">
        <v>10176</v>
      </c>
      <c r="I30" s="36">
        <f t="shared" si="1"/>
        <v>-9.1671873605284286</v>
      </c>
      <c r="J30" s="36">
        <f t="shared" si="3"/>
        <v>9.6183292689842901</v>
      </c>
      <c r="K30" s="79"/>
      <c r="L30" s="35">
        <v>308098</v>
      </c>
      <c r="M30" s="36">
        <f t="shared" si="4"/>
        <v>8.0327485892410007</v>
      </c>
      <c r="N30" s="15"/>
    </row>
    <row r="31" spans="1:14" ht="15.75">
      <c r="A31" s="12"/>
      <c r="B31" s="34" t="s">
        <v>27</v>
      </c>
      <c r="C31" s="35">
        <v>1</v>
      </c>
      <c r="D31" s="35">
        <v>0</v>
      </c>
      <c r="E31" s="36">
        <f t="shared" si="0"/>
        <v>-100</v>
      </c>
      <c r="F31" s="36">
        <f t="shared" si="2"/>
        <v>0</v>
      </c>
      <c r="G31" s="35">
        <v>1</v>
      </c>
      <c r="H31" s="35">
        <v>0</v>
      </c>
      <c r="I31" s="36">
        <f t="shared" si="1"/>
        <v>-100</v>
      </c>
      <c r="J31" s="36">
        <f t="shared" si="3"/>
        <v>0</v>
      </c>
      <c r="K31" s="79"/>
      <c r="L31" s="35">
        <v>61</v>
      </c>
      <c r="M31" s="36">
        <f t="shared" si="4"/>
        <v>1.5903954713880034E-3</v>
      </c>
      <c r="N31" s="15"/>
    </row>
    <row r="32" spans="1:14" ht="15.75">
      <c r="A32" s="12"/>
      <c r="B32" s="34" t="s">
        <v>26</v>
      </c>
      <c r="C32" s="35">
        <v>6</v>
      </c>
      <c r="D32" s="35">
        <v>4</v>
      </c>
      <c r="E32" s="36">
        <f t="shared" si="0"/>
        <v>-33.333333333333336</v>
      </c>
      <c r="F32" s="36">
        <f t="shared" si="2"/>
        <v>3.7807898069906806E-3</v>
      </c>
      <c r="G32" s="35">
        <v>6</v>
      </c>
      <c r="H32" s="35">
        <v>4</v>
      </c>
      <c r="I32" s="36">
        <f t="shared" si="1"/>
        <v>-33.333333333333336</v>
      </c>
      <c r="J32" s="36">
        <f t="shared" si="3"/>
        <v>3.7807898069906806E-3</v>
      </c>
      <c r="K32" s="79"/>
      <c r="L32" s="35">
        <v>241</v>
      </c>
      <c r="M32" s="36">
        <f t="shared" si="4"/>
        <v>6.2833657148280127E-3</v>
      </c>
      <c r="N32" s="15"/>
    </row>
    <row r="33" spans="1:14" ht="15.75">
      <c r="A33" s="12"/>
      <c r="B33" s="34" t="s">
        <v>8</v>
      </c>
      <c r="C33" s="35">
        <v>1848</v>
      </c>
      <c r="D33" s="35">
        <v>1840</v>
      </c>
      <c r="E33" s="36">
        <f t="shared" si="0"/>
        <v>-0.43290043290042934</v>
      </c>
      <c r="F33" s="36">
        <f t="shared" si="2"/>
        <v>1.739163311215713</v>
      </c>
      <c r="G33" s="35">
        <v>1848</v>
      </c>
      <c r="H33" s="35">
        <v>1840</v>
      </c>
      <c r="I33" s="36">
        <f t="shared" si="1"/>
        <v>-0.43290043290042934</v>
      </c>
      <c r="J33" s="36">
        <f t="shared" si="3"/>
        <v>1.739163311215713</v>
      </c>
      <c r="K33" s="79"/>
      <c r="L33" s="35">
        <v>70104</v>
      </c>
      <c r="M33" s="36">
        <f t="shared" si="4"/>
        <v>1.8277554774784357</v>
      </c>
      <c r="N33" s="15"/>
    </row>
    <row r="34" spans="1:14" ht="15.75">
      <c r="A34" s="12"/>
      <c r="B34" s="34" t="s">
        <v>19</v>
      </c>
      <c r="C34" s="35">
        <v>1287</v>
      </c>
      <c r="D34" s="35">
        <v>1735</v>
      </c>
      <c r="E34" s="36">
        <f t="shared" si="0"/>
        <v>34.809634809634815</v>
      </c>
      <c r="F34" s="36">
        <f t="shared" si="2"/>
        <v>1.6399175787822076</v>
      </c>
      <c r="G34" s="35">
        <v>1287</v>
      </c>
      <c r="H34" s="35">
        <v>1735</v>
      </c>
      <c r="I34" s="36">
        <f t="shared" si="1"/>
        <v>34.809634809634815</v>
      </c>
      <c r="J34" s="36">
        <f t="shared" si="3"/>
        <v>1.6399175787822076</v>
      </c>
      <c r="K34" s="79"/>
      <c r="L34" s="35">
        <v>36430</v>
      </c>
      <c r="M34" s="36">
        <f t="shared" si="4"/>
        <v>0.949805033158442</v>
      </c>
      <c r="N34" s="15"/>
    </row>
    <row r="35" spans="1:14" ht="15.75">
      <c r="A35" s="12"/>
      <c r="B35" s="34" t="s">
        <v>17</v>
      </c>
      <c r="C35" s="35">
        <v>1497</v>
      </c>
      <c r="D35" s="35">
        <v>1630</v>
      </c>
      <c r="E35" s="36">
        <f t="shared" si="0"/>
        <v>8.8844355377421422</v>
      </c>
      <c r="F35" s="36">
        <f t="shared" si="2"/>
        <v>1.5406718463487021</v>
      </c>
      <c r="G35" s="35">
        <v>1497</v>
      </c>
      <c r="H35" s="35">
        <v>1630</v>
      </c>
      <c r="I35" s="36">
        <f t="shared" si="1"/>
        <v>8.8844355377421422</v>
      </c>
      <c r="J35" s="36">
        <f t="shared" si="3"/>
        <v>1.5406718463487021</v>
      </c>
      <c r="K35" s="79"/>
      <c r="L35" s="35">
        <v>45974</v>
      </c>
      <c r="M35" s="36">
        <f t="shared" si="4"/>
        <v>1.1986367442883945</v>
      </c>
      <c r="N35" s="15"/>
    </row>
    <row r="36" spans="1:14" ht="15.75">
      <c r="A36" s="12"/>
      <c r="B36" s="34" t="s">
        <v>4</v>
      </c>
      <c r="C36" s="35">
        <v>3818</v>
      </c>
      <c r="D36" s="35">
        <v>2598</v>
      </c>
      <c r="E36" s="36">
        <f t="shared" si="0"/>
        <v>-31.953902566788894</v>
      </c>
      <c r="F36" s="36">
        <f t="shared" si="2"/>
        <v>2.455622979640447</v>
      </c>
      <c r="G36" s="35">
        <v>3818</v>
      </c>
      <c r="H36" s="35">
        <v>2598</v>
      </c>
      <c r="I36" s="36">
        <f t="shared" si="1"/>
        <v>-31.953902566788894</v>
      </c>
      <c r="J36" s="36">
        <f t="shared" si="3"/>
        <v>2.455622979640447</v>
      </c>
      <c r="K36" s="79"/>
      <c r="L36" s="35">
        <v>154713</v>
      </c>
      <c r="M36" s="36">
        <f t="shared" si="4"/>
        <v>4.0336861404074122</v>
      </c>
      <c r="N36" s="15"/>
    </row>
    <row r="37" spans="1:14" ht="15.75">
      <c r="A37" s="12"/>
      <c r="B37" s="34" t="s">
        <v>13</v>
      </c>
      <c r="C37" s="35">
        <v>1031</v>
      </c>
      <c r="D37" s="35">
        <v>1143</v>
      </c>
      <c r="E37" s="36">
        <f t="shared" si="0"/>
        <v>10.863239573229876</v>
      </c>
      <c r="F37" s="36">
        <f t="shared" si="2"/>
        <v>1.0803606873475868</v>
      </c>
      <c r="G37" s="35">
        <v>1031</v>
      </c>
      <c r="H37" s="35">
        <v>1143</v>
      </c>
      <c r="I37" s="36">
        <f t="shared" si="1"/>
        <v>10.863239573229876</v>
      </c>
      <c r="J37" s="36">
        <f t="shared" si="3"/>
        <v>1.0803606873475868</v>
      </c>
      <c r="K37" s="79"/>
      <c r="L37" s="35">
        <v>65639</v>
      </c>
      <c r="M37" s="36">
        <f t="shared" si="4"/>
        <v>1.7113437433842156</v>
      </c>
      <c r="N37" s="15"/>
    </row>
    <row r="38" spans="1:14" ht="15.75">
      <c r="A38" s="12"/>
      <c r="B38" s="34" t="s">
        <v>11</v>
      </c>
      <c r="C38" s="35">
        <v>3285</v>
      </c>
      <c r="D38" s="35">
        <v>2815</v>
      </c>
      <c r="E38" s="36">
        <f t="shared" si="0"/>
        <v>-14.30745814307458</v>
      </c>
      <c r="F38" s="36">
        <f t="shared" si="2"/>
        <v>2.6607308266696914</v>
      </c>
      <c r="G38" s="35">
        <v>3285</v>
      </c>
      <c r="H38" s="35">
        <v>2815</v>
      </c>
      <c r="I38" s="36">
        <f t="shared" si="1"/>
        <v>-14.30745814307458</v>
      </c>
      <c r="J38" s="36">
        <f t="shared" si="3"/>
        <v>2.6607308266696914</v>
      </c>
      <c r="K38" s="79"/>
      <c r="L38" s="35">
        <v>97698</v>
      </c>
      <c r="M38" s="36">
        <f t="shared" si="4"/>
        <v>2.5471878157977894</v>
      </c>
      <c r="N38" s="15"/>
    </row>
    <row r="39" spans="1:14" ht="15.75">
      <c r="A39" s="12"/>
      <c r="B39" s="34" t="s">
        <v>22</v>
      </c>
      <c r="C39" s="35">
        <v>643</v>
      </c>
      <c r="D39" s="35">
        <v>571</v>
      </c>
      <c r="E39" s="36">
        <f t="shared" si="0"/>
        <v>-11.197511664074655</v>
      </c>
      <c r="F39" s="36">
        <f t="shared" si="2"/>
        <v>0.53970774494791962</v>
      </c>
      <c r="G39" s="35">
        <v>643</v>
      </c>
      <c r="H39" s="35">
        <v>571</v>
      </c>
      <c r="I39" s="36">
        <f t="shared" si="1"/>
        <v>-11.197511664074655</v>
      </c>
      <c r="J39" s="36">
        <f t="shared" si="3"/>
        <v>0.53970774494791962</v>
      </c>
      <c r="K39" s="79"/>
      <c r="L39" s="35">
        <v>21411</v>
      </c>
      <c r="M39" s="36">
        <f t="shared" si="4"/>
        <v>0.5582288104571892</v>
      </c>
      <c r="N39" s="15"/>
    </row>
    <row r="40" spans="1:14" ht="15.75">
      <c r="A40" s="12"/>
      <c r="B40" s="34" t="s">
        <v>15</v>
      </c>
      <c r="C40" s="35">
        <v>1063</v>
      </c>
      <c r="D40" s="35">
        <v>1209</v>
      </c>
      <c r="E40" s="36">
        <f t="shared" si="0"/>
        <v>13.734713076199444</v>
      </c>
      <c r="F40" s="36">
        <f t="shared" si="2"/>
        <v>1.142743719162933</v>
      </c>
      <c r="G40" s="35">
        <v>1063</v>
      </c>
      <c r="H40" s="35">
        <v>1209</v>
      </c>
      <c r="I40" s="36">
        <f t="shared" si="1"/>
        <v>13.734713076199444</v>
      </c>
      <c r="J40" s="36">
        <f t="shared" si="3"/>
        <v>1.142743719162933</v>
      </c>
      <c r="K40" s="79"/>
      <c r="L40" s="35">
        <v>39604</v>
      </c>
      <c r="M40" s="36">
        <f t="shared" si="4"/>
        <v>1.032557741784434</v>
      </c>
      <c r="N40" s="15"/>
    </row>
    <row r="41" spans="1:14" ht="15.75">
      <c r="A41" s="12"/>
      <c r="B41" s="34" t="s">
        <v>6</v>
      </c>
      <c r="C41" s="35">
        <v>1631</v>
      </c>
      <c r="D41" s="35">
        <v>1973</v>
      </c>
      <c r="E41" s="36">
        <f t="shared" si="0"/>
        <v>20.968730839975478</v>
      </c>
      <c r="F41" s="36">
        <f t="shared" si="2"/>
        <v>1.864874572298153</v>
      </c>
      <c r="G41" s="35">
        <v>1631</v>
      </c>
      <c r="H41" s="35">
        <v>1973</v>
      </c>
      <c r="I41" s="36">
        <f t="shared" si="1"/>
        <v>20.968730839975478</v>
      </c>
      <c r="J41" s="36">
        <f t="shared" si="3"/>
        <v>1.864874572298153</v>
      </c>
      <c r="K41" s="79"/>
      <c r="L41" s="35">
        <v>70758</v>
      </c>
      <c r="M41" s="36">
        <f t="shared" si="4"/>
        <v>1.8448066026962677</v>
      </c>
      <c r="N41" s="15"/>
    </row>
    <row r="42" spans="1:14" ht="15.75">
      <c r="A42" s="12"/>
      <c r="B42" s="34" t="s">
        <v>74</v>
      </c>
      <c r="C42" s="35">
        <v>146</v>
      </c>
      <c r="D42" s="35">
        <v>136</v>
      </c>
      <c r="E42" s="36">
        <f t="shared" si="0"/>
        <v>-6.8493150684931559</v>
      </c>
      <c r="F42" s="36">
        <f t="shared" si="2"/>
        <v>0.12854685343768313</v>
      </c>
      <c r="G42" s="35">
        <v>146</v>
      </c>
      <c r="H42" s="35">
        <v>136</v>
      </c>
      <c r="I42" s="36">
        <f t="shared" si="1"/>
        <v>-6.8493150684931559</v>
      </c>
      <c r="J42" s="36">
        <f t="shared" si="3"/>
        <v>0.12854685343768313</v>
      </c>
      <c r="K42" s="79"/>
      <c r="L42" s="35">
        <v>4225</v>
      </c>
      <c r="M42" s="36">
        <f t="shared" si="4"/>
        <v>0.11015444043630022</v>
      </c>
      <c r="N42" s="15"/>
    </row>
    <row r="43" spans="1:14" ht="15.75">
      <c r="A43" s="12"/>
      <c r="B43" s="34" t="s">
        <v>3</v>
      </c>
      <c r="C43" s="35">
        <v>7056</v>
      </c>
      <c r="D43" s="35">
        <v>6332</v>
      </c>
      <c r="E43" s="36">
        <f t="shared" si="0"/>
        <v>-10.260770975056687</v>
      </c>
      <c r="F43" s="36">
        <f t="shared" si="2"/>
        <v>5.9849902644662469</v>
      </c>
      <c r="G43" s="35">
        <v>7056</v>
      </c>
      <c r="H43" s="35">
        <v>6332</v>
      </c>
      <c r="I43" s="36">
        <f t="shared" si="1"/>
        <v>-10.260770975056687</v>
      </c>
      <c r="J43" s="36">
        <f t="shared" si="3"/>
        <v>5.9849902644662469</v>
      </c>
      <c r="K43" s="79"/>
      <c r="L43" s="35">
        <v>213104</v>
      </c>
      <c r="M43" s="36">
        <f t="shared" si="4"/>
        <v>5.556059615322444</v>
      </c>
      <c r="N43" s="15"/>
    </row>
    <row r="44" spans="1:14" ht="15.75">
      <c r="A44" s="12"/>
      <c r="B44" s="34" t="s">
        <v>20</v>
      </c>
      <c r="C44" s="35">
        <v>775</v>
      </c>
      <c r="D44" s="35">
        <v>400</v>
      </c>
      <c r="E44" s="36">
        <f t="shared" si="0"/>
        <v>-48.387096774193552</v>
      </c>
      <c r="F44" s="36">
        <f t="shared" si="2"/>
        <v>0.37807898069906803</v>
      </c>
      <c r="G44" s="35">
        <v>775</v>
      </c>
      <c r="H44" s="35">
        <v>400</v>
      </c>
      <c r="I44" s="36">
        <f t="shared" si="1"/>
        <v>-48.387096774193552</v>
      </c>
      <c r="J44" s="36">
        <f t="shared" si="3"/>
        <v>0.37807898069906803</v>
      </c>
      <c r="K44" s="79"/>
      <c r="L44" s="35">
        <v>41301</v>
      </c>
      <c r="M44" s="36">
        <f t="shared" si="4"/>
        <v>1.0768020223573103</v>
      </c>
      <c r="N44" s="15"/>
    </row>
    <row r="45" spans="1:14" ht="15.75">
      <c r="A45" s="12"/>
      <c r="B45" s="34" t="s">
        <v>7</v>
      </c>
      <c r="C45" s="35">
        <v>2685</v>
      </c>
      <c r="D45" s="35">
        <v>2909</v>
      </c>
      <c r="E45" s="36">
        <f t="shared" si="0"/>
        <v>8.3426443202979428</v>
      </c>
      <c r="F45" s="36">
        <f t="shared" si="2"/>
        <v>2.7495793871339722</v>
      </c>
      <c r="G45" s="35">
        <v>2685</v>
      </c>
      <c r="H45" s="35">
        <v>2909</v>
      </c>
      <c r="I45" s="36">
        <f t="shared" si="1"/>
        <v>8.3426443202979428</v>
      </c>
      <c r="J45" s="36">
        <f t="shared" si="3"/>
        <v>2.7495793871339722</v>
      </c>
      <c r="K45" s="79"/>
      <c r="L45" s="35">
        <v>84723</v>
      </c>
      <c r="M45" s="36">
        <f t="shared" si="4"/>
        <v>2.2089028774164885</v>
      </c>
      <c r="N45" s="15"/>
    </row>
    <row r="46" spans="1:14" ht="15.75">
      <c r="A46" s="12"/>
      <c r="B46" s="34" t="s">
        <v>232</v>
      </c>
      <c r="C46" s="35">
        <v>8729</v>
      </c>
      <c r="D46" s="35">
        <v>7212</v>
      </c>
      <c r="E46" s="36">
        <f t="shared" si="0"/>
        <v>-17.378852102188112</v>
      </c>
      <c r="F46" s="36">
        <f t="shared" si="2"/>
        <v>6.8167640220041967</v>
      </c>
      <c r="G46" s="35">
        <v>8729</v>
      </c>
      <c r="H46" s="35">
        <v>7212</v>
      </c>
      <c r="I46" s="36">
        <f t="shared" si="1"/>
        <v>-17.378852102188112</v>
      </c>
      <c r="J46" s="36">
        <f t="shared" si="3"/>
        <v>6.8167640220041967</v>
      </c>
      <c r="K46" s="79"/>
      <c r="L46" s="35">
        <v>458305</v>
      </c>
      <c r="M46" s="36">
        <f t="shared" si="4"/>
        <v>11.948954041220965</v>
      </c>
      <c r="N46" s="15"/>
    </row>
    <row r="47" spans="1:14" ht="15.75">
      <c r="A47" s="12"/>
      <c r="B47" s="34" t="s">
        <v>29</v>
      </c>
      <c r="C47" s="35">
        <v>0</v>
      </c>
      <c r="D47" s="35">
        <v>1</v>
      </c>
      <c r="E47" s="36" t="str">
        <f t="shared" si="0"/>
        <v/>
      </c>
      <c r="F47" s="36">
        <f t="shared" si="2"/>
        <v>9.4519745174767014E-4</v>
      </c>
      <c r="G47" s="35">
        <v>0</v>
      </c>
      <c r="H47" s="35">
        <v>1</v>
      </c>
      <c r="I47" s="36" t="str">
        <f t="shared" si="1"/>
        <v/>
      </c>
      <c r="J47" s="36">
        <f t="shared" si="3"/>
        <v>9.4519745174767014E-4</v>
      </c>
      <c r="K47" s="79"/>
      <c r="L47" s="35">
        <v>41</v>
      </c>
      <c r="M47" s="36">
        <f t="shared" si="4"/>
        <v>1.0689543332280023E-3</v>
      </c>
      <c r="N47" s="15"/>
    </row>
    <row r="48" spans="1:14" ht="15.75">
      <c r="A48" s="12"/>
      <c r="B48" s="34" t="s">
        <v>28</v>
      </c>
      <c r="C48" s="35">
        <v>5</v>
      </c>
      <c r="D48" s="35">
        <v>2</v>
      </c>
      <c r="E48" s="36">
        <f t="shared" si="0"/>
        <v>-60</v>
      </c>
      <c r="F48" s="36">
        <f t="shared" si="2"/>
        <v>1.8903949034953403E-3</v>
      </c>
      <c r="G48" s="35">
        <v>5</v>
      </c>
      <c r="H48" s="35">
        <v>2</v>
      </c>
      <c r="I48" s="36">
        <f t="shared" si="1"/>
        <v>-60</v>
      </c>
      <c r="J48" s="36">
        <f t="shared" si="3"/>
        <v>1.8903949034953403E-3</v>
      </c>
      <c r="K48" s="79"/>
      <c r="L48" s="35">
        <v>88</v>
      </c>
      <c r="M48" s="36">
        <f>+(L48*100)/$L$50</f>
        <v>2.2943410079040048E-3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79"/>
      <c r="L49" s="35">
        <v>114</v>
      </c>
      <c r="M49" s="36">
        <f>+(L49*100)/$L$50</f>
        <v>2.9722144875120064E-3</v>
      </c>
      <c r="N49" s="15"/>
    </row>
    <row r="50" spans="1:14" ht="15.75">
      <c r="A50" s="12"/>
      <c r="B50" s="40" t="s">
        <v>70</v>
      </c>
      <c r="C50" s="37">
        <f>SUM(C16:C49)</f>
        <v>105100</v>
      </c>
      <c r="D50" s="37">
        <f>SUM(D16:D49)</f>
        <v>105798</v>
      </c>
      <c r="E50" s="38">
        <f t="shared" si="0"/>
        <v>0.66412940057087866</v>
      </c>
      <c r="F50" s="38">
        <f>SUM(F16:F49)</f>
        <v>100.00000000000001</v>
      </c>
      <c r="G50" s="37">
        <f>SUM(G16:G49)</f>
        <v>105100</v>
      </c>
      <c r="H50" s="37">
        <f>SUM(H16:H49)</f>
        <v>105798</v>
      </c>
      <c r="I50" s="38">
        <f t="shared" si="1"/>
        <v>0.66412940057087866</v>
      </c>
      <c r="J50" s="38">
        <f>SUM(J16:J49)</f>
        <v>100.00000000000001</v>
      </c>
      <c r="K50" s="79"/>
      <c r="L50" s="37">
        <f>SUM(L16:L49)</f>
        <v>3835524</v>
      </c>
      <c r="M50" s="38">
        <f>SUM(M16:M49)</f>
        <v>100</v>
      </c>
      <c r="N50" s="15"/>
    </row>
    <row r="51" spans="1:14">
      <c r="A51" s="12"/>
      <c r="B51" s="4"/>
      <c r="C51" s="84"/>
      <c r="D51" s="84"/>
      <c r="E51" s="84"/>
      <c r="F51" s="84"/>
      <c r="G51" s="111"/>
      <c r="H51" s="84"/>
      <c r="I51" s="84"/>
      <c r="J51" s="84"/>
      <c r="K51" s="84"/>
      <c r="L51" s="111"/>
      <c r="M51" s="84"/>
      <c r="N51" s="85"/>
    </row>
    <row r="52" spans="1:14" ht="18.75">
      <c r="A52" s="12"/>
      <c r="B52" s="92" t="s">
        <v>308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85"/>
    </row>
    <row r="53" spans="1:14" ht="31.5" customHeight="1">
      <c r="A53" s="12"/>
      <c r="B53" s="30" t="s">
        <v>254</v>
      </c>
      <c r="C53" s="104" t="s">
        <v>319</v>
      </c>
      <c r="D53" s="104"/>
      <c r="E53" s="101" t="s">
        <v>316</v>
      </c>
      <c r="F53" s="101" t="s">
        <v>305</v>
      </c>
      <c r="G53" s="105" t="s">
        <v>320</v>
      </c>
      <c r="H53" s="106"/>
      <c r="I53" s="101" t="s">
        <v>316</v>
      </c>
      <c r="J53" s="101" t="s">
        <v>306</v>
      </c>
      <c r="K53" s="94"/>
      <c r="L53" s="86" t="s">
        <v>322</v>
      </c>
      <c r="M53" s="101" t="s">
        <v>101</v>
      </c>
      <c r="N53" s="85"/>
    </row>
    <row r="54" spans="1:14" ht="15.75">
      <c r="A54" s="12"/>
      <c r="B54" s="30"/>
      <c r="C54" s="31">
        <v>2017</v>
      </c>
      <c r="D54" s="31">
        <v>2018</v>
      </c>
      <c r="E54" s="101"/>
      <c r="F54" s="101"/>
      <c r="G54" s="31">
        <v>2017</v>
      </c>
      <c r="H54" s="31">
        <v>2018</v>
      </c>
      <c r="I54" s="101"/>
      <c r="J54" s="101"/>
      <c r="K54" s="94"/>
      <c r="L54" s="39" t="s">
        <v>318</v>
      </c>
      <c r="M54" s="101"/>
      <c r="N54" s="85"/>
    </row>
    <row r="55" spans="1:14" ht="15.75">
      <c r="A55" s="12"/>
      <c r="B55" s="30"/>
      <c r="C55" s="31"/>
      <c r="D55" s="31"/>
      <c r="E55" s="94"/>
      <c r="F55" s="33"/>
      <c r="G55" s="33"/>
      <c r="H55" s="33"/>
      <c r="I55" s="33"/>
      <c r="J55" s="33"/>
      <c r="K55" s="33"/>
      <c r="L55" s="33"/>
      <c r="N55" s="85"/>
    </row>
    <row r="56" spans="1:14" ht="15.75">
      <c r="A56" s="12"/>
      <c r="B56" s="34" t="s">
        <v>25</v>
      </c>
      <c r="C56" s="35">
        <v>36</v>
      </c>
      <c r="D56" s="35">
        <v>75</v>
      </c>
      <c r="E56" s="36">
        <f t="shared" ref="E56:E90" si="5">IF(ISBLANK(D56),"",(IFERROR(((D56/C56-1)*100),"")))</f>
        <v>108.33333333333334</v>
      </c>
      <c r="F56" s="36">
        <f>+(D56*100)/$D$90</f>
        <v>0.13109825377125978</v>
      </c>
      <c r="G56" s="35">
        <v>36</v>
      </c>
      <c r="H56" s="35">
        <v>75</v>
      </c>
      <c r="I56" s="36">
        <f t="shared" ref="I56:I90" si="6">IF(ISBLANK(H56),"",(IFERROR(((H56/G56-1)*100),"")))</f>
        <v>108.33333333333334</v>
      </c>
      <c r="J56" s="36">
        <f>+(H56*100)/$H$90</f>
        <v>0.13109825377125978</v>
      </c>
      <c r="K56" s="79"/>
      <c r="L56" s="35">
        <v>1565</v>
      </c>
      <c r="M56" s="36">
        <f>+(L56*100)/$L$90</f>
        <v>7.3934655936929244E-2</v>
      </c>
      <c r="N56" s="85"/>
    </row>
    <row r="57" spans="1:14" ht="15.75">
      <c r="A57" s="12"/>
      <c r="B57" s="34" t="s">
        <v>0</v>
      </c>
      <c r="C57" s="35">
        <v>8113</v>
      </c>
      <c r="D57" s="35">
        <v>9537</v>
      </c>
      <c r="E57" s="36">
        <f t="shared" si="5"/>
        <v>17.55207691359546</v>
      </c>
      <c r="F57" s="36">
        <f t="shared" ref="F57:F89" si="7">+(D57*100)/$D$90</f>
        <v>16.670453949553391</v>
      </c>
      <c r="G57" s="35">
        <v>8113</v>
      </c>
      <c r="H57" s="35">
        <v>9537</v>
      </c>
      <c r="I57" s="36">
        <f t="shared" si="6"/>
        <v>17.55207691359546</v>
      </c>
      <c r="J57" s="36">
        <f t="shared" ref="J57:J89" si="8">+(H57*100)/$H$90</f>
        <v>16.670453949553391</v>
      </c>
      <c r="K57" s="79"/>
      <c r="L57" s="35">
        <v>316405</v>
      </c>
      <c r="M57" s="36">
        <f t="shared" ref="M57:M89" si="9">+(L57*100)/$L$90</f>
        <v>14.947792211964281</v>
      </c>
      <c r="N57" s="85"/>
    </row>
    <row r="58" spans="1:14" ht="15.75">
      <c r="A58" s="12"/>
      <c r="B58" s="34" t="s">
        <v>23</v>
      </c>
      <c r="C58" s="35">
        <v>394</v>
      </c>
      <c r="D58" s="35">
        <v>277</v>
      </c>
      <c r="E58" s="36">
        <f t="shared" si="5"/>
        <v>-29.695431472081214</v>
      </c>
      <c r="F58" s="36">
        <f t="shared" si="7"/>
        <v>0.48418955059518609</v>
      </c>
      <c r="G58" s="35">
        <v>394</v>
      </c>
      <c r="H58" s="35">
        <v>277</v>
      </c>
      <c r="I58" s="36">
        <f t="shared" si="6"/>
        <v>-29.695431472081214</v>
      </c>
      <c r="J58" s="36">
        <f t="shared" si="8"/>
        <v>0.48418955059518609</v>
      </c>
      <c r="K58" s="79"/>
      <c r="L58" s="35">
        <v>8073</v>
      </c>
      <c r="M58" s="36">
        <f t="shared" si="9"/>
        <v>0.38138944241458778</v>
      </c>
      <c r="N58" s="85"/>
    </row>
    <row r="59" spans="1:14" ht="15.75">
      <c r="A59" s="12"/>
      <c r="B59" s="34" t="s">
        <v>2</v>
      </c>
      <c r="C59" s="35">
        <v>3153</v>
      </c>
      <c r="D59" s="35">
        <v>3499</v>
      </c>
      <c r="E59" s="36">
        <f t="shared" si="5"/>
        <v>10.973675864256261</v>
      </c>
      <c r="F59" s="36">
        <f t="shared" si="7"/>
        <v>6.1161705326085061</v>
      </c>
      <c r="G59" s="35">
        <v>3153</v>
      </c>
      <c r="H59" s="35">
        <v>3499</v>
      </c>
      <c r="I59" s="36">
        <f t="shared" si="6"/>
        <v>10.973675864256261</v>
      </c>
      <c r="J59" s="36">
        <f t="shared" si="8"/>
        <v>6.1161705326085061</v>
      </c>
      <c r="K59" s="79"/>
      <c r="L59" s="35">
        <v>119075</v>
      </c>
      <c r="M59" s="36">
        <f t="shared" si="9"/>
        <v>5.6254116010797768</v>
      </c>
      <c r="N59" s="85"/>
    </row>
    <row r="60" spans="1:14" ht="15.75">
      <c r="A60" s="12"/>
      <c r="B60" s="34" t="s">
        <v>231</v>
      </c>
      <c r="C60" s="35">
        <v>14179</v>
      </c>
      <c r="D60" s="35">
        <v>13524</v>
      </c>
      <c r="E60" s="36">
        <f t="shared" si="5"/>
        <v>-4.6195077226884873</v>
      </c>
      <c r="F60" s="36">
        <f t="shared" si="7"/>
        <v>23.639637120033562</v>
      </c>
      <c r="G60" s="35">
        <v>14179</v>
      </c>
      <c r="H60" s="35">
        <v>13524</v>
      </c>
      <c r="I60" s="36">
        <f t="shared" si="6"/>
        <v>-4.6195077226884873</v>
      </c>
      <c r="J60" s="36">
        <f t="shared" si="8"/>
        <v>23.639637120033562</v>
      </c>
      <c r="K60" s="79"/>
      <c r="L60" s="35">
        <v>509946</v>
      </c>
      <c r="M60" s="36">
        <f t="shared" si="9"/>
        <v>24.091170643075607</v>
      </c>
      <c r="N60" s="85"/>
    </row>
    <row r="61" spans="1:14" ht="15.75">
      <c r="A61" s="12"/>
      <c r="B61" s="34" t="s">
        <v>5</v>
      </c>
      <c r="C61" s="35">
        <v>540</v>
      </c>
      <c r="D61" s="35">
        <v>518</v>
      </c>
      <c r="E61" s="36">
        <f t="shared" si="5"/>
        <v>-4.0740740740740744</v>
      </c>
      <c r="F61" s="36">
        <f t="shared" si="7"/>
        <v>0.90545193938016744</v>
      </c>
      <c r="G61" s="35">
        <v>540</v>
      </c>
      <c r="H61" s="35">
        <v>518</v>
      </c>
      <c r="I61" s="36">
        <f t="shared" si="6"/>
        <v>-4.0740740740740744</v>
      </c>
      <c r="J61" s="36">
        <f t="shared" si="8"/>
        <v>0.90545193938016744</v>
      </c>
      <c r="K61" s="79"/>
      <c r="L61" s="35">
        <v>20903</v>
      </c>
      <c r="M61" s="36">
        <f t="shared" si="9"/>
        <v>0.9875118933224486</v>
      </c>
      <c r="N61" s="85"/>
    </row>
    <row r="62" spans="1:14" ht="15.75">
      <c r="A62" s="12"/>
      <c r="B62" s="34" t="s">
        <v>9</v>
      </c>
      <c r="C62" s="35">
        <v>1339</v>
      </c>
      <c r="D62" s="35">
        <v>1570</v>
      </c>
      <c r="E62" s="36">
        <f t="shared" si="5"/>
        <v>17.251680358476484</v>
      </c>
      <c r="F62" s="36">
        <f t="shared" si="7"/>
        <v>2.7443234456117045</v>
      </c>
      <c r="G62" s="35">
        <v>1339</v>
      </c>
      <c r="H62" s="35">
        <v>1570</v>
      </c>
      <c r="I62" s="36">
        <f t="shared" si="6"/>
        <v>17.251680358476484</v>
      </c>
      <c r="J62" s="36">
        <f t="shared" si="8"/>
        <v>2.7443234456117045</v>
      </c>
      <c r="K62" s="79"/>
      <c r="L62" s="35">
        <v>40193</v>
      </c>
      <c r="M62" s="36">
        <f t="shared" si="9"/>
        <v>1.8988214863086246</v>
      </c>
      <c r="N62" s="85"/>
    </row>
    <row r="63" spans="1:14" ht="15.75">
      <c r="A63" s="12"/>
      <c r="B63" s="34" t="s">
        <v>10</v>
      </c>
      <c r="C63" s="35">
        <v>1030</v>
      </c>
      <c r="D63" s="35">
        <v>956</v>
      </c>
      <c r="E63" s="36">
        <f t="shared" si="5"/>
        <v>-7.1844660194174796</v>
      </c>
      <c r="F63" s="36">
        <f t="shared" si="7"/>
        <v>1.6710657414043244</v>
      </c>
      <c r="G63" s="35">
        <v>1030</v>
      </c>
      <c r="H63" s="35">
        <v>956</v>
      </c>
      <c r="I63" s="36">
        <f t="shared" si="6"/>
        <v>-7.1844660194174796</v>
      </c>
      <c r="J63" s="36">
        <f t="shared" si="8"/>
        <v>1.6710657414043244</v>
      </c>
      <c r="K63" s="79"/>
      <c r="L63" s="35">
        <v>37872</v>
      </c>
      <c r="M63" s="36">
        <f t="shared" si="9"/>
        <v>1.7891714310820348</v>
      </c>
      <c r="N63" s="85"/>
    </row>
    <row r="64" spans="1:14" ht="15.75">
      <c r="A64" s="12"/>
      <c r="B64" s="34" t="s">
        <v>21</v>
      </c>
      <c r="C64" s="35">
        <v>214</v>
      </c>
      <c r="D64" s="35">
        <v>250</v>
      </c>
      <c r="E64" s="36">
        <f t="shared" si="5"/>
        <v>16.822429906542059</v>
      </c>
      <c r="F64" s="36">
        <f t="shared" si="7"/>
        <v>0.43699417923753253</v>
      </c>
      <c r="G64" s="35">
        <v>214</v>
      </c>
      <c r="H64" s="35">
        <v>250</v>
      </c>
      <c r="I64" s="36">
        <f t="shared" si="6"/>
        <v>16.822429906542059</v>
      </c>
      <c r="J64" s="36">
        <f t="shared" si="8"/>
        <v>0.43699417923753253</v>
      </c>
      <c r="K64" s="79"/>
      <c r="L64" s="35">
        <v>9137</v>
      </c>
      <c r="M64" s="36">
        <f t="shared" si="9"/>
        <v>0.43165555993336907</v>
      </c>
      <c r="N64" s="85"/>
    </row>
    <row r="65" spans="1:14" ht="15.75">
      <c r="A65" s="12"/>
      <c r="B65" s="34" t="s">
        <v>12</v>
      </c>
      <c r="C65" s="35">
        <v>1120</v>
      </c>
      <c r="D65" s="35">
        <v>803</v>
      </c>
      <c r="E65" s="36">
        <f t="shared" si="5"/>
        <v>-28.303571428571427</v>
      </c>
      <c r="F65" s="36">
        <f t="shared" si="7"/>
        <v>1.4036253037109545</v>
      </c>
      <c r="G65" s="35">
        <v>1120</v>
      </c>
      <c r="H65" s="35">
        <v>803</v>
      </c>
      <c r="I65" s="36">
        <f t="shared" si="6"/>
        <v>-28.303571428571427</v>
      </c>
      <c r="J65" s="36">
        <f t="shared" si="8"/>
        <v>1.4036253037109545</v>
      </c>
      <c r="K65" s="79"/>
      <c r="L65" s="35">
        <v>28272</v>
      </c>
      <c r="M65" s="36">
        <f t="shared" si="9"/>
        <v>1.3356425512133314</v>
      </c>
      <c r="N65" s="85"/>
    </row>
    <row r="66" spans="1:14" ht="15.75">
      <c r="A66" s="12"/>
      <c r="B66" s="34" t="s">
        <v>16</v>
      </c>
      <c r="C66" s="35">
        <v>933</v>
      </c>
      <c r="D66" s="35">
        <v>958</v>
      </c>
      <c r="E66" s="36">
        <f t="shared" si="5"/>
        <v>2.6795284030010746</v>
      </c>
      <c r="F66" s="36">
        <f t="shared" si="7"/>
        <v>1.6745616948382247</v>
      </c>
      <c r="G66" s="35">
        <v>933</v>
      </c>
      <c r="H66" s="35">
        <v>958</v>
      </c>
      <c r="I66" s="36">
        <f t="shared" si="6"/>
        <v>2.6795284030010746</v>
      </c>
      <c r="J66" s="36">
        <f t="shared" si="8"/>
        <v>1.6745616948382247</v>
      </c>
      <c r="K66" s="79"/>
      <c r="L66" s="35">
        <v>37558</v>
      </c>
      <c r="M66" s="36">
        <f t="shared" si="9"/>
        <v>1.7743372573029961</v>
      </c>
      <c r="N66" s="85"/>
    </row>
    <row r="67" spans="1:14" ht="15.75">
      <c r="A67" s="12"/>
      <c r="B67" s="34" t="s">
        <v>14</v>
      </c>
      <c r="C67" s="35">
        <v>1036</v>
      </c>
      <c r="D67" s="35">
        <v>1436</v>
      </c>
      <c r="E67" s="36">
        <f t="shared" si="5"/>
        <v>38.6100386100386</v>
      </c>
      <c r="F67" s="36">
        <f t="shared" si="7"/>
        <v>2.510094565540387</v>
      </c>
      <c r="G67" s="35">
        <v>1036</v>
      </c>
      <c r="H67" s="35">
        <v>1436</v>
      </c>
      <c r="I67" s="36">
        <f t="shared" si="6"/>
        <v>38.6100386100386</v>
      </c>
      <c r="J67" s="36">
        <f t="shared" si="8"/>
        <v>2.510094565540387</v>
      </c>
      <c r="K67" s="79"/>
      <c r="L67" s="35">
        <v>32327</v>
      </c>
      <c r="M67" s="36">
        <f t="shared" si="9"/>
        <v>1.5272112603662056</v>
      </c>
      <c r="N67" s="85"/>
    </row>
    <row r="68" spans="1:14" ht="15.75">
      <c r="A68" s="12"/>
      <c r="B68" s="34" t="s">
        <v>24</v>
      </c>
      <c r="C68" s="35">
        <v>363</v>
      </c>
      <c r="D68" s="35">
        <v>148</v>
      </c>
      <c r="E68" s="36">
        <f t="shared" si="5"/>
        <v>-59.228650137741049</v>
      </c>
      <c r="F68" s="36">
        <f t="shared" si="7"/>
        <v>0.25870055410861925</v>
      </c>
      <c r="G68" s="35">
        <v>363</v>
      </c>
      <c r="H68" s="35">
        <v>148</v>
      </c>
      <c r="I68" s="36">
        <f t="shared" si="6"/>
        <v>-59.228650137741049</v>
      </c>
      <c r="J68" s="36">
        <f t="shared" si="8"/>
        <v>0.25870055410861925</v>
      </c>
      <c r="K68" s="79"/>
      <c r="L68" s="35">
        <v>8739</v>
      </c>
      <c r="M68" s="36">
        <f t="shared" si="9"/>
        <v>0.41285300845547906</v>
      </c>
      <c r="N68" s="85"/>
    </row>
    <row r="69" spans="1:14" ht="15.75">
      <c r="A69" s="12"/>
      <c r="B69" s="34" t="s">
        <v>18</v>
      </c>
      <c r="C69" s="35">
        <v>695</v>
      </c>
      <c r="D69" s="35">
        <v>1018</v>
      </c>
      <c r="E69" s="36">
        <f t="shared" si="5"/>
        <v>46.474820143884884</v>
      </c>
      <c r="F69" s="36">
        <f t="shared" si="7"/>
        <v>1.7794402978552326</v>
      </c>
      <c r="G69" s="35">
        <v>695</v>
      </c>
      <c r="H69" s="35">
        <v>1018</v>
      </c>
      <c r="I69" s="36">
        <f t="shared" si="6"/>
        <v>46.474820143884884</v>
      </c>
      <c r="J69" s="36">
        <f t="shared" si="8"/>
        <v>1.7794402978552326</v>
      </c>
      <c r="K69" s="79"/>
      <c r="L69" s="35">
        <v>27729</v>
      </c>
      <c r="M69" s="36">
        <f t="shared" si="9"/>
        <v>1.3099898239457579</v>
      </c>
      <c r="N69" s="85"/>
    </row>
    <row r="70" spans="1:14" ht="15.75">
      <c r="A70" s="12"/>
      <c r="B70" s="34" t="s">
        <v>1</v>
      </c>
      <c r="C70" s="35">
        <v>6776</v>
      </c>
      <c r="D70" s="35">
        <v>5801</v>
      </c>
      <c r="E70" s="36">
        <f t="shared" si="5"/>
        <v>-14.389020070838255</v>
      </c>
      <c r="F70" s="36">
        <f t="shared" si="7"/>
        <v>10.140012935027706</v>
      </c>
      <c r="G70" s="35">
        <v>6776</v>
      </c>
      <c r="H70" s="35">
        <v>5801</v>
      </c>
      <c r="I70" s="36">
        <f t="shared" si="6"/>
        <v>-14.389020070838255</v>
      </c>
      <c r="J70" s="36">
        <f t="shared" si="8"/>
        <v>10.140012935027706</v>
      </c>
      <c r="K70" s="79"/>
      <c r="L70" s="35">
        <v>180931</v>
      </c>
      <c r="M70" s="36">
        <f t="shared" si="9"/>
        <v>8.5476493503671218</v>
      </c>
      <c r="N70" s="85"/>
    </row>
    <row r="71" spans="1:14" ht="15.75">
      <c r="A71" s="12"/>
      <c r="B71" s="34" t="s">
        <v>27</v>
      </c>
      <c r="C71" s="35">
        <v>1</v>
      </c>
      <c r="D71" s="35">
        <v>0</v>
      </c>
      <c r="E71" s="36">
        <f t="shared" si="5"/>
        <v>-100</v>
      </c>
      <c r="F71" s="36">
        <f t="shared" si="7"/>
        <v>0</v>
      </c>
      <c r="G71" s="35">
        <v>1</v>
      </c>
      <c r="H71" s="35">
        <v>0</v>
      </c>
      <c r="I71" s="36">
        <f t="shared" si="6"/>
        <v>-100</v>
      </c>
      <c r="J71" s="36">
        <f t="shared" si="8"/>
        <v>0</v>
      </c>
      <c r="K71" s="79"/>
      <c r="L71" s="35">
        <v>23</v>
      </c>
      <c r="M71" s="36">
        <f t="shared" si="9"/>
        <v>1.0865796080187686E-3</v>
      </c>
      <c r="N71" s="85"/>
    </row>
    <row r="72" spans="1:14" ht="15.75">
      <c r="A72" s="12"/>
      <c r="B72" s="34" t="s">
        <v>26</v>
      </c>
      <c r="C72" s="35">
        <v>3</v>
      </c>
      <c r="D72" s="35">
        <v>3</v>
      </c>
      <c r="E72" s="36">
        <f t="shared" si="5"/>
        <v>0</v>
      </c>
      <c r="F72" s="36">
        <f t="shared" si="7"/>
        <v>5.2439301508503903E-3</v>
      </c>
      <c r="G72" s="35">
        <v>3</v>
      </c>
      <c r="H72" s="35">
        <v>3</v>
      </c>
      <c r="I72" s="36">
        <f t="shared" si="6"/>
        <v>0</v>
      </c>
      <c r="J72" s="36">
        <f t="shared" si="8"/>
        <v>5.2439301508503903E-3</v>
      </c>
      <c r="K72" s="79"/>
      <c r="L72" s="35">
        <v>127</v>
      </c>
      <c r="M72" s="36">
        <f t="shared" si="9"/>
        <v>5.9998091399297215E-3</v>
      </c>
      <c r="N72" s="85"/>
    </row>
    <row r="73" spans="1:14" ht="15.75">
      <c r="A73" s="12"/>
      <c r="B73" s="34" t="s">
        <v>8</v>
      </c>
      <c r="C73" s="35">
        <v>897</v>
      </c>
      <c r="D73" s="35">
        <v>1013</v>
      </c>
      <c r="E73" s="36">
        <f t="shared" si="5"/>
        <v>12.931995540691199</v>
      </c>
      <c r="F73" s="36">
        <f t="shared" si="7"/>
        <v>1.7707004142704819</v>
      </c>
      <c r="G73" s="35">
        <v>897</v>
      </c>
      <c r="H73" s="35">
        <v>1013</v>
      </c>
      <c r="I73" s="36">
        <f t="shared" si="6"/>
        <v>12.931995540691199</v>
      </c>
      <c r="J73" s="36">
        <f t="shared" si="8"/>
        <v>1.7707004142704819</v>
      </c>
      <c r="K73" s="79"/>
      <c r="L73" s="35">
        <v>35837</v>
      </c>
      <c r="M73" s="36">
        <f t="shared" si="9"/>
        <v>1.6930327570682004</v>
      </c>
      <c r="N73" s="85"/>
    </row>
    <row r="74" spans="1:14" ht="15.75">
      <c r="A74" s="12"/>
      <c r="B74" s="34" t="s">
        <v>19</v>
      </c>
      <c r="C74" s="35">
        <v>780</v>
      </c>
      <c r="D74" s="35">
        <v>1167</v>
      </c>
      <c r="E74" s="36">
        <f t="shared" si="5"/>
        <v>49.615384615384613</v>
      </c>
      <c r="F74" s="36">
        <f t="shared" si="7"/>
        <v>2.0398888286808021</v>
      </c>
      <c r="G74" s="35">
        <v>780</v>
      </c>
      <c r="H74" s="35">
        <v>1167</v>
      </c>
      <c r="I74" s="36">
        <f t="shared" si="6"/>
        <v>49.615384615384613</v>
      </c>
      <c r="J74" s="36">
        <f t="shared" si="8"/>
        <v>2.0398888286808021</v>
      </c>
      <c r="K74" s="79"/>
      <c r="L74" s="35">
        <v>20224</v>
      </c>
      <c r="M74" s="36">
        <f t="shared" si="9"/>
        <v>0.95543417359006844</v>
      </c>
      <c r="N74" s="85"/>
    </row>
    <row r="75" spans="1:14" ht="15.75">
      <c r="A75" s="12"/>
      <c r="B75" s="34" t="s">
        <v>17</v>
      </c>
      <c r="C75" s="35">
        <v>812</v>
      </c>
      <c r="D75" s="35">
        <v>657</v>
      </c>
      <c r="E75" s="36">
        <f t="shared" si="5"/>
        <v>-19.088669950738911</v>
      </c>
      <c r="F75" s="36">
        <f t="shared" si="7"/>
        <v>1.1484207030362357</v>
      </c>
      <c r="G75" s="35">
        <v>812</v>
      </c>
      <c r="H75" s="35">
        <v>657</v>
      </c>
      <c r="I75" s="36">
        <f t="shared" si="6"/>
        <v>-19.088669950738911</v>
      </c>
      <c r="J75" s="36">
        <f t="shared" si="8"/>
        <v>1.1484207030362357</v>
      </c>
      <c r="K75" s="79"/>
      <c r="L75" s="35">
        <v>23054</v>
      </c>
      <c r="M75" s="36">
        <f t="shared" si="9"/>
        <v>1.0891307079680299</v>
      </c>
      <c r="N75" s="85"/>
    </row>
    <row r="76" spans="1:14" ht="15.75">
      <c r="A76" s="12"/>
      <c r="B76" s="34" t="s">
        <v>4</v>
      </c>
      <c r="C76" s="35">
        <v>1910</v>
      </c>
      <c r="D76" s="35">
        <v>1196</v>
      </c>
      <c r="E76" s="36">
        <f t="shared" si="5"/>
        <v>-37.382198952879584</v>
      </c>
      <c r="F76" s="36">
        <f t="shared" si="7"/>
        <v>2.0905801534723558</v>
      </c>
      <c r="G76" s="35">
        <v>1910</v>
      </c>
      <c r="H76" s="35">
        <v>1196</v>
      </c>
      <c r="I76" s="36">
        <f t="shared" si="6"/>
        <v>-37.382198952879584</v>
      </c>
      <c r="J76" s="36">
        <f t="shared" si="8"/>
        <v>2.0905801534723558</v>
      </c>
      <c r="K76" s="79"/>
      <c r="L76" s="35">
        <v>68334</v>
      </c>
      <c r="M76" s="36">
        <f t="shared" si="9"/>
        <v>3.2282752580154144</v>
      </c>
      <c r="N76" s="85"/>
    </row>
    <row r="77" spans="1:14" ht="15.75">
      <c r="A77" s="12"/>
      <c r="B77" s="34" t="s">
        <v>13</v>
      </c>
      <c r="C77" s="35">
        <v>579</v>
      </c>
      <c r="D77" s="35">
        <v>665</v>
      </c>
      <c r="E77" s="36">
        <f t="shared" si="5"/>
        <v>14.853195164075995</v>
      </c>
      <c r="F77" s="36">
        <f t="shared" si="7"/>
        <v>1.1624045167718366</v>
      </c>
      <c r="G77" s="35">
        <v>579</v>
      </c>
      <c r="H77" s="35">
        <v>665</v>
      </c>
      <c r="I77" s="36">
        <f t="shared" si="6"/>
        <v>14.853195164075995</v>
      </c>
      <c r="J77" s="36">
        <f t="shared" si="8"/>
        <v>1.1624045167718366</v>
      </c>
      <c r="K77" s="79"/>
      <c r="L77" s="35">
        <v>38853</v>
      </c>
      <c r="M77" s="36">
        <f t="shared" si="9"/>
        <v>1.8355164134936179</v>
      </c>
      <c r="N77" s="85"/>
    </row>
    <row r="78" spans="1:14" ht="15.75">
      <c r="A78" s="12"/>
      <c r="B78" s="34" t="s">
        <v>11</v>
      </c>
      <c r="C78" s="35">
        <v>1679</v>
      </c>
      <c r="D78" s="35">
        <v>1587</v>
      </c>
      <c r="E78" s="36">
        <f t="shared" si="5"/>
        <v>-5.4794520547945202</v>
      </c>
      <c r="F78" s="36">
        <f t="shared" si="7"/>
        <v>2.7740390497998568</v>
      </c>
      <c r="G78" s="35">
        <v>1679</v>
      </c>
      <c r="H78" s="35">
        <v>1587</v>
      </c>
      <c r="I78" s="36">
        <f t="shared" si="6"/>
        <v>-5.4794520547945202</v>
      </c>
      <c r="J78" s="36">
        <f t="shared" si="8"/>
        <v>2.7740390497998568</v>
      </c>
      <c r="K78" s="79"/>
      <c r="L78" s="35">
        <v>53765</v>
      </c>
      <c r="M78" s="36">
        <f t="shared" si="9"/>
        <v>2.539997940223004</v>
      </c>
      <c r="N78" s="85"/>
    </row>
    <row r="79" spans="1:14" ht="15.75">
      <c r="A79" s="12"/>
      <c r="B79" s="34" t="s">
        <v>22</v>
      </c>
      <c r="C79" s="35">
        <v>275</v>
      </c>
      <c r="D79" s="35">
        <v>206</v>
      </c>
      <c r="E79" s="36">
        <f t="shared" si="5"/>
        <v>-25.090909090909086</v>
      </c>
      <c r="F79" s="36">
        <f t="shared" si="7"/>
        <v>0.36008320369172681</v>
      </c>
      <c r="G79" s="35">
        <v>275</v>
      </c>
      <c r="H79" s="35">
        <v>206</v>
      </c>
      <c r="I79" s="36">
        <f t="shared" si="6"/>
        <v>-25.090909090909086</v>
      </c>
      <c r="J79" s="36">
        <f t="shared" si="8"/>
        <v>0.36008320369172681</v>
      </c>
      <c r="K79" s="79"/>
      <c r="L79" s="35">
        <v>8571</v>
      </c>
      <c r="M79" s="36">
        <f t="shared" si="9"/>
        <v>0.40491625305777673</v>
      </c>
      <c r="N79" s="85"/>
    </row>
    <row r="80" spans="1:14" ht="15.75">
      <c r="A80" s="12"/>
      <c r="B80" s="34" t="s">
        <v>15</v>
      </c>
      <c r="C80" s="35">
        <v>616</v>
      </c>
      <c r="D80" s="35">
        <v>707</v>
      </c>
      <c r="E80" s="36">
        <f t="shared" si="5"/>
        <v>14.77272727272727</v>
      </c>
      <c r="F80" s="36">
        <f t="shared" si="7"/>
        <v>1.2358195388837421</v>
      </c>
      <c r="G80" s="35">
        <v>616</v>
      </c>
      <c r="H80" s="35">
        <v>707</v>
      </c>
      <c r="I80" s="36">
        <f t="shared" si="6"/>
        <v>14.77272727272727</v>
      </c>
      <c r="J80" s="36">
        <f t="shared" si="8"/>
        <v>1.2358195388837421</v>
      </c>
      <c r="K80" s="79"/>
      <c r="L80" s="35">
        <v>23477</v>
      </c>
      <c r="M80" s="36">
        <f t="shared" si="9"/>
        <v>1.1091143242372448</v>
      </c>
      <c r="N80" s="85"/>
    </row>
    <row r="81" spans="1:14" ht="15.75">
      <c r="A81" s="12"/>
      <c r="B81" s="34" t="s">
        <v>6</v>
      </c>
      <c r="C81" s="35">
        <v>957</v>
      </c>
      <c r="D81" s="35">
        <v>1172</v>
      </c>
      <c r="E81" s="36">
        <f t="shared" si="5"/>
        <v>22.466039707419029</v>
      </c>
      <c r="F81" s="36">
        <f t="shared" si="7"/>
        <v>2.0486287122655527</v>
      </c>
      <c r="G81" s="35">
        <v>957</v>
      </c>
      <c r="H81" s="35">
        <v>1172</v>
      </c>
      <c r="I81" s="36">
        <f t="shared" si="6"/>
        <v>22.466039707419029</v>
      </c>
      <c r="J81" s="36">
        <f t="shared" si="8"/>
        <v>2.0486287122655527</v>
      </c>
      <c r="K81" s="79"/>
      <c r="L81" s="35">
        <v>41272</v>
      </c>
      <c r="M81" s="36">
        <f t="shared" si="9"/>
        <v>1.9497962427022006</v>
      </c>
      <c r="N81" s="85"/>
    </row>
    <row r="82" spans="1:14" ht="15.75">
      <c r="A82" s="12"/>
      <c r="B82" s="34" t="s">
        <v>74</v>
      </c>
      <c r="C82" s="35">
        <v>106</v>
      </c>
      <c r="D82" s="35">
        <v>105</v>
      </c>
      <c r="E82" s="36">
        <f t="shared" si="5"/>
        <v>-0.94339622641509413</v>
      </c>
      <c r="F82" s="36">
        <f t="shared" si="7"/>
        <v>0.18353755527976368</v>
      </c>
      <c r="G82" s="35">
        <v>106</v>
      </c>
      <c r="H82" s="35">
        <v>105</v>
      </c>
      <c r="I82" s="36">
        <f t="shared" si="6"/>
        <v>-0.94339622641509413</v>
      </c>
      <c r="J82" s="36">
        <f t="shared" si="8"/>
        <v>0.18353755527976368</v>
      </c>
      <c r="K82" s="79"/>
      <c r="L82" s="35">
        <v>2991</v>
      </c>
      <c r="M82" s="36">
        <f t="shared" si="9"/>
        <v>0.14130259163409289</v>
      </c>
      <c r="N82" s="85"/>
    </row>
    <row r="83" spans="1:14" ht="15.75">
      <c r="A83" s="12"/>
      <c r="B83" s="34" t="s">
        <v>3</v>
      </c>
      <c r="C83" s="35">
        <v>3515</v>
      </c>
      <c r="D83" s="35">
        <v>2929</v>
      </c>
      <c r="E83" s="36">
        <f t="shared" si="5"/>
        <v>-16.671408250355626</v>
      </c>
      <c r="F83" s="36">
        <f t="shared" si="7"/>
        <v>5.1198238039469315</v>
      </c>
      <c r="G83" s="35">
        <v>3515</v>
      </c>
      <c r="H83" s="35">
        <v>2929</v>
      </c>
      <c r="I83" s="36">
        <f t="shared" si="6"/>
        <v>-16.671408250355626</v>
      </c>
      <c r="J83" s="36">
        <f t="shared" si="8"/>
        <v>5.1198238039469315</v>
      </c>
      <c r="K83" s="79"/>
      <c r="L83" s="35">
        <v>105709</v>
      </c>
      <c r="M83" s="36">
        <f t="shared" si="9"/>
        <v>4.9939671210459133</v>
      </c>
      <c r="N83" s="85"/>
    </row>
    <row r="84" spans="1:14" ht="15.75">
      <c r="A84" s="12"/>
      <c r="B84" s="34" t="s">
        <v>20</v>
      </c>
      <c r="C84" s="35">
        <v>344</v>
      </c>
      <c r="D84" s="35">
        <v>197</v>
      </c>
      <c r="E84" s="36">
        <f t="shared" si="5"/>
        <v>-42.732558139534881</v>
      </c>
      <c r="F84" s="36">
        <f t="shared" si="7"/>
        <v>0.34435141323917567</v>
      </c>
      <c r="G84" s="35">
        <v>344</v>
      </c>
      <c r="H84" s="35">
        <v>197</v>
      </c>
      <c r="I84" s="36">
        <f t="shared" si="6"/>
        <v>-42.732558139534881</v>
      </c>
      <c r="J84" s="36">
        <f t="shared" si="8"/>
        <v>0.34435141323917567</v>
      </c>
      <c r="K84" s="79"/>
      <c r="L84" s="35">
        <v>22582</v>
      </c>
      <c r="M84" s="36">
        <f t="shared" si="9"/>
        <v>1.0668322047078187</v>
      </c>
      <c r="N84" s="85"/>
    </row>
    <row r="85" spans="1:14" ht="15.75">
      <c r="A85" s="12"/>
      <c r="B85" s="34" t="s">
        <v>7</v>
      </c>
      <c r="C85" s="35">
        <v>1494</v>
      </c>
      <c r="D85" s="35">
        <v>1596</v>
      </c>
      <c r="E85" s="36">
        <f t="shared" si="5"/>
        <v>6.8273092369477872</v>
      </c>
      <c r="F85" s="36">
        <f t="shared" si="7"/>
        <v>2.789770840252408</v>
      </c>
      <c r="G85" s="35">
        <v>1494</v>
      </c>
      <c r="H85" s="35">
        <v>1596</v>
      </c>
      <c r="I85" s="36">
        <f t="shared" si="6"/>
        <v>6.8273092369477872</v>
      </c>
      <c r="J85" s="36">
        <f t="shared" si="8"/>
        <v>2.789770840252408</v>
      </c>
      <c r="K85" s="79"/>
      <c r="L85" s="35">
        <v>45499</v>
      </c>
      <c r="M85" s="36">
        <f t="shared" si="9"/>
        <v>2.1494906776193892</v>
      </c>
      <c r="N85" s="85"/>
    </row>
    <row r="86" spans="1:14" ht="15.75">
      <c r="A86" s="12"/>
      <c r="B86" s="34" t="s">
        <v>232</v>
      </c>
      <c r="C86" s="35">
        <v>4589</v>
      </c>
      <c r="D86" s="35">
        <v>3637</v>
      </c>
      <c r="E86" s="36">
        <f t="shared" si="5"/>
        <v>-20.745260405317069</v>
      </c>
      <c r="F86" s="36">
        <f t="shared" si="7"/>
        <v>6.3573913195476237</v>
      </c>
      <c r="G86" s="35">
        <v>4589</v>
      </c>
      <c r="H86" s="35">
        <v>3637</v>
      </c>
      <c r="I86" s="36">
        <f t="shared" si="6"/>
        <v>-20.745260405317069</v>
      </c>
      <c r="J86" s="36">
        <f t="shared" si="8"/>
        <v>6.3573913195476237</v>
      </c>
      <c r="K86" s="79"/>
      <c r="L86" s="35">
        <v>247579</v>
      </c>
      <c r="M86" s="36">
        <f t="shared" si="9"/>
        <v>11.696273598855596</v>
      </c>
      <c r="N86" s="85"/>
    </row>
    <row r="87" spans="1:14" ht="15.75">
      <c r="A87" s="12"/>
      <c r="B87" s="34" t="s">
        <v>29</v>
      </c>
      <c r="C87" s="35">
        <v>0</v>
      </c>
      <c r="D87" s="35">
        <v>0</v>
      </c>
      <c r="E87" s="36" t="str">
        <f t="shared" si="5"/>
        <v/>
      </c>
      <c r="F87" s="36">
        <f t="shared" si="7"/>
        <v>0</v>
      </c>
      <c r="G87" s="35">
        <v>0</v>
      </c>
      <c r="H87" s="35">
        <v>0</v>
      </c>
      <c r="I87" s="36" t="str">
        <f t="shared" si="6"/>
        <v/>
      </c>
      <c r="J87" s="36">
        <f t="shared" si="8"/>
        <v>0</v>
      </c>
      <c r="K87" s="79"/>
      <c r="L87" s="35">
        <v>11</v>
      </c>
      <c r="M87" s="36">
        <f t="shared" si="9"/>
        <v>5.1966850818288926E-4</v>
      </c>
      <c r="N87" s="85"/>
    </row>
    <row r="88" spans="1:14" ht="15.75">
      <c r="A88" s="12"/>
      <c r="B88" s="34" t="s">
        <v>28</v>
      </c>
      <c r="C88" s="35">
        <v>3</v>
      </c>
      <c r="D88" s="35">
        <v>2</v>
      </c>
      <c r="E88" s="36">
        <f t="shared" si="5"/>
        <v>-33.333333333333336</v>
      </c>
      <c r="F88" s="36">
        <f t="shared" si="7"/>
        <v>3.4959534339002603E-3</v>
      </c>
      <c r="G88" s="35">
        <v>3</v>
      </c>
      <c r="H88" s="35">
        <v>2</v>
      </c>
      <c r="I88" s="36">
        <f t="shared" si="6"/>
        <v>-33.333333333333336</v>
      </c>
      <c r="J88" s="36">
        <f t="shared" si="8"/>
        <v>3.4959534339002603E-3</v>
      </c>
      <c r="K88" s="79"/>
      <c r="L88" s="35">
        <v>40</v>
      </c>
      <c r="M88" s="36">
        <f t="shared" si="9"/>
        <v>1.8897036661195974E-3</v>
      </c>
      <c r="N88" s="85"/>
    </row>
    <row r="89" spans="1:14" ht="15.75">
      <c r="A89" s="12"/>
      <c r="B89" s="34" t="s">
        <v>71</v>
      </c>
      <c r="C89" s="35">
        <v>0</v>
      </c>
      <c r="D89" s="35">
        <v>0</v>
      </c>
      <c r="E89" s="36" t="str">
        <f t="shared" si="5"/>
        <v/>
      </c>
      <c r="F89" s="36">
        <f t="shared" si="7"/>
        <v>0</v>
      </c>
      <c r="G89" s="35">
        <v>0</v>
      </c>
      <c r="H89" s="35">
        <v>0</v>
      </c>
      <c r="I89" s="36" t="str">
        <f t="shared" si="6"/>
        <v/>
      </c>
      <c r="J89" s="36">
        <f t="shared" si="8"/>
        <v>0</v>
      </c>
      <c r="K89" s="79"/>
      <c r="L89" s="35">
        <v>61</v>
      </c>
      <c r="M89" s="36">
        <f t="shared" si="9"/>
        <v>2.881798090832386E-3</v>
      </c>
      <c r="N89" s="85"/>
    </row>
    <row r="90" spans="1:14" ht="15.75">
      <c r="A90" s="12"/>
      <c r="B90" s="40" t="s">
        <v>70</v>
      </c>
      <c r="C90" s="37">
        <f>SUM(C56:C89)</f>
        <v>58481</v>
      </c>
      <c r="D90" s="37">
        <f>SUM(D56:D89)</f>
        <v>57209</v>
      </c>
      <c r="E90" s="38">
        <f t="shared" si="5"/>
        <v>-2.1750654058583119</v>
      </c>
      <c r="F90" s="38">
        <f>SUM(F56:F89)</f>
        <v>100.00000000000001</v>
      </c>
      <c r="G90" s="37">
        <f>SUM(G56:G89)</f>
        <v>58481</v>
      </c>
      <c r="H90" s="37">
        <f>SUM(H56:H89)</f>
        <v>57209</v>
      </c>
      <c r="I90" s="38">
        <f t="shared" si="6"/>
        <v>-2.1750654058583119</v>
      </c>
      <c r="J90" s="38">
        <f>SUM(J56:J89)</f>
        <v>100.00000000000001</v>
      </c>
      <c r="K90" s="79"/>
      <c r="L90" s="37">
        <f>SUM(L56:L89)</f>
        <v>2116734</v>
      </c>
      <c r="M90" s="38">
        <f>SUM(M56:M89)</f>
        <v>99.999999999999986</v>
      </c>
      <c r="N90" s="85"/>
    </row>
    <row r="91" spans="1:14">
      <c r="A91" s="12"/>
      <c r="B91" s="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5"/>
    </row>
    <row r="92" spans="1:14" ht="18.75">
      <c r="A92" s="12"/>
      <c r="B92" s="92" t="s">
        <v>309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85"/>
    </row>
    <row r="93" spans="1:14" ht="31.5" customHeight="1">
      <c r="A93" s="12"/>
      <c r="B93" s="30" t="s">
        <v>254</v>
      </c>
      <c r="C93" s="104" t="s">
        <v>319</v>
      </c>
      <c r="D93" s="104"/>
      <c r="E93" s="101" t="s">
        <v>316</v>
      </c>
      <c r="F93" s="101" t="s">
        <v>305</v>
      </c>
      <c r="G93" s="105" t="s">
        <v>320</v>
      </c>
      <c r="H93" s="106"/>
      <c r="I93" s="101" t="s">
        <v>316</v>
      </c>
      <c r="J93" s="101" t="s">
        <v>306</v>
      </c>
      <c r="K93" s="94"/>
      <c r="L93" s="86" t="s">
        <v>322</v>
      </c>
      <c r="M93" s="101" t="s">
        <v>101</v>
      </c>
      <c r="N93" s="85"/>
    </row>
    <row r="94" spans="1:14" ht="15.75">
      <c r="A94" s="12"/>
      <c r="B94" s="30"/>
      <c r="C94" s="31">
        <v>2017</v>
      </c>
      <c r="D94" s="31">
        <v>2018</v>
      </c>
      <c r="E94" s="101"/>
      <c r="F94" s="101"/>
      <c r="G94" s="31">
        <v>2017</v>
      </c>
      <c r="H94" s="31">
        <v>2018</v>
      </c>
      <c r="I94" s="101"/>
      <c r="J94" s="101"/>
      <c r="K94" s="94"/>
      <c r="L94" s="39" t="s">
        <v>318</v>
      </c>
      <c r="M94" s="101"/>
      <c r="N94" s="85"/>
    </row>
    <row r="95" spans="1:14" ht="15.75">
      <c r="A95" s="12"/>
      <c r="B95" s="30"/>
      <c r="C95" s="31"/>
      <c r="D95" s="31"/>
      <c r="E95" s="90"/>
      <c r="F95" s="33"/>
      <c r="G95" s="33"/>
      <c r="H95" s="33"/>
      <c r="I95" s="33"/>
      <c r="J95" s="33"/>
      <c r="K95" s="33"/>
      <c r="L95" s="33"/>
      <c r="N95" s="85"/>
    </row>
    <row r="96" spans="1:14" ht="15.75">
      <c r="A96" s="12"/>
      <c r="B96" s="34" t="s">
        <v>25</v>
      </c>
      <c r="C96" s="35">
        <f>C16-C56</f>
        <v>19</v>
      </c>
      <c r="D96" s="35">
        <f>D16-D56</f>
        <v>17</v>
      </c>
      <c r="E96" s="36">
        <f t="shared" ref="E96:E124" si="10">IF(ISBLANK(D96),"",(IFERROR(((D96/C96-1)*100),"")))</f>
        <v>-10.526315789473683</v>
      </c>
      <c r="F96" s="36">
        <f>+(D96*100)/$D$130</f>
        <v>3.4987342814217212E-2</v>
      </c>
      <c r="G96" s="35">
        <f>G16-G56</f>
        <v>19</v>
      </c>
      <c r="H96" s="35">
        <f>H16-H56</f>
        <v>17</v>
      </c>
      <c r="I96" s="36">
        <f t="shared" ref="I96:I124" si="11">IF(ISBLANK(H96),"",(IFERROR(((H96/G96-1)*100),"")))</f>
        <v>-10.526315789473683</v>
      </c>
      <c r="J96" s="36">
        <f>+(H96*100)/$H$130</f>
        <v>3.4987342814217212E-2</v>
      </c>
      <c r="K96" s="79"/>
      <c r="L96" s="35">
        <f>L16-L56</f>
        <v>1017</v>
      </c>
      <c r="M96" s="36">
        <f>+(L96*100)/$L$130</f>
        <v>5.9169532054526734E-2</v>
      </c>
      <c r="N96" s="85"/>
    </row>
    <row r="97" spans="1:14" ht="15.75">
      <c r="A97" s="12"/>
      <c r="B97" s="34" t="s">
        <v>0</v>
      </c>
      <c r="C97" s="35">
        <f t="shared" ref="C97:D124" si="12">C17-C57</f>
        <v>5917</v>
      </c>
      <c r="D97" s="35">
        <f t="shared" si="12"/>
        <v>8633</v>
      </c>
      <c r="E97" s="36">
        <f t="shared" si="10"/>
        <v>45.9016393442623</v>
      </c>
      <c r="F97" s="36">
        <f t="shared" ref="F97:F129" si="13">+(D97*100)/$D$130</f>
        <v>17.767395912655129</v>
      </c>
      <c r="G97" s="35">
        <f t="shared" ref="G97:H97" si="14">G17-G57</f>
        <v>5917</v>
      </c>
      <c r="H97" s="35">
        <f t="shared" si="14"/>
        <v>8633</v>
      </c>
      <c r="I97" s="36">
        <f t="shared" si="11"/>
        <v>45.9016393442623</v>
      </c>
      <c r="J97" s="36">
        <f t="shared" ref="J97:J129" si="15">+(H97*100)/$H$130</f>
        <v>17.767395912655129</v>
      </c>
      <c r="K97" s="79"/>
      <c r="L97" s="35">
        <f t="shared" ref="L97" si="16">L17-L57</f>
        <v>229141</v>
      </c>
      <c r="M97" s="36">
        <f t="shared" ref="M97:M129" si="17">+(L97*100)/$L$130</f>
        <v>13.331529738944257</v>
      </c>
      <c r="N97" s="85"/>
    </row>
    <row r="98" spans="1:14" ht="15.75">
      <c r="A98" s="12"/>
      <c r="B98" s="34" t="s">
        <v>23</v>
      </c>
      <c r="C98" s="35">
        <f t="shared" si="12"/>
        <v>438</v>
      </c>
      <c r="D98" s="35">
        <f t="shared" si="12"/>
        <v>296</v>
      </c>
      <c r="E98" s="36">
        <f t="shared" si="10"/>
        <v>-32.420091324200918</v>
      </c>
      <c r="F98" s="36">
        <f t="shared" si="13"/>
        <v>0.60919138076519375</v>
      </c>
      <c r="G98" s="35">
        <f t="shared" ref="G98:H98" si="18">G18-G58</f>
        <v>438</v>
      </c>
      <c r="H98" s="35">
        <f t="shared" si="18"/>
        <v>296</v>
      </c>
      <c r="I98" s="36">
        <f t="shared" si="11"/>
        <v>-32.420091324200918</v>
      </c>
      <c r="J98" s="36">
        <f t="shared" si="15"/>
        <v>0.60919138076519375</v>
      </c>
      <c r="K98" s="79"/>
      <c r="L98" s="35">
        <f t="shared" ref="L98" si="19">L18-L58</f>
        <v>9704</v>
      </c>
      <c r="M98" s="36">
        <f t="shared" si="17"/>
        <v>0.56458322424496299</v>
      </c>
      <c r="N98" s="85"/>
    </row>
    <row r="99" spans="1:14" ht="15.75">
      <c r="A99" s="12"/>
      <c r="B99" s="34" t="s">
        <v>2</v>
      </c>
      <c r="C99" s="35">
        <f t="shared" si="12"/>
        <v>2626</v>
      </c>
      <c r="D99" s="35">
        <f t="shared" si="12"/>
        <v>3077</v>
      </c>
      <c r="E99" s="36">
        <f t="shared" si="10"/>
        <v>17.174409748667173</v>
      </c>
      <c r="F99" s="36">
        <f t="shared" si="13"/>
        <v>6.3327090493733147</v>
      </c>
      <c r="G99" s="35">
        <f t="shared" ref="G99:H99" si="20">G19-G59</f>
        <v>2626</v>
      </c>
      <c r="H99" s="35">
        <f t="shared" si="20"/>
        <v>3077</v>
      </c>
      <c r="I99" s="36">
        <f t="shared" si="11"/>
        <v>17.174409748667173</v>
      </c>
      <c r="J99" s="36">
        <f t="shared" si="15"/>
        <v>6.3327090493733147</v>
      </c>
      <c r="K99" s="79"/>
      <c r="L99" s="35">
        <f t="shared" ref="L99" si="21">L19-L59</f>
        <v>103267</v>
      </c>
      <c r="M99" s="36">
        <f t="shared" si="17"/>
        <v>6.0081219927972587</v>
      </c>
      <c r="N99" s="85"/>
    </row>
    <row r="100" spans="1:14" ht="15.75">
      <c r="A100" s="12"/>
      <c r="B100" s="34" t="s">
        <v>231</v>
      </c>
      <c r="C100" s="35">
        <f t="shared" si="12"/>
        <v>9091</v>
      </c>
      <c r="D100" s="35">
        <f t="shared" si="12"/>
        <v>9898</v>
      </c>
      <c r="E100" s="36">
        <f t="shared" si="10"/>
        <v>8.8769112308876963</v>
      </c>
      <c r="F100" s="36">
        <f t="shared" si="13"/>
        <v>20.370865833830702</v>
      </c>
      <c r="G100" s="35">
        <f t="shared" ref="G100:H100" si="22">G20-G60</f>
        <v>9091</v>
      </c>
      <c r="H100" s="35">
        <f t="shared" si="22"/>
        <v>9898</v>
      </c>
      <c r="I100" s="36">
        <f t="shared" si="11"/>
        <v>8.8769112308876963</v>
      </c>
      <c r="J100" s="36">
        <f t="shared" si="15"/>
        <v>20.370865833830702</v>
      </c>
      <c r="K100" s="79"/>
      <c r="L100" s="35">
        <f t="shared" ref="L100" si="23">L20-L60</f>
        <v>349578</v>
      </c>
      <c r="M100" s="36">
        <f t="shared" si="17"/>
        <v>20.338610301432986</v>
      </c>
      <c r="N100" s="85"/>
    </row>
    <row r="101" spans="1:14" ht="15.75">
      <c r="A101" s="12"/>
      <c r="B101" s="34" t="s">
        <v>5</v>
      </c>
      <c r="C101" s="35">
        <f t="shared" si="12"/>
        <v>722</v>
      </c>
      <c r="D101" s="35">
        <f t="shared" si="12"/>
        <v>497</v>
      </c>
      <c r="E101" s="36">
        <f t="shared" si="10"/>
        <v>-31.163434903047094</v>
      </c>
      <c r="F101" s="36">
        <f t="shared" si="13"/>
        <v>1.0228652575685855</v>
      </c>
      <c r="G101" s="35">
        <f t="shared" ref="G101:H101" si="24">G21-G61</f>
        <v>722</v>
      </c>
      <c r="H101" s="35">
        <f t="shared" si="24"/>
        <v>497</v>
      </c>
      <c r="I101" s="36">
        <f t="shared" si="11"/>
        <v>-31.163434903047094</v>
      </c>
      <c r="J101" s="36">
        <f t="shared" si="15"/>
        <v>1.0228652575685855</v>
      </c>
      <c r="K101" s="79"/>
      <c r="L101" s="35">
        <f t="shared" ref="L101" si="25">L21-L61</f>
        <v>24634</v>
      </c>
      <c r="M101" s="36">
        <f t="shared" si="17"/>
        <v>1.4332175542096475</v>
      </c>
      <c r="N101" s="85"/>
    </row>
    <row r="102" spans="1:14" ht="15.75">
      <c r="A102" s="12"/>
      <c r="B102" s="34" t="s">
        <v>9</v>
      </c>
      <c r="C102" s="35">
        <f t="shared" si="12"/>
        <v>1203</v>
      </c>
      <c r="D102" s="35">
        <f t="shared" si="12"/>
        <v>1321</v>
      </c>
      <c r="E102" s="36">
        <f t="shared" si="10"/>
        <v>9.8088113050706518</v>
      </c>
      <c r="F102" s="36">
        <f t="shared" si="13"/>
        <v>2.7187223445635844</v>
      </c>
      <c r="G102" s="35">
        <f t="shared" ref="G102:H102" si="26">G22-G62</f>
        <v>1203</v>
      </c>
      <c r="H102" s="35">
        <f t="shared" si="26"/>
        <v>1321</v>
      </c>
      <c r="I102" s="36">
        <f t="shared" si="11"/>
        <v>9.8088113050706518</v>
      </c>
      <c r="J102" s="36">
        <f t="shared" si="15"/>
        <v>2.7187223445635844</v>
      </c>
      <c r="K102" s="79"/>
      <c r="L102" s="35">
        <f t="shared" ref="L102" si="27">L22-L62</f>
        <v>36486</v>
      </c>
      <c r="M102" s="36">
        <f t="shared" si="17"/>
        <v>2.1227724154783307</v>
      </c>
      <c r="N102" s="85"/>
    </row>
    <row r="103" spans="1:14" ht="15.75">
      <c r="A103" s="12"/>
      <c r="B103" s="34" t="s">
        <v>10</v>
      </c>
      <c r="C103" s="35">
        <f t="shared" si="12"/>
        <v>664</v>
      </c>
      <c r="D103" s="35">
        <f t="shared" si="12"/>
        <v>630</v>
      </c>
      <c r="E103" s="36">
        <f t="shared" si="10"/>
        <v>-5.1204819277108404</v>
      </c>
      <c r="F103" s="36">
        <f t="shared" si="13"/>
        <v>1.2965897631151084</v>
      </c>
      <c r="G103" s="35">
        <f t="shared" ref="G103:H103" si="28">G23-G63</f>
        <v>664</v>
      </c>
      <c r="H103" s="35">
        <f t="shared" si="28"/>
        <v>630</v>
      </c>
      <c r="I103" s="36">
        <f t="shared" si="11"/>
        <v>-5.1204819277108404</v>
      </c>
      <c r="J103" s="36">
        <f t="shared" si="15"/>
        <v>1.2965897631151084</v>
      </c>
      <c r="K103" s="79"/>
      <c r="L103" s="35">
        <f t="shared" ref="L103" si="29">L23-L63</f>
        <v>28765</v>
      </c>
      <c r="M103" s="36">
        <f t="shared" si="17"/>
        <v>1.6735610516700703</v>
      </c>
      <c r="N103" s="85"/>
    </row>
    <row r="104" spans="1:14" ht="15.75">
      <c r="A104" s="12"/>
      <c r="B104" s="34" t="s">
        <v>21</v>
      </c>
      <c r="C104" s="35">
        <f t="shared" si="12"/>
        <v>185</v>
      </c>
      <c r="D104" s="35">
        <f t="shared" si="12"/>
        <v>161</v>
      </c>
      <c r="E104" s="36">
        <f t="shared" si="10"/>
        <v>-12.972972972972974</v>
      </c>
      <c r="F104" s="36">
        <f t="shared" si="13"/>
        <v>0.33135071724052767</v>
      </c>
      <c r="G104" s="35">
        <f t="shared" ref="G104:H104" si="30">G24-G64</f>
        <v>185</v>
      </c>
      <c r="H104" s="35">
        <f t="shared" si="30"/>
        <v>161</v>
      </c>
      <c r="I104" s="36">
        <f t="shared" si="11"/>
        <v>-12.972972972972974</v>
      </c>
      <c r="J104" s="36">
        <f t="shared" si="15"/>
        <v>0.33135071724052767</v>
      </c>
      <c r="K104" s="79"/>
      <c r="L104" s="35">
        <f t="shared" ref="L104" si="31">L24-L64</f>
        <v>7715</v>
      </c>
      <c r="M104" s="36">
        <f t="shared" si="17"/>
        <v>0.44886228102327802</v>
      </c>
      <c r="N104" s="85"/>
    </row>
    <row r="105" spans="1:14" ht="15.75">
      <c r="A105" s="12"/>
      <c r="B105" s="34" t="s">
        <v>12</v>
      </c>
      <c r="C105" s="35">
        <f t="shared" si="12"/>
        <v>1589</v>
      </c>
      <c r="D105" s="35">
        <f t="shared" si="12"/>
        <v>998</v>
      </c>
      <c r="E105" s="36">
        <f t="shared" si="10"/>
        <v>-37.19320327249843</v>
      </c>
      <c r="F105" s="36">
        <f t="shared" si="13"/>
        <v>2.0539628310934575</v>
      </c>
      <c r="G105" s="35">
        <f t="shared" ref="G105:H105" si="32">G25-G65</f>
        <v>1589</v>
      </c>
      <c r="H105" s="35">
        <f t="shared" si="32"/>
        <v>998</v>
      </c>
      <c r="I105" s="36">
        <f t="shared" si="11"/>
        <v>-37.19320327249843</v>
      </c>
      <c r="J105" s="36">
        <f t="shared" si="15"/>
        <v>2.0539628310934575</v>
      </c>
      <c r="K105" s="79"/>
      <c r="L105" s="35">
        <f t="shared" ref="L105" si="33">L25-L65</f>
        <v>38532</v>
      </c>
      <c r="M105" s="36">
        <f t="shared" si="17"/>
        <v>2.2418096451573493</v>
      </c>
      <c r="N105" s="85"/>
    </row>
    <row r="106" spans="1:14" ht="15.75">
      <c r="A106" s="12"/>
      <c r="B106" s="34" t="s">
        <v>16</v>
      </c>
      <c r="C106" s="35">
        <f t="shared" si="12"/>
        <v>703</v>
      </c>
      <c r="D106" s="35">
        <f t="shared" si="12"/>
        <v>693</v>
      </c>
      <c r="E106" s="36">
        <f t="shared" si="10"/>
        <v>-1.4224751066856278</v>
      </c>
      <c r="F106" s="36">
        <f t="shared" si="13"/>
        <v>1.4262487394266192</v>
      </c>
      <c r="G106" s="35">
        <f t="shared" ref="G106:H106" si="34">G26-G66</f>
        <v>703</v>
      </c>
      <c r="H106" s="35">
        <f t="shared" si="34"/>
        <v>693</v>
      </c>
      <c r="I106" s="36">
        <f t="shared" si="11"/>
        <v>-1.4224751066856278</v>
      </c>
      <c r="J106" s="36">
        <f t="shared" si="15"/>
        <v>1.4262487394266192</v>
      </c>
      <c r="K106" s="79"/>
      <c r="L106" s="35">
        <f t="shared" ref="L106" si="35">L26-L66</f>
        <v>28180</v>
      </c>
      <c r="M106" s="36">
        <f t="shared" si="17"/>
        <v>1.6395254801342805</v>
      </c>
      <c r="N106" s="85"/>
    </row>
    <row r="107" spans="1:14" ht="15.75">
      <c r="A107" s="12"/>
      <c r="B107" s="34" t="s">
        <v>14</v>
      </c>
      <c r="C107" s="35">
        <f t="shared" si="12"/>
        <v>1064</v>
      </c>
      <c r="D107" s="35">
        <f t="shared" si="12"/>
        <v>1481</v>
      </c>
      <c r="E107" s="36">
        <f t="shared" si="10"/>
        <v>39.19172932330828</v>
      </c>
      <c r="F107" s="36">
        <f t="shared" si="13"/>
        <v>3.0480149828150402</v>
      </c>
      <c r="G107" s="35">
        <f t="shared" ref="G107:H107" si="36">G27-G67</f>
        <v>1064</v>
      </c>
      <c r="H107" s="35">
        <f t="shared" si="36"/>
        <v>1481</v>
      </c>
      <c r="I107" s="36">
        <f t="shared" si="11"/>
        <v>39.19172932330828</v>
      </c>
      <c r="J107" s="36">
        <f t="shared" si="15"/>
        <v>3.0480149828150402</v>
      </c>
      <c r="K107" s="79"/>
      <c r="L107" s="35">
        <f t="shared" ref="L107" si="37">L27-L67</f>
        <v>34343</v>
      </c>
      <c r="M107" s="36">
        <f t="shared" si="17"/>
        <v>1.9980916807754292</v>
      </c>
      <c r="N107" s="85"/>
    </row>
    <row r="108" spans="1:14" ht="15.75">
      <c r="A108" s="12"/>
      <c r="B108" s="34" t="s">
        <v>24</v>
      </c>
      <c r="C108" s="35">
        <f t="shared" si="12"/>
        <v>162</v>
      </c>
      <c r="D108" s="35">
        <f t="shared" si="12"/>
        <v>81</v>
      </c>
      <c r="E108" s="36">
        <f t="shared" si="10"/>
        <v>-50</v>
      </c>
      <c r="F108" s="36">
        <f t="shared" si="13"/>
        <v>0.16670439811479965</v>
      </c>
      <c r="G108" s="35">
        <f t="shared" ref="G108:H108" si="38">G28-G68</f>
        <v>162</v>
      </c>
      <c r="H108" s="35">
        <f t="shared" si="38"/>
        <v>81</v>
      </c>
      <c r="I108" s="36">
        <f t="shared" si="11"/>
        <v>-50</v>
      </c>
      <c r="J108" s="36">
        <f t="shared" si="15"/>
        <v>0.16670439811479965</v>
      </c>
      <c r="K108" s="79"/>
      <c r="L108" s="35">
        <f t="shared" ref="L108" si="39">L28-L68</f>
        <v>4495</v>
      </c>
      <c r="M108" s="36">
        <f t="shared" si="17"/>
        <v>0.26152118641602523</v>
      </c>
      <c r="N108" s="85"/>
    </row>
    <row r="109" spans="1:14" ht="15.75">
      <c r="A109" s="12"/>
      <c r="B109" s="34" t="s">
        <v>18</v>
      </c>
      <c r="C109" s="35">
        <f t="shared" si="12"/>
        <v>863</v>
      </c>
      <c r="D109" s="35">
        <f t="shared" si="12"/>
        <v>760</v>
      </c>
      <c r="E109" s="36">
        <f t="shared" si="10"/>
        <v>-11.935110081112398</v>
      </c>
      <c r="F109" s="36">
        <f t="shared" si="13"/>
        <v>1.5641400316944165</v>
      </c>
      <c r="G109" s="35">
        <f t="shared" ref="G109:H109" si="40">G29-G69</f>
        <v>863</v>
      </c>
      <c r="H109" s="35">
        <f t="shared" si="40"/>
        <v>760</v>
      </c>
      <c r="I109" s="36">
        <f t="shared" si="11"/>
        <v>-11.935110081112398</v>
      </c>
      <c r="J109" s="36">
        <f t="shared" si="15"/>
        <v>1.5641400316944165</v>
      </c>
      <c r="K109" s="79"/>
      <c r="L109" s="35">
        <f t="shared" ref="L109" si="41">L29-L69</f>
        <v>29241</v>
      </c>
      <c r="M109" s="36">
        <f t="shared" si="17"/>
        <v>1.701254952612012</v>
      </c>
      <c r="N109" s="85"/>
    </row>
    <row r="110" spans="1:14" ht="15.75">
      <c r="A110" s="12"/>
      <c r="B110" s="34" t="s">
        <v>1</v>
      </c>
      <c r="C110" s="35">
        <f t="shared" si="12"/>
        <v>4427</v>
      </c>
      <c r="D110" s="35">
        <f t="shared" si="12"/>
        <v>4375</v>
      </c>
      <c r="E110" s="36">
        <f t="shared" si="10"/>
        <v>-1.1746103456065082</v>
      </c>
      <c r="F110" s="36">
        <f t="shared" si="13"/>
        <v>9.0040955771882523</v>
      </c>
      <c r="G110" s="35">
        <f t="shared" ref="G110:H110" si="42">G30-G70</f>
        <v>4427</v>
      </c>
      <c r="H110" s="35">
        <f t="shared" si="42"/>
        <v>4375</v>
      </c>
      <c r="I110" s="36">
        <f t="shared" si="11"/>
        <v>-1.1746103456065082</v>
      </c>
      <c r="J110" s="36">
        <f t="shared" si="15"/>
        <v>9.0040955771882523</v>
      </c>
      <c r="K110" s="79"/>
      <c r="L110" s="35">
        <f t="shared" ref="L110" si="43">L30-L70</f>
        <v>127167</v>
      </c>
      <c r="M110" s="36">
        <f t="shared" si="17"/>
        <v>7.3986350863107182</v>
      </c>
      <c r="N110" s="85"/>
    </row>
    <row r="111" spans="1:14" ht="15.75">
      <c r="A111" s="12"/>
      <c r="B111" s="34" t="s">
        <v>27</v>
      </c>
      <c r="C111" s="35">
        <f t="shared" si="12"/>
        <v>0</v>
      </c>
      <c r="D111" s="35">
        <f t="shared" si="12"/>
        <v>0</v>
      </c>
      <c r="E111" s="36" t="str">
        <f t="shared" si="10"/>
        <v/>
      </c>
      <c r="F111" s="36">
        <f t="shared" si="13"/>
        <v>0</v>
      </c>
      <c r="G111" s="35">
        <f t="shared" ref="G111:H111" si="44">G31-G71</f>
        <v>0</v>
      </c>
      <c r="H111" s="35">
        <f t="shared" si="44"/>
        <v>0</v>
      </c>
      <c r="I111" s="36" t="str">
        <f t="shared" si="11"/>
        <v/>
      </c>
      <c r="J111" s="36">
        <f t="shared" si="15"/>
        <v>0</v>
      </c>
      <c r="K111" s="79"/>
      <c r="L111" s="35">
        <f t="shared" ref="L111" si="45">L31-L71</f>
        <v>38</v>
      </c>
      <c r="M111" s="36">
        <f t="shared" si="17"/>
        <v>2.2108576382222377E-3</v>
      </c>
      <c r="N111" s="85"/>
    </row>
    <row r="112" spans="1:14" ht="15.75">
      <c r="A112" s="12"/>
      <c r="B112" s="34" t="s">
        <v>26</v>
      </c>
      <c r="C112" s="35">
        <f t="shared" si="12"/>
        <v>3</v>
      </c>
      <c r="D112" s="35">
        <f t="shared" si="12"/>
        <v>1</v>
      </c>
      <c r="E112" s="36">
        <f t="shared" si="10"/>
        <v>-66.666666666666671</v>
      </c>
      <c r="F112" s="36">
        <f t="shared" si="13"/>
        <v>2.0580789890716007E-3</v>
      </c>
      <c r="G112" s="35">
        <f t="shared" ref="G112:H112" si="46">G32-G72</f>
        <v>3</v>
      </c>
      <c r="H112" s="35">
        <f t="shared" si="46"/>
        <v>1</v>
      </c>
      <c r="I112" s="36">
        <f t="shared" si="11"/>
        <v>-66.666666666666671</v>
      </c>
      <c r="J112" s="36">
        <f t="shared" si="15"/>
        <v>2.0580789890716007E-3</v>
      </c>
      <c r="K112" s="79"/>
      <c r="L112" s="35">
        <f t="shared" ref="L112" si="47">L32-L72</f>
        <v>114</v>
      </c>
      <c r="M112" s="36">
        <f t="shared" si="17"/>
        <v>6.6325729146667128E-3</v>
      </c>
      <c r="N112" s="85"/>
    </row>
    <row r="113" spans="1:14" ht="15.75">
      <c r="A113" s="12"/>
      <c r="B113" s="34" t="s">
        <v>8</v>
      </c>
      <c r="C113" s="35">
        <f t="shared" si="12"/>
        <v>951</v>
      </c>
      <c r="D113" s="35">
        <f t="shared" si="12"/>
        <v>827</v>
      </c>
      <c r="E113" s="36">
        <f t="shared" si="10"/>
        <v>-13.038906414300733</v>
      </c>
      <c r="F113" s="36">
        <f t="shared" si="13"/>
        <v>1.7020313239622136</v>
      </c>
      <c r="G113" s="35">
        <f t="shared" ref="G113:H113" si="48">G33-G73</f>
        <v>951</v>
      </c>
      <c r="H113" s="35">
        <f t="shared" si="48"/>
        <v>827</v>
      </c>
      <c r="I113" s="36">
        <f t="shared" si="11"/>
        <v>-13.038906414300733</v>
      </c>
      <c r="J113" s="36">
        <f t="shared" si="15"/>
        <v>1.7020313239622136</v>
      </c>
      <c r="K113" s="79"/>
      <c r="L113" s="35">
        <f t="shared" ref="L113" si="49">L33-L73</f>
        <v>34267</v>
      </c>
      <c r="M113" s="36">
        <f t="shared" si="17"/>
        <v>1.9936699654989847</v>
      </c>
      <c r="N113" s="85"/>
    </row>
    <row r="114" spans="1:14" ht="15.75">
      <c r="A114" s="12"/>
      <c r="B114" s="34" t="s">
        <v>19</v>
      </c>
      <c r="C114" s="35">
        <f t="shared" si="12"/>
        <v>507</v>
      </c>
      <c r="D114" s="35">
        <f t="shared" si="12"/>
        <v>568</v>
      </c>
      <c r="E114" s="36">
        <f t="shared" si="10"/>
        <v>12.031558185404334</v>
      </c>
      <c r="F114" s="36">
        <f t="shared" si="13"/>
        <v>1.168988865792669</v>
      </c>
      <c r="G114" s="35">
        <f t="shared" ref="G114:H114" si="50">G34-G74</f>
        <v>507</v>
      </c>
      <c r="H114" s="35">
        <f t="shared" si="50"/>
        <v>568</v>
      </c>
      <c r="I114" s="36">
        <f t="shared" si="11"/>
        <v>12.031558185404334</v>
      </c>
      <c r="J114" s="36">
        <f t="shared" si="15"/>
        <v>1.168988865792669</v>
      </c>
      <c r="K114" s="79"/>
      <c r="L114" s="35">
        <f t="shared" ref="L114" si="51">L34-L74</f>
        <v>16206</v>
      </c>
      <c r="M114" s="36">
        <f t="shared" si="17"/>
        <v>0.9428726022376207</v>
      </c>
      <c r="N114" s="85"/>
    </row>
    <row r="115" spans="1:14" ht="15.75">
      <c r="A115" s="12"/>
      <c r="B115" s="34" t="s">
        <v>17</v>
      </c>
      <c r="C115" s="35">
        <f t="shared" si="12"/>
        <v>685</v>
      </c>
      <c r="D115" s="35">
        <f t="shared" si="12"/>
        <v>973</v>
      </c>
      <c r="E115" s="36">
        <f t="shared" si="10"/>
        <v>42.043795620437962</v>
      </c>
      <c r="F115" s="36">
        <f t="shared" si="13"/>
        <v>2.0025108563666674</v>
      </c>
      <c r="G115" s="35">
        <f t="shared" ref="G115:H115" si="52">G35-G75</f>
        <v>685</v>
      </c>
      <c r="H115" s="35">
        <f t="shared" si="52"/>
        <v>973</v>
      </c>
      <c r="I115" s="36">
        <f t="shared" si="11"/>
        <v>42.043795620437962</v>
      </c>
      <c r="J115" s="36">
        <f t="shared" si="15"/>
        <v>2.0025108563666674</v>
      </c>
      <c r="K115" s="79"/>
      <c r="L115" s="35">
        <f t="shared" ref="L115" si="53">L35-L75</f>
        <v>22920</v>
      </c>
      <c r="M115" s="36">
        <f t="shared" si="17"/>
        <v>1.3334962386329918</v>
      </c>
      <c r="N115" s="85"/>
    </row>
    <row r="116" spans="1:14" ht="15.75">
      <c r="A116" s="12"/>
      <c r="B116" s="34" t="s">
        <v>4</v>
      </c>
      <c r="C116" s="35">
        <f t="shared" si="12"/>
        <v>1908</v>
      </c>
      <c r="D116" s="35">
        <f t="shared" si="12"/>
        <v>1402</v>
      </c>
      <c r="E116" s="36">
        <f t="shared" si="10"/>
        <v>-26.519916142557655</v>
      </c>
      <c r="F116" s="36">
        <f t="shared" si="13"/>
        <v>2.8854267426783839</v>
      </c>
      <c r="G116" s="35">
        <f t="shared" ref="G116:H116" si="54">G36-G76</f>
        <v>1908</v>
      </c>
      <c r="H116" s="35">
        <f t="shared" si="54"/>
        <v>1402</v>
      </c>
      <c r="I116" s="36">
        <f t="shared" si="11"/>
        <v>-26.519916142557655</v>
      </c>
      <c r="J116" s="36">
        <f t="shared" si="15"/>
        <v>2.8854267426783839</v>
      </c>
      <c r="K116" s="79"/>
      <c r="L116" s="35">
        <f t="shared" ref="L116" si="55">L36-L76</f>
        <v>86379</v>
      </c>
      <c r="M116" s="36">
        <f t="shared" si="17"/>
        <v>5.0255703139999648</v>
      </c>
      <c r="N116" s="85"/>
    </row>
    <row r="117" spans="1:14" ht="15.75">
      <c r="A117" s="12"/>
      <c r="B117" s="34" t="s">
        <v>13</v>
      </c>
      <c r="C117" s="35">
        <f t="shared" si="12"/>
        <v>452</v>
      </c>
      <c r="D117" s="35">
        <f t="shared" si="12"/>
        <v>478</v>
      </c>
      <c r="E117" s="36">
        <f t="shared" si="10"/>
        <v>5.7522123893805288</v>
      </c>
      <c r="F117" s="36">
        <f t="shared" si="13"/>
        <v>0.98376175677622513</v>
      </c>
      <c r="G117" s="35">
        <f t="shared" ref="G117:H117" si="56">G37-G77</f>
        <v>452</v>
      </c>
      <c r="H117" s="35">
        <f t="shared" si="56"/>
        <v>478</v>
      </c>
      <c r="I117" s="36">
        <f t="shared" si="11"/>
        <v>5.7522123893805288</v>
      </c>
      <c r="J117" s="36">
        <f t="shared" si="15"/>
        <v>0.98376175677622513</v>
      </c>
      <c r="K117" s="79"/>
      <c r="L117" s="35">
        <f t="shared" ref="L117" si="57">L37-L77</f>
        <v>26786</v>
      </c>
      <c r="M117" s="36">
        <f t="shared" si="17"/>
        <v>1.5584219130900225</v>
      </c>
      <c r="N117" s="85"/>
    </row>
    <row r="118" spans="1:14" ht="15.75">
      <c r="A118" s="12"/>
      <c r="B118" s="34" t="s">
        <v>11</v>
      </c>
      <c r="C118" s="35">
        <f t="shared" si="12"/>
        <v>1606</v>
      </c>
      <c r="D118" s="35">
        <f t="shared" si="12"/>
        <v>1228</v>
      </c>
      <c r="E118" s="36">
        <f t="shared" si="10"/>
        <v>-23.536737235367376</v>
      </c>
      <c r="F118" s="36">
        <f t="shared" si="13"/>
        <v>2.5273209985799254</v>
      </c>
      <c r="G118" s="35">
        <f t="shared" ref="G118:H118" si="58">G38-G78</f>
        <v>1606</v>
      </c>
      <c r="H118" s="35">
        <f t="shared" si="58"/>
        <v>1228</v>
      </c>
      <c r="I118" s="36">
        <f t="shared" si="11"/>
        <v>-23.536737235367376</v>
      </c>
      <c r="J118" s="36">
        <f t="shared" si="15"/>
        <v>2.5273209985799254</v>
      </c>
      <c r="K118" s="79"/>
      <c r="L118" s="35">
        <f t="shared" ref="L118" si="59">L38-L78</f>
        <v>43933</v>
      </c>
      <c r="M118" s="36">
        <f t="shared" si="17"/>
        <v>2.5560423321057257</v>
      </c>
      <c r="N118" s="85"/>
    </row>
    <row r="119" spans="1:14" ht="15.75">
      <c r="A119" s="12"/>
      <c r="B119" s="34" t="s">
        <v>22</v>
      </c>
      <c r="C119" s="35">
        <f t="shared" si="12"/>
        <v>368</v>
      </c>
      <c r="D119" s="35">
        <f t="shared" si="12"/>
        <v>365</v>
      </c>
      <c r="E119" s="36">
        <f t="shared" si="10"/>
        <v>-0.8152173913043459</v>
      </c>
      <c r="F119" s="36">
        <f t="shared" si="13"/>
        <v>0.75119883101113416</v>
      </c>
      <c r="G119" s="35">
        <f t="shared" ref="G119:H119" si="60">G39-G79</f>
        <v>368</v>
      </c>
      <c r="H119" s="35">
        <f t="shared" si="60"/>
        <v>365</v>
      </c>
      <c r="I119" s="36">
        <f t="shared" si="11"/>
        <v>-0.8152173913043459</v>
      </c>
      <c r="J119" s="36">
        <f t="shared" si="15"/>
        <v>0.75119883101113416</v>
      </c>
      <c r="K119" s="79"/>
      <c r="L119" s="35">
        <f t="shared" ref="L119" si="61">L39-L79</f>
        <v>12840</v>
      </c>
      <c r="M119" s="36">
        <f t="shared" si="17"/>
        <v>0.74703715986246133</v>
      </c>
      <c r="N119" s="85"/>
    </row>
    <row r="120" spans="1:14" ht="15.75">
      <c r="A120" s="12"/>
      <c r="B120" s="34" t="s">
        <v>15</v>
      </c>
      <c r="C120" s="35">
        <f t="shared" si="12"/>
        <v>447</v>
      </c>
      <c r="D120" s="35">
        <f t="shared" si="12"/>
        <v>502</v>
      </c>
      <c r="E120" s="36">
        <f t="shared" si="10"/>
        <v>12.304250559284124</v>
      </c>
      <c r="F120" s="36">
        <f t="shared" si="13"/>
        <v>1.0331556525139436</v>
      </c>
      <c r="G120" s="35">
        <f t="shared" ref="G120:H120" si="62">G40-G80</f>
        <v>447</v>
      </c>
      <c r="H120" s="35">
        <f t="shared" si="62"/>
        <v>502</v>
      </c>
      <c r="I120" s="36">
        <f t="shared" si="11"/>
        <v>12.304250559284124</v>
      </c>
      <c r="J120" s="36">
        <f t="shared" si="15"/>
        <v>1.0331556525139436</v>
      </c>
      <c r="K120" s="79"/>
      <c r="L120" s="35">
        <f t="shared" ref="L120" si="63">L40-L80</f>
        <v>16127</v>
      </c>
      <c r="M120" s="36">
        <f t="shared" si="17"/>
        <v>0.938276345568685</v>
      </c>
      <c r="N120" s="85"/>
    </row>
    <row r="121" spans="1:14" ht="15.75">
      <c r="A121" s="12"/>
      <c r="B121" s="34" t="s">
        <v>6</v>
      </c>
      <c r="C121" s="35">
        <f t="shared" si="12"/>
        <v>674</v>
      </c>
      <c r="D121" s="35">
        <f t="shared" si="12"/>
        <v>801</v>
      </c>
      <c r="E121" s="36">
        <f t="shared" si="10"/>
        <v>18.84272997032641</v>
      </c>
      <c r="F121" s="36">
        <f t="shared" si="13"/>
        <v>1.6485212702463521</v>
      </c>
      <c r="G121" s="35">
        <f t="shared" ref="G121:H121" si="64">G41-G81</f>
        <v>674</v>
      </c>
      <c r="H121" s="35">
        <f t="shared" si="64"/>
        <v>801</v>
      </c>
      <c r="I121" s="36">
        <f t="shared" si="11"/>
        <v>18.84272997032641</v>
      </c>
      <c r="J121" s="36">
        <f t="shared" si="15"/>
        <v>1.6485212702463521</v>
      </c>
      <c r="K121" s="79"/>
      <c r="L121" s="35">
        <f t="shared" ref="L121" si="65">L41-L81</f>
        <v>29486</v>
      </c>
      <c r="M121" s="36">
        <f t="shared" si="17"/>
        <v>1.7155091663321289</v>
      </c>
      <c r="N121" s="85"/>
    </row>
    <row r="122" spans="1:14" ht="15.75">
      <c r="A122" s="12"/>
      <c r="B122" s="34" t="s">
        <v>74</v>
      </c>
      <c r="C122" s="35">
        <f t="shared" si="12"/>
        <v>40</v>
      </c>
      <c r="D122" s="35">
        <f t="shared" si="12"/>
        <v>31</v>
      </c>
      <c r="E122" s="36">
        <f t="shared" si="10"/>
        <v>-22.499999999999996</v>
      </c>
      <c r="F122" s="36">
        <f t="shared" si="13"/>
        <v>6.3800448661219616E-2</v>
      </c>
      <c r="G122" s="35">
        <f t="shared" ref="G122:H122" si="66">G42-G82</f>
        <v>40</v>
      </c>
      <c r="H122" s="35">
        <f t="shared" si="66"/>
        <v>31</v>
      </c>
      <c r="I122" s="36">
        <f t="shared" si="11"/>
        <v>-22.499999999999996</v>
      </c>
      <c r="J122" s="36">
        <f t="shared" si="15"/>
        <v>6.3800448661219616E-2</v>
      </c>
      <c r="K122" s="79"/>
      <c r="L122" s="35">
        <f t="shared" ref="L122" si="67">L42-L82</f>
        <v>1234</v>
      </c>
      <c r="M122" s="36">
        <f t="shared" si="17"/>
        <v>7.1794692778058986E-2</v>
      </c>
      <c r="N122" s="85"/>
    </row>
    <row r="123" spans="1:14" ht="15.75">
      <c r="A123" s="12"/>
      <c r="B123" s="34" t="s">
        <v>3</v>
      </c>
      <c r="C123" s="35">
        <f t="shared" si="12"/>
        <v>3541</v>
      </c>
      <c r="D123" s="35">
        <f t="shared" si="12"/>
        <v>3403</v>
      </c>
      <c r="E123" s="36">
        <f t="shared" si="10"/>
        <v>-3.8972041796102808</v>
      </c>
      <c r="F123" s="36">
        <f t="shared" si="13"/>
        <v>7.003642799810657</v>
      </c>
      <c r="G123" s="35">
        <f t="shared" ref="G123:H123" si="68">G43-G83</f>
        <v>3541</v>
      </c>
      <c r="H123" s="35">
        <f t="shared" si="68"/>
        <v>3403</v>
      </c>
      <c r="I123" s="36">
        <f t="shared" si="11"/>
        <v>-3.8972041796102808</v>
      </c>
      <c r="J123" s="36">
        <f t="shared" si="15"/>
        <v>7.003642799810657</v>
      </c>
      <c r="K123" s="79"/>
      <c r="L123" s="35">
        <f t="shared" ref="L123" si="69">L43-L83</f>
        <v>107395</v>
      </c>
      <c r="M123" s="36">
        <f t="shared" si="17"/>
        <v>6.2482909488651899</v>
      </c>
      <c r="N123" s="85"/>
    </row>
    <row r="124" spans="1:14" ht="15.75">
      <c r="A124" s="12"/>
      <c r="B124" s="34" t="s">
        <v>20</v>
      </c>
      <c r="C124" s="35">
        <f t="shared" si="12"/>
        <v>431</v>
      </c>
      <c r="D124" s="35">
        <f t="shared" si="12"/>
        <v>203</v>
      </c>
      <c r="E124" s="36">
        <f t="shared" si="10"/>
        <v>-52.900232018561489</v>
      </c>
      <c r="F124" s="36">
        <f t="shared" si="13"/>
        <v>0.41779003478153492</v>
      </c>
      <c r="G124" s="35">
        <f t="shared" ref="G124:H124" si="70">G44-G84</f>
        <v>431</v>
      </c>
      <c r="H124" s="35">
        <f t="shared" si="70"/>
        <v>203</v>
      </c>
      <c r="I124" s="36">
        <f t="shared" si="11"/>
        <v>-52.900232018561489</v>
      </c>
      <c r="J124" s="36">
        <f t="shared" si="15"/>
        <v>0.41779003478153492</v>
      </c>
      <c r="K124" s="79"/>
      <c r="L124" s="35">
        <f t="shared" ref="L124" si="71">L44-L84</f>
        <v>18719</v>
      </c>
      <c r="M124" s="36">
        <f t="shared" si="17"/>
        <v>1.0890801086811071</v>
      </c>
      <c r="N124" s="85"/>
    </row>
    <row r="125" spans="1:14" ht="15.75">
      <c r="A125" s="12"/>
      <c r="B125" s="34" t="s">
        <v>7</v>
      </c>
      <c r="C125" s="35">
        <f t="shared" ref="C125:D129" si="72">C45-C85</f>
        <v>1191</v>
      </c>
      <c r="D125" s="35">
        <f t="shared" si="72"/>
        <v>1313</v>
      </c>
      <c r="E125" s="36">
        <f t="shared" ref="E125:E130" si="73">IF(ISBLANK(D125),"",(IFERROR(((D125/C125-1)*100),"")))</f>
        <v>10.243492863140213</v>
      </c>
      <c r="F125" s="36">
        <f t="shared" si="13"/>
        <v>2.7022577126510114</v>
      </c>
      <c r="G125" s="35">
        <f t="shared" ref="G125:H129" si="74">G45-G85</f>
        <v>1191</v>
      </c>
      <c r="H125" s="35">
        <f t="shared" si="74"/>
        <v>1313</v>
      </c>
      <c r="I125" s="36">
        <f t="shared" ref="I125:I130" si="75">IF(ISBLANK(H125),"",(IFERROR(((H125/G125-1)*100),"")))</f>
        <v>10.243492863140213</v>
      </c>
      <c r="J125" s="36">
        <f t="shared" si="15"/>
        <v>2.7022577126510114</v>
      </c>
      <c r="K125" s="79"/>
      <c r="L125" s="35">
        <f>L45-L85</f>
        <v>39224</v>
      </c>
      <c r="M125" s="36">
        <f t="shared" si="17"/>
        <v>2.2820705263586594</v>
      </c>
      <c r="N125" s="85"/>
    </row>
    <row r="126" spans="1:14" ht="15.75">
      <c r="A126" s="12"/>
      <c r="B126" s="34" t="s">
        <v>232</v>
      </c>
      <c r="C126" s="35">
        <f t="shared" si="72"/>
        <v>4140</v>
      </c>
      <c r="D126" s="35">
        <f t="shared" si="72"/>
        <v>3575</v>
      </c>
      <c r="E126" s="36">
        <f t="shared" si="73"/>
        <v>-13.647342995169087</v>
      </c>
      <c r="F126" s="36">
        <f t="shared" si="13"/>
        <v>7.3576323859309722</v>
      </c>
      <c r="G126" s="35">
        <f t="shared" si="74"/>
        <v>4140</v>
      </c>
      <c r="H126" s="35">
        <f t="shared" si="74"/>
        <v>3575</v>
      </c>
      <c r="I126" s="36">
        <f t="shared" si="75"/>
        <v>-13.647342995169087</v>
      </c>
      <c r="J126" s="36">
        <f t="shared" si="15"/>
        <v>7.3576323859309722</v>
      </c>
      <c r="K126" s="79"/>
      <c r="L126" s="35">
        <f>L46-L86</f>
        <v>210726</v>
      </c>
      <c r="M126" s="36">
        <f t="shared" si="17"/>
        <v>12.260136491368929</v>
      </c>
      <c r="N126" s="85"/>
    </row>
    <row r="127" spans="1:14" ht="15.75">
      <c r="A127" s="12"/>
      <c r="B127" s="34" t="s">
        <v>29</v>
      </c>
      <c r="C127" s="35">
        <f t="shared" si="72"/>
        <v>0</v>
      </c>
      <c r="D127" s="35">
        <f t="shared" si="72"/>
        <v>1</v>
      </c>
      <c r="E127" s="36" t="str">
        <f t="shared" si="73"/>
        <v/>
      </c>
      <c r="F127" s="36">
        <f t="shared" si="13"/>
        <v>2.0580789890716007E-3</v>
      </c>
      <c r="G127" s="35">
        <f t="shared" si="74"/>
        <v>0</v>
      </c>
      <c r="H127" s="35">
        <f t="shared" si="74"/>
        <v>1</v>
      </c>
      <c r="I127" s="36" t="str">
        <f t="shared" si="75"/>
        <v/>
      </c>
      <c r="J127" s="36">
        <f t="shared" si="15"/>
        <v>2.0580789890716007E-3</v>
      </c>
      <c r="K127" s="79"/>
      <c r="L127" s="35">
        <f>L47-L87</f>
        <v>30</v>
      </c>
      <c r="M127" s="36">
        <f t="shared" si="17"/>
        <v>1.7454139249122929E-3</v>
      </c>
      <c r="N127" s="85"/>
    </row>
    <row r="128" spans="1:14" ht="15.75">
      <c r="A128" s="12"/>
      <c r="B128" s="34" t="s">
        <v>28</v>
      </c>
      <c r="C128" s="35">
        <f t="shared" si="72"/>
        <v>2</v>
      </c>
      <c r="D128" s="35">
        <f t="shared" si="72"/>
        <v>0</v>
      </c>
      <c r="E128" s="36">
        <f t="shared" si="73"/>
        <v>-100</v>
      </c>
      <c r="F128" s="36">
        <f t="shared" si="13"/>
        <v>0</v>
      </c>
      <c r="G128" s="35">
        <f t="shared" si="74"/>
        <v>2</v>
      </c>
      <c r="H128" s="35">
        <f t="shared" si="74"/>
        <v>0</v>
      </c>
      <c r="I128" s="36">
        <f t="shared" si="75"/>
        <v>-100</v>
      </c>
      <c r="J128" s="36">
        <f t="shared" si="15"/>
        <v>0</v>
      </c>
      <c r="K128" s="79"/>
      <c r="L128" s="35">
        <f>L48-L88</f>
        <v>48</v>
      </c>
      <c r="M128" s="36">
        <f t="shared" si="17"/>
        <v>2.7926622798596689E-3</v>
      </c>
      <c r="N128" s="85"/>
    </row>
    <row r="129" spans="1:14" ht="15.75">
      <c r="A129" s="12"/>
      <c r="B129" s="34" t="s">
        <v>71</v>
      </c>
      <c r="C129" s="35">
        <f t="shared" si="72"/>
        <v>0</v>
      </c>
      <c r="D129" s="35">
        <f t="shared" si="72"/>
        <v>0</v>
      </c>
      <c r="E129" s="36" t="str">
        <f t="shared" si="73"/>
        <v/>
      </c>
      <c r="F129" s="36">
        <f t="shared" si="13"/>
        <v>0</v>
      </c>
      <c r="G129" s="35">
        <f t="shared" si="74"/>
        <v>0</v>
      </c>
      <c r="H129" s="35">
        <f t="shared" si="74"/>
        <v>0</v>
      </c>
      <c r="I129" s="36" t="str">
        <f t="shared" si="75"/>
        <v/>
      </c>
      <c r="J129" s="36">
        <f t="shared" si="15"/>
        <v>0</v>
      </c>
      <c r="K129" s="79"/>
      <c r="L129" s="35">
        <f>L49-L89</f>
        <v>53</v>
      </c>
      <c r="M129" s="36">
        <f t="shared" si="17"/>
        <v>3.0835646006783842E-3</v>
      </c>
      <c r="N129" s="85"/>
    </row>
    <row r="130" spans="1:14" ht="15.75">
      <c r="A130" s="12"/>
      <c r="B130" s="40" t="s">
        <v>70</v>
      </c>
      <c r="C130" s="37">
        <f>SUM(C96:C129)</f>
        <v>46619</v>
      </c>
      <c r="D130" s="37">
        <f>SUM(D96:D129)</f>
        <v>48589</v>
      </c>
      <c r="E130" s="38">
        <f t="shared" si="73"/>
        <v>4.225744867972292</v>
      </c>
      <c r="F130" s="38">
        <f>SUM(F96:F129)</f>
        <v>100.00000000000001</v>
      </c>
      <c r="G130" s="37">
        <f>SUM(G96:G129)</f>
        <v>46619</v>
      </c>
      <c r="H130" s="37">
        <f>SUM(H96:H129)</f>
        <v>48589</v>
      </c>
      <c r="I130" s="38">
        <f t="shared" si="75"/>
        <v>4.225744867972292</v>
      </c>
      <c r="J130" s="38">
        <f>SUM(J96:J129)</f>
        <v>100.00000000000001</v>
      </c>
      <c r="K130" s="79"/>
      <c r="L130" s="37">
        <f>SUM(L96:L129)</f>
        <v>1718790</v>
      </c>
      <c r="M130" s="38">
        <f>SUM(M96:M129)</f>
        <v>100</v>
      </c>
      <c r="N130" s="85"/>
    </row>
    <row r="131" spans="1:14">
      <c r="A131" s="12"/>
      <c r="N131" s="85"/>
    </row>
    <row r="132" spans="1:14" s="2" customFormat="1" ht="15.75">
      <c r="A132" s="22"/>
      <c r="B132" s="34" t="s">
        <v>255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85"/>
    </row>
    <row r="133" spans="1:14" s="2" customFormat="1">
      <c r="A133" s="22"/>
      <c r="B133" s="8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85"/>
    </row>
    <row r="134" spans="1:14" s="2" customFormat="1">
      <c r="A134" s="1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93"/>
    </row>
    <row r="135" spans="1:14" s="2" customForma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>
      <c r="A136" s="12"/>
    </row>
    <row r="137" spans="1:14">
      <c r="A137" s="12"/>
    </row>
  </sheetData>
  <mergeCells count="23">
    <mergeCell ref="G93:H93"/>
    <mergeCell ref="F93:F94"/>
    <mergeCell ref="E93:E94"/>
    <mergeCell ref="C93:D93"/>
    <mergeCell ref="M93:M94"/>
    <mergeCell ref="J93:J94"/>
    <mergeCell ref="I93:I94"/>
    <mergeCell ref="J53:J54"/>
    <mergeCell ref="M53:M54"/>
    <mergeCell ref="C53:D53"/>
    <mergeCell ref="E53:E54"/>
    <mergeCell ref="F53:F54"/>
    <mergeCell ref="G53:H53"/>
    <mergeCell ref="I53:I54"/>
    <mergeCell ref="J13:J14"/>
    <mergeCell ref="M13:M14"/>
    <mergeCell ref="C10:M10"/>
    <mergeCell ref="C13:D13"/>
    <mergeCell ref="E13:E14"/>
    <mergeCell ref="F13:F14"/>
    <mergeCell ref="G13:H13"/>
    <mergeCell ref="I13:I14"/>
    <mergeCell ref="C11:M1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132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105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>
      <c r="A12" s="12"/>
      <c r="B12" s="8"/>
      <c r="C12" s="107" t="s">
        <v>311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5"/>
    </row>
    <row r="13" spans="1:22" ht="18.75">
      <c r="A13" s="12"/>
      <c r="B13" s="92" t="s">
        <v>307</v>
      </c>
      <c r="N13" s="15"/>
    </row>
    <row r="14" spans="1:22" ht="31.5">
      <c r="A14" s="12"/>
      <c r="B14" s="30" t="s">
        <v>256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32"/>
      <c r="L14" s="86" t="s">
        <v>322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32"/>
      <c r="L15" s="39" t="s">
        <v>318</v>
      </c>
      <c r="M15" s="101"/>
      <c r="N15" s="15"/>
    </row>
    <row r="16" spans="1:22">
      <c r="A16" s="12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23</v>
      </c>
      <c r="C17" s="35">
        <v>605</v>
      </c>
      <c r="D17" s="35">
        <v>380</v>
      </c>
      <c r="E17" s="36">
        <f t="shared" ref="E17:E49" si="0">IF(ISBLANK(D17),"",(IFERROR(((D17/C17-1)*100),"")))</f>
        <v>-37.190082644628099</v>
      </c>
      <c r="F17" s="36">
        <f>+(D17*100)/$D$49</f>
        <v>0.62097591267117691</v>
      </c>
      <c r="G17" s="35">
        <v>605</v>
      </c>
      <c r="H17" s="35">
        <v>380</v>
      </c>
      <c r="I17" s="36">
        <f t="shared" ref="I17:I49" si="1">IF(ISBLANK(H17),"",(IFERROR(((H17/G17-1)*100),"")))</f>
        <v>-37.190082644628099</v>
      </c>
      <c r="J17" s="36">
        <f>+(H17*100)/$H$49</f>
        <v>0.62097591267117691</v>
      </c>
      <c r="K17" s="79"/>
      <c r="L17" s="35">
        <v>13210</v>
      </c>
      <c r="M17" s="36">
        <f>+(L17*100)/$L$49</f>
        <v>0.56196098433783681</v>
      </c>
      <c r="N17" s="15"/>
    </row>
    <row r="18" spans="1:14" ht="15.75">
      <c r="A18" s="12"/>
      <c r="B18" s="34" t="s">
        <v>43</v>
      </c>
      <c r="C18" s="35">
        <v>771</v>
      </c>
      <c r="D18" s="35">
        <v>828</v>
      </c>
      <c r="E18" s="36">
        <f t="shared" si="0"/>
        <v>7.3929961089494123</v>
      </c>
      <c r="F18" s="36">
        <f t="shared" ref="F18:F48" si="2">+(D18*100)/$D$49</f>
        <v>1.3530738307677224</v>
      </c>
      <c r="G18" s="35">
        <v>771</v>
      </c>
      <c r="H18" s="35">
        <v>828</v>
      </c>
      <c r="I18" s="36">
        <f t="shared" si="1"/>
        <v>7.3929961089494123</v>
      </c>
      <c r="J18" s="36">
        <f t="shared" ref="J18:J48" si="3">+(H18*100)/$H$49</f>
        <v>1.3530738307677224</v>
      </c>
      <c r="K18" s="79"/>
      <c r="L18" s="35">
        <v>29063</v>
      </c>
      <c r="M18" s="36">
        <f t="shared" ref="M18:M48" si="4">+(L18*100)/$L$49</f>
        <v>1.236356706117377</v>
      </c>
      <c r="N18" s="15"/>
    </row>
    <row r="19" spans="1:14" ht="15.75">
      <c r="A19" s="12"/>
      <c r="B19" s="34" t="s">
        <v>33</v>
      </c>
      <c r="C19" s="35">
        <v>3631</v>
      </c>
      <c r="D19" s="35">
        <v>4115</v>
      </c>
      <c r="E19" s="36">
        <f t="shared" si="0"/>
        <v>13.329661250344248</v>
      </c>
      <c r="F19" s="36">
        <f t="shared" si="2"/>
        <v>6.7245154753734022</v>
      </c>
      <c r="G19" s="35">
        <v>3631</v>
      </c>
      <c r="H19" s="35">
        <v>4115</v>
      </c>
      <c r="I19" s="36">
        <f t="shared" si="1"/>
        <v>13.329661250344248</v>
      </c>
      <c r="J19" s="36">
        <f t="shared" si="3"/>
        <v>6.7245154753734022</v>
      </c>
      <c r="K19" s="79"/>
      <c r="L19" s="35">
        <v>143092</v>
      </c>
      <c r="M19" s="36">
        <f t="shared" si="4"/>
        <v>6.0872158342823424</v>
      </c>
      <c r="N19" s="15"/>
    </row>
    <row r="20" spans="1:14" ht="15.75">
      <c r="A20" s="12"/>
      <c r="B20" s="34" t="s">
        <v>30</v>
      </c>
      <c r="C20" s="35">
        <v>23270</v>
      </c>
      <c r="D20" s="35">
        <v>23422</v>
      </c>
      <c r="E20" s="36">
        <f t="shared" si="0"/>
        <v>0.65320154705630351</v>
      </c>
      <c r="F20" s="36">
        <f t="shared" si="2"/>
        <v>38.274994280485018</v>
      </c>
      <c r="G20" s="35">
        <v>23270</v>
      </c>
      <c r="H20" s="35">
        <v>23422</v>
      </c>
      <c r="I20" s="36">
        <f t="shared" si="1"/>
        <v>0.65320154705630351</v>
      </c>
      <c r="J20" s="36">
        <f t="shared" si="3"/>
        <v>38.274994280485018</v>
      </c>
      <c r="K20" s="79"/>
      <c r="L20" s="35">
        <v>859524</v>
      </c>
      <c r="M20" s="36">
        <f t="shared" si="4"/>
        <v>36.564644443754339</v>
      </c>
      <c r="N20" s="15"/>
    </row>
    <row r="21" spans="1:14" ht="15.75">
      <c r="A21" s="12"/>
      <c r="B21" s="34" t="s">
        <v>34</v>
      </c>
      <c r="C21" s="35">
        <v>2477</v>
      </c>
      <c r="D21" s="35">
        <v>2389</v>
      </c>
      <c r="E21" s="36">
        <f t="shared" si="0"/>
        <v>-3.5526846992329442</v>
      </c>
      <c r="F21" s="36">
        <f t="shared" si="2"/>
        <v>3.9039775141353728</v>
      </c>
      <c r="G21" s="35">
        <v>2477</v>
      </c>
      <c r="H21" s="35">
        <v>2389</v>
      </c>
      <c r="I21" s="36">
        <f t="shared" si="1"/>
        <v>-3.5526846992329442</v>
      </c>
      <c r="J21" s="36">
        <f t="shared" si="3"/>
        <v>3.9039775141353728</v>
      </c>
      <c r="K21" s="79"/>
      <c r="L21" s="35">
        <v>77133</v>
      </c>
      <c r="M21" s="36">
        <f t="shared" si="4"/>
        <v>3.2812821048395433</v>
      </c>
      <c r="N21" s="15"/>
    </row>
    <row r="22" spans="1:14" ht="15.75">
      <c r="A22" s="12"/>
      <c r="B22" s="34" t="s">
        <v>32</v>
      </c>
      <c r="C22" s="35">
        <v>4186</v>
      </c>
      <c r="D22" s="35">
        <v>3489</v>
      </c>
      <c r="E22" s="36">
        <f t="shared" si="0"/>
        <v>-16.650740563784041</v>
      </c>
      <c r="F22" s="36">
        <f t="shared" si="2"/>
        <v>5.7015393666045693</v>
      </c>
      <c r="G22" s="35">
        <v>4186</v>
      </c>
      <c r="H22" s="35">
        <v>3489</v>
      </c>
      <c r="I22" s="36">
        <f t="shared" si="1"/>
        <v>-16.650740563784041</v>
      </c>
      <c r="J22" s="36">
        <f t="shared" si="3"/>
        <v>5.7015393666045693</v>
      </c>
      <c r="K22" s="79"/>
      <c r="L22" s="35">
        <v>220791</v>
      </c>
      <c r="M22" s="36">
        <f t="shared" si="4"/>
        <v>9.392575904082916</v>
      </c>
      <c r="N22" s="15"/>
    </row>
    <row r="23" spans="1:14" ht="15.75">
      <c r="A23" s="12"/>
      <c r="B23" s="34" t="s">
        <v>35</v>
      </c>
      <c r="C23" s="35">
        <v>1075</v>
      </c>
      <c r="D23" s="35">
        <v>868</v>
      </c>
      <c r="E23" s="36">
        <f t="shared" si="0"/>
        <v>-19.255813953488378</v>
      </c>
      <c r="F23" s="36">
        <f t="shared" si="2"/>
        <v>1.4184397163120568</v>
      </c>
      <c r="G23" s="35">
        <v>1075</v>
      </c>
      <c r="H23" s="35">
        <v>868</v>
      </c>
      <c r="I23" s="36">
        <f t="shared" si="1"/>
        <v>-19.255813953488378</v>
      </c>
      <c r="J23" s="36">
        <f t="shared" si="3"/>
        <v>1.4184397163120568</v>
      </c>
      <c r="K23" s="79"/>
      <c r="L23" s="35">
        <v>39340</v>
      </c>
      <c r="M23" s="36">
        <f t="shared" si="4"/>
        <v>1.6735461865140424</v>
      </c>
      <c r="N23" s="15"/>
    </row>
    <row r="24" spans="1:14" ht="15.75">
      <c r="A24" s="12"/>
      <c r="B24" s="34" t="s">
        <v>41</v>
      </c>
      <c r="C24" s="35">
        <v>2682</v>
      </c>
      <c r="D24" s="35">
        <v>2042</v>
      </c>
      <c r="E24" s="36">
        <f t="shared" si="0"/>
        <v>-23.862788963460101</v>
      </c>
      <c r="F24" s="36">
        <f t="shared" si="2"/>
        <v>3.3369284570382716</v>
      </c>
      <c r="G24" s="35">
        <v>2682</v>
      </c>
      <c r="H24" s="35">
        <v>2042</v>
      </c>
      <c r="I24" s="36">
        <f t="shared" si="1"/>
        <v>-23.862788963460101</v>
      </c>
      <c r="J24" s="36">
        <f t="shared" si="3"/>
        <v>3.3369284570382716</v>
      </c>
      <c r="K24" s="79"/>
      <c r="L24" s="35">
        <v>75590</v>
      </c>
      <c r="M24" s="36">
        <f t="shared" si="4"/>
        <v>3.2156419989475462</v>
      </c>
      <c r="N24" s="15"/>
    </row>
    <row r="25" spans="1:14" ht="15.75">
      <c r="A25" s="12"/>
      <c r="B25" s="34" t="s">
        <v>52</v>
      </c>
      <c r="C25" s="35">
        <v>364</v>
      </c>
      <c r="D25" s="35">
        <v>363</v>
      </c>
      <c r="E25" s="36">
        <f t="shared" si="0"/>
        <v>-0.27472527472527375</v>
      </c>
      <c r="F25" s="36">
        <f t="shared" si="2"/>
        <v>0.59319541131483478</v>
      </c>
      <c r="G25" s="35">
        <v>364</v>
      </c>
      <c r="H25" s="35">
        <v>363</v>
      </c>
      <c r="I25" s="36">
        <f t="shared" si="1"/>
        <v>-0.27472527472527375</v>
      </c>
      <c r="J25" s="36">
        <f t="shared" si="3"/>
        <v>0.59319541131483478</v>
      </c>
      <c r="K25" s="79"/>
      <c r="L25" s="35">
        <v>15840</v>
      </c>
      <c r="M25" s="36">
        <f t="shared" si="4"/>
        <v>0.67384269431577104</v>
      </c>
      <c r="N25" s="15"/>
    </row>
    <row r="26" spans="1:14" ht="15.75">
      <c r="A26" s="12"/>
      <c r="B26" s="34" t="s">
        <v>38</v>
      </c>
      <c r="C26" s="35">
        <v>1927</v>
      </c>
      <c r="D26" s="35">
        <v>2071</v>
      </c>
      <c r="E26" s="36">
        <f t="shared" si="0"/>
        <v>7.4727555786196165</v>
      </c>
      <c r="F26" s="36">
        <f t="shared" si="2"/>
        <v>3.384318724057914</v>
      </c>
      <c r="G26" s="35">
        <v>1927</v>
      </c>
      <c r="H26" s="35">
        <v>2071</v>
      </c>
      <c r="I26" s="36">
        <f t="shared" si="1"/>
        <v>7.4727555786196165</v>
      </c>
      <c r="J26" s="36">
        <f t="shared" si="3"/>
        <v>3.384318724057914</v>
      </c>
      <c r="K26" s="79"/>
      <c r="L26" s="35">
        <v>63084</v>
      </c>
      <c r="M26" s="36">
        <f t="shared" si="4"/>
        <v>2.6836295788015216</v>
      </c>
      <c r="N26" s="15"/>
    </row>
    <row r="27" spans="1:14" ht="15.75">
      <c r="A27" s="12"/>
      <c r="B27" s="34" t="s">
        <v>57</v>
      </c>
      <c r="C27" s="35">
        <v>1</v>
      </c>
      <c r="D27" s="35">
        <v>0</v>
      </c>
      <c r="E27" s="36">
        <f t="shared" si="0"/>
        <v>-100</v>
      </c>
      <c r="F27" s="36">
        <f t="shared" si="2"/>
        <v>0</v>
      </c>
      <c r="G27" s="35">
        <v>1</v>
      </c>
      <c r="H27" s="35">
        <v>0</v>
      </c>
      <c r="I27" s="36">
        <f t="shared" si="1"/>
        <v>-100</v>
      </c>
      <c r="J27" s="36">
        <f t="shared" si="3"/>
        <v>0</v>
      </c>
      <c r="K27" s="79"/>
      <c r="L27" s="35">
        <v>55</v>
      </c>
      <c r="M27" s="36">
        <f t="shared" si="4"/>
        <v>2.3397315774853159E-3</v>
      </c>
      <c r="N27" s="15"/>
    </row>
    <row r="28" spans="1:14" ht="15.75">
      <c r="A28" s="12"/>
      <c r="B28" s="34" t="s">
        <v>56</v>
      </c>
      <c r="C28" s="35">
        <v>54</v>
      </c>
      <c r="D28" s="35">
        <v>92</v>
      </c>
      <c r="E28" s="36">
        <f t="shared" si="0"/>
        <v>70.370370370370367</v>
      </c>
      <c r="F28" s="36">
        <f t="shared" si="2"/>
        <v>0.15034153675196915</v>
      </c>
      <c r="G28" s="35">
        <v>54</v>
      </c>
      <c r="H28" s="35">
        <v>92</v>
      </c>
      <c r="I28" s="36">
        <f t="shared" si="1"/>
        <v>70.370370370370367</v>
      </c>
      <c r="J28" s="36">
        <f t="shared" si="3"/>
        <v>0.15034153675196915</v>
      </c>
      <c r="K28" s="79"/>
      <c r="L28" s="35">
        <v>2537</v>
      </c>
      <c r="M28" s="36">
        <f t="shared" si="4"/>
        <v>0.10792543658327722</v>
      </c>
      <c r="N28" s="15"/>
    </row>
    <row r="29" spans="1:14" ht="15.75">
      <c r="A29" s="12"/>
      <c r="B29" s="34" t="s">
        <v>39</v>
      </c>
      <c r="C29" s="35">
        <v>1166</v>
      </c>
      <c r="D29" s="35">
        <v>1102</v>
      </c>
      <c r="E29" s="36">
        <f t="shared" si="0"/>
        <v>-5.488850771869636</v>
      </c>
      <c r="F29" s="36">
        <f t="shared" si="2"/>
        <v>1.800830146746413</v>
      </c>
      <c r="G29" s="35">
        <v>1166</v>
      </c>
      <c r="H29" s="35">
        <v>1102</v>
      </c>
      <c r="I29" s="36">
        <f t="shared" si="1"/>
        <v>-5.488850771869636</v>
      </c>
      <c r="J29" s="36">
        <f t="shared" si="3"/>
        <v>1.800830146746413</v>
      </c>
      <c r="K29" s="79"/>
      <c r="L29" s="35">
        <v>48253</v>
      </c>
      <c r="M29" s="36">
        <f t="shared" si="4"/>
        <v>2.0527103237890718</v>
      </c>
      <c r="N29" s="15"/>
    </row>
    <row r="30" spans="1:14" ht="15.75">
      <c r="A30" s="12"/>
      <c r="B30" s="34" t="s">
        <v>31</v>
      </c>
      <c r="C30" s="35">
        <v>5363</v>
      </c>
      <c r="D30" s="35">
        <v>7904</v>
      </c>
      <c r="E30" s="36">
        <f t="shared" si="0"/>
        <v>47.380197650568711</v>
      </c>
      <c r="F30" s="36">
        <f t="shared" si="2"/>
        <v>12.91629898356048</v>
      </c>
      <c r="G30" s="35">
        <v>5363</v>
      </c>
      <c r="H30" s="35">
        <v>7904</v>
      </c>
      <c r="I30" s="36">
        <f t="shared" si="1"/>
        <v>47.380197650568711</v>
      </c>
      <c r="J30" s="36">
        <f t="shared" si="3"/>
        <v>12.91629898356048</v>
      </c>
      <c r="K30" s="79"/>
      <c r="L30" s="35">
        <v>272185</v>
      </c>
      <c r="M30" s="36">
        <f t="shared" si="4"/>
        <v>11.578906171233468</v>
      </c>
      <c r="N30" s="15"/>
    </row>
    <row r="31" spans="1:14" ht="15.75">
      <c r="A31" s="12"/>
      <c r="B31" s="34" t="s">
        <v>58</v>
      </c>
      <c r="C31" s="35">
        <v>0</v>
      </c>
      <c r="D31" s="35">
        <v>1</v>
      </c>
      <c r="E31" s="36" t="str">
        <f t="shared" si="0"/>
        <v/>
      </c>
      <c r="F31" s="36">
        <f t="shared" si="2"/>
        <v>1.6341471386083603E-3</v>
      </c>
      <c r="G31" s="35">
        <v>0</v>
      </c>
      <c r="H31" s="35">
        <v>1</v>
      </c>
      <c r="I31" s="36" t="str">
        <f t="shared" si="1"/>
        <v/>
      </c>
      <c r="J31" s="36">
        <f t="shared" si="3"/>
        <v>1.6341471386083603E-3</v>
      </c>
      <c r="K31" s="79"/>
      <c r="L31" s="35">
        <v>40</v>
      </c>
      <c r="M31" s="36">
        <f t="shared" si="4"/>
        <v>1.7016229654438662E-3</v>
      </c>
      <c r="N31" s="15"/>
    </row>
    <row r="32" spans="1:14" ht="15.75">
      <c r="A32" s="12"/>
      <c r="B32" s="34" t="s">
        <v>55</v>
      </c>
      <c r="C32" s="35">
        <v>84</v>
      </c>
      <c r="D32" s="35">
        <v>60</v>
      </c>
      <c r="E32" s="36">
        <f t="shared" si="0"/>
        <v>-28.571428571428569</v>
      </c>
      <c r="F32" s="36">
        <f t="shared" si="2"/>
        <v>9.8048828316501621E-2</v>
      </c>
      <c r="G32" s="35">
        <v>84</v>
      </c>
      <c r="H32" s="35">
        <v>60</v>
      </c>
      <c r="I32" s="36">
        <f t="shared" si="1"/>
        <v>-28.571428571428569</v>
      </c>
      <c r="J32" s="36">
        <f t="shared" si="3"/>
        <v>9.8048828316501621E-2</v>
      </c>
      <c r="K32" s="79"/>
      <c r="L32" s="35">
        <v>2950</v>
      </c>
      <c r="M32" s="36">
        <f t="shared" si="4"/>
        <v>0.12549469370148514</v>
      </c>
      <c r="N32" s="15"/>
    </row>
    <row r="33" spans="1:14" ht="15.75">
      <c r="A33" s="12"/>
      <c r="B33" s="34" t="s">
        <v>47</v>
      </c>
      <c r="C33" s="35">
        <v>845</v>
      </c>
      <c r="D33" s="35">
        <v>1302</v>
      </c>
      <c r="E33" s="36">
        <f t="shared" si="0"/>
        <v>54.082840236686394</v>
      </c>
      <c r="F33" s="36">
        <f t="shared" si="2"/>
        <v>2.1276595744680851</v>
      </c>
      <c r="G33" s="35">
        <v>845</v>
      </c>
      <c r="H33" s="35">
        <v>1302</v>
      </c>
      <c r="I33" s="36">
        <f t="shared" si="1"/>
        <v>54.082840236686394</v>
      </c>
      <c r="J33" s="36">
        <f t="shared" si="3"/>
        <v>2.1276595744680851</v>
      </c>
      <c r="K33" s="79"/>
      <c r="L33" s="35">
        <v>34889</v>
      </c>
      <c r="M33" s="36">
        <f t="shared" si="4"/>
        <v>1.4841980910342762</v>
      </c>
      <c r="N33" s="15"/>
    </row>
    <row r="34" spans="1:14" ht="15.75">
      <c r="A34" s="12"/>
      <c r="B34" s="34" t="s">
        <v>40</v>
      </c>
      <c r="C34" s="35">
        <v>1320</v>
      </c>
      <c r="D34" s="35">
        <v>1345</v>
      </c>
      <c r="E34" s="36">
        <f t="shared" si="0"/>
        <v>1.8939393939394034</v>
      </c>
      <c r="F34" s="36">
        <f t="shared" si="2"/>
        <v>2.1979279014282445</v>
      </c>
      <c r="G34" s="35">
        <v>1320</v>
      </c>
      <c r="H34" s="35">
        <v>1345</v>
      </c>
      <c r="I34" s="36">
        <f t="shared" si="1"/>
        <v>1.8939393939394034</v>
      </c>
      <c r="J34" s="36">
        <f t="shared" si="3"/>
        <v>2.1979279014282445</v>
      </c>
      <c r="K34" s="79"/>
      <c r="L34" s="35">
        <v>52762</v>
      </c>
      <c r="M34" s="36">
        <f t="shared" si="4"/>
        <v>2.2445257725687315</v>
      </c>
      <c r="N34" s="15"/>
    </row>
    <row r="35" spans="1:14" ht="15.75">
      <c r="A35" s="12"/>
      <c r="B35" s="34" t="s">
        <v>44</v>
      </c>
      <c r="C35" s="35">
        <v>782</v>
      </c>
      <c r="D35" s="35">
        <v>761</v>
      </c>
      <c r="E35" s="36">
        <f t="shared" si="0"/>
        <v>-2.6854219948849067</v>
      </c>
      <c r="F35" s="36">
        <f t="shared" si="2"/>
        <v>1.2435859724809621</v>
      </c>
      <c r="G35" s="35">
        <v>782</v>
      </c>
      <c r="H35" s="35">
        <v>761</v>
      </c>
      <c r="I35" s="36">
        <f t="shared" si="1"/>
        <v>-2.6854219948849067</v>
      </c>
      <c r="J35" s="36">
        <f t="shared" si="3"/>
        <v>1.2435859724809621</v>
      </c>
      <c r="K35" s="79"/>
      <c r="L35" s="35">
        <v>45833</v>
      </c>
      <c r="M35" s="36">
        <f t="shared" si="4"/>
        <v>1.949762134379718</v>
      </c>
      <c r="N35" s="15"/>
    </row>
    <row r="36" spans="1:14" ht="15.75">
      <c r="A36" s="12"/>
      <c r="B36" s="34" t="s">
        <v>36</v>
      </c>
      <c r="C36" s="35">
        <v>1060</v>
      </c>
      <c r="D36" s="35">
        <v>1073</v>
      </c>
      <c r="E36" s="36">
        <f t="shared" si="0"/>
        <v>1.2264150943396279</v>
      </c>
      <c r="F36" s="36">
        <f t="shared" si="2"/>
        <v>1.7534398797267705</v>
      </c>
      <c r="G36" s="35">
        <v>1060</v>
      </c>
      <c r="H36" s="35">
        <v>1073</v>
      </c>
      <c r="I36" s="36">
        <f t="shared" si="1"/>
        <v>1.2264150943396279</v>
      </c>
      <c r="J36" s="36">
        <f t="shared" si="3"/>
        <v>1.7534398797267705</v>
      </c>
      <c r="K36" s="79"/>
      <c r="L36" s="35">
        <v>45304</v>
      </c>
      <c r="M36" s="36">
        <f t="shared" si="4"/>
        <v>1.9272581706617229</v>
      </c>
      <c r="N36" s="15"/>
    </row>
    <row r="37" spans="1:14" ht="15.75">
      <c r="A37" s="12"/>
      <c r="B37" s="34" t="s">
        <v>48</v>
      </c>
      <c r="C37" s="35">
        <v>918</v>
      </c>
      <c r="D37" s="35">
        <v>947</v>
      </c>
      <c r="E37" s="36">
        <f t="shared" si="0"/>
        <v>3.1590413943355156</v>
      </c>
      <c r="F37" s="36">
        <f t="shared" si="2"/>
        <v>1.5475373402621173</v>
      </c>
      <c r="G37" s="35">
        <v>918</v>
      </c>
      <c r="H37" s="35">
        <v>947</v>
      </c>
      <c r="I37" s="36">
        <f t="shared" si="1"/>
        <v>3.1590413943355156</v>
      </c>
      <c r="J37" s="36">
        <f t="shared" si="3"/>
        <v>1.5475373402621173</v>
      </c>
      <c r="K37" s="79"/>
      <c r="L37" s="35">
        <v>36561</v>
      </c>
      <c r="M37" s="36">
        <f t="shared" si="4"/>
        <v>1.5553259309898297</v>
      </c>
      <c r="N37" s="15"/>
    </row>
    <row r="38" spans="1:14" ht="15.75">
      <c r="A38" s="12"/>
      <c r="B38" s="34" t="s">
        <v>85</v>
      </c>
      <c r="C38" s="35">
        <v>3</v>
      </c>
      <c r="D38" s="35">
        <v>2</v>
      </c>
      <c r="E38" s="36">
        <f t="shared" si="0"/>
        <v>-33.333333333333336</v>
      </c>
      <c r="F38" s="36">
        <f t="shared" si="2"/>
        <v>3.2682942772167206E-3</v>
      </c>
      <c r="G38" s="35">
        <v>3</v>
      </c>
      <c r="H38" s="35">
        <v>2</v>
      </c>
      <c r="I38" s="36">
        <f t="shared" si="1"/>
        <v>-33.333333333333336</v>
      </c>
      <c r="J38" s="36">
        <f t="shared" si="3"/>
        <v>3.2682942772167206E-3</v>
      </c>
      <c r="K38" s="79"/>
      <c r="L38" s="35">
        <v>62</v>
      </c>
      <c r="M38" s="36">
        <f t="shared" si="4"/>
        <v>2.6375155964379927E-3</v>
      </c>
      <c r="N38" s="15"/>
    </row>
    <row r="39" spans="1:14" ht="15.75">
      <c r="A39" s="12"/>
      <c r="B39" s="34" t="s">
        <v>53</v>
      </c>
      <c r="C39" s="35">
        <v>496</v>
      </c>
      <c r="D39" s="35">
        <v>204</v>
      </c>
      <c r="E39" s="36">
        <f t="shared" si="0"/>
        <v>-58.870967741935473</v>
      </c>
      <c r="F39" s="36">
        <f t="shared" si="2"/>
        <v>0.33336601627610551</v>
      </c>
      <c r="G39" s="35">
        <v>496</v>
      </c>
      <c r="H39" s="35">
        <v>204</v>
      </c>
      <c r="I39" s="36">
        <f t="shared" si="1"/>
        <v>-58.870967741935473</v>
      </c>
      <c r="J39" s="36">
        <f t="shared" si="3"/>
        <v>0.33336601627610551</v>
      </c>
      <c r="K39" s="79"/>
      <c r="L39" s="35">
        <v>10915</v>
      </c>
      <c r="M39" s="36">
        <f t="shared" si="4"/>
        <v>0.46433036669549499</v>
      </c>
      <c r="N39" s="15"/>
    </row>
    <row r="40" spans="1:14" ht="15.75">
      <c r="A40" s="12"/>
      <c r="B40" s="34" t="s">
        <v>50</v>
      </c>
      <c r="C40" s="35">
        <v>813</v>
      </c>
      <c r="D40" s="35">
        <v>971</v>
      </c>
      <c r="E40" s="36">
        <f t="shared" si="0"/>
        <v>19.434194341943424</v>
      </c>
      <c r="F40" s="36">
        <f t="shared" si="2"/>
        <v>1.5867568715887179</v>
      </c>
      <c r="G40" s="35">
        <v>813</v>
      </c>
      <c r="H40" s="35">
        <v>971</v>
      </c>
      <c r="I40" s="36">
        <f t="shared" si="1"/>
        <v>19.434194341943424</v>
      </c>
      <c r="J40" s="36">
        <f t="shared" si="3"/>
        <v>1.5867568715887179</v>
      </c>
      <c r="K40" s="79"/>
      <c r="L40" s="35">
        <v>20055</v>
      </c>
      <c r="M40" s="36">
        <f t="shared" si="4"/>
        <v>0.85315121429941843</v>
      </c>
      <c r="N40" s="15"/>
    </row>
    <row r="41" spans="1:14" ht="15.75">
      <c r="A41" s="12"/>
      <c r="B41" s="34" t="s">
        <v>54</v>
      </c>
      <c r="C41" s="35">
        <v>146</v>
      </c>
      <c r="D41" s="35">
        <v>136</v>
      </c>
      <c r="E41" s="36">
        <f t="shared" si="0"/>
        <v>-6.8493150684931559</v>
      </c>
      <c r="F41" s="36">
        <f t="shared" si="2"/>
        <v>0.222244010850737</v>
      </c>
      <c r="G41" s="35">
        <v>146</v>
      </c>
      <c r="H41" s="35">
        <v>136</v>
      </c>
      <c r="I41" s="36">
        <f t="shared" si="1"/>
        <v>-6.8493150684931559</v>
      </c>
      <c r="J41" s="36">
        <f t="shared" si="3"/>
        <v>0.222244010850737</v>
      </c>
      <c r="K41" s="79"/>
      <c r="L41" s="35">
        <v>4207</v>
      </c>
      <c r="M41" s="36">
        <f t="shared" si="4"/>
        <v>0.17896819539055864</v>
      </c>
      <c r="N41" s="15"/>
    </row>
    <row r="42" spans="1:14" ht="15.75">
      <c r="A42" s="12"/>
      <c r="B42" s="34" t="s">
        <v>233</v>
      </c>
      <c r="C42" s="35">
        <v>6</v>
      </c>
      <c r="D42" s="35">
        <v>4</v>
      </c>
      <c r="E42" s="36">
        <f t="shared" si="0"/>
        <v>-33.333333333333336</v>
      </c>
      <c r="F42" s="36">
        <f t="shared" si="2"/>
        <v>6.5365885544334413E-3</v>
      </c>
      <c r="G42" s="35">
        <v>6</v>
      </c>
      <c r="H42" s="35">
        <v>4</v>
      </c>
      <c r="I42" s="36">
        <f t="shared" si="1"/>
        <v>-33.333333333333336</v>
      </c>
      <c r="J42" s="36">
        <f t="shared" si="3"/>
        <v>6.5365885544334413E-3</v>
      </c>
      <c r="K42" s="79"/>
      <c r="L42" s="35">
        <v>212</v>
      </c>
      <c r="M42" s="36">
        <f t="shared" si="4"/>
        <v>9.0186017168524917E-3</v>
      </c>
      <c r="N42" s="15"/>
    </row>
    <row r="43" spans="1:14" ht="15.75">
      <c r="A43" s="12"/>
      <c r="B43" s="34" t="s">
        <v>42</v>
      </c>
      <c r="C43" s="35">
        <v>756</v>
      </c>
      <c r="D43" s="35">
        <v>677</v>
      </c>
      <c r="E43" s="36">
        <f t="shared" si="0"/>
        <v>-10.449735449735453</v>
      </c>
      <c r="F43" s="36">
        <f t="shared" si="2"/>
        <v>1.10631761283786</v>
      </c>
      <c r="G43" s="35">
        <v>756</v>
      </c>
      <c r="H43" s="35">
        <v>677</v>
      </c>
      <c r="I43" s="36">
        <f t="shared" si="1"/>
        <v>-10.449735449735453</v>
      </c>
      <c r="J43" s="36">
        <f t="shared" si="3"/>
        <v>1.10631761283786</v>
      </c>
      <c r="K43" s="79"/>
      <c r="L43" s="35">
        <v>31861</v>
      </c>
      <c r="M43" s="36">
        <f t="shared" si="4"/>
        <v>1.3553852325501756</v>
      </c>
      <c r="N43" s="15"/>
    </row>
    <row r="44" spans="1:14" ht="15.75">
      <c r="A44" s="12"/>
      <c r="B44" s="34" t="s">
        <v>51</v>
      </c>
      <c r="C44" s="35">
        <v>342</v>
      </c>
      <c r="D44" s="35">
        <v>226</v>
      </c>
      <c r="E44" s="36">
        <f t="shared" si="0"/>
        <v>-33.918128654970758</v>
      </c>
      <c r="F44" s="36">
        <f t="shared" si="2"/>
        <v>0.36931725332548943</v>
      </c>
      <c r="G44" s="35">
        <v>342</v>
      </c>
      <c r="H44" s="35">
        <v>226</v>
      </c>
      <c r="I44" s="36">
        <f t="shared" si="1"/>
        <v>-33.918128654970758</v>
      </c>
      <c r="J44" s="36">
        <f t="shared" si="3"/>
        <v>0.36931725332548943</v>
      </c>
      <c r="K44" s="79"/>
      <c r="L44" s="35">
        <v>29644</v>
      </c>
      <c r="M44" s="36">
        <f t="shared" si="4"/>
        <v>1.2610727796904493</v>
      </c>
      <c r="N44" s="15"/>
    </row>
    <row r="45" spans="1:14" ht="15.75">
      <c r="A45" s="12"/>
      <c r="B45" s="34" t="s">
        <v>46</v>
      </c>
      <c r="C45" s="35">
        <v>990</v>
      </c>
      <c r="D45" s="35">
        <v>998</v>
      </c>
      <c r="E45" s="36">
        <f t="shared" si="0"/>
        <v>0.80808080808081328</v>
      </c>
      <c r="F45" s="36">
        <f t="shared" si="2"/>
        <v>1.6308788443311435</v>
      </c>
      <c r="G45" s="35">
        <v>990</v>
      </c>
      <c r="H45" s="35">
        <v>998</v>
      </c>
      <c r="I45" s="36">
        <f t="shared" si="1"/>
        <v>0.80808080808081328</v>
      </c>
      <c r="J45" s="36">
        <f t="shared" si="3"/>
        <v>1.6308788443311435</v>
      </c>
      <c r="K45" s="79"/>
      <c r="L45" s="35">
        <v>30678</v>
      </c>
      <c r="M45" s="36">
        <f t="shared" si="4"/>
        <v>1.3050597333471732</v>
      </c>
      <c r="N45" s="15"/>
    </row>
    <row r="46" spans="1:14" ht="15.75">
      <c r="A46" s="12"/>
      <c r="B46" s="34" t="s">
        <v>49</v>
      </c>
      <c r="C46" s="35">
        <v>894</v>
      </c>
      <c r="D46" s="35">
        <v>1244</v>
      </c>
      <c r="E46" s="36">
        <f t="shared" si="0"/>
        <v>39.149888143176724</v>
      </c>
      <c r="F46" s="36">
        <f t="shared" si="2"/>
        <v>2.0328790404288002</v>
      </c>
      <c r="G46" s="35">
        <v>894</v>
      </c>
      <c r="H46" s="35">
        <v>1244</v>
      </c>
      <c r="I46" s="36">
        <f t="shared" si="1"/>
        <v>39.149888143176724</v>
      </c>
      <c r="J46" s="36">
        <f t="shared" si="3"/>
        <v>2.0328790404288002</v>
      </c>
      <c r="K46" s="79"/>
      <c r="L46" s="35">
        <v>37227</v>
      </c>
      <c r="M46" s="36">
        <f t="shared" si="4"/>
        <v>1.5836579533644701</v>
      </c>
      <c r="N46" s="15"/>
    </row>
    <row r="47" spans="1:14" ht="15.75">
      <c r="A47" s="12"/>
      <c r="B47" s="34" t="s">
        <v>37</v>
      </c>
      <c r="C47" s="35">
        <v>2080</v>
      </c>
      <c r="D47" s="35">
        <v>1278</v>
      </c>
      <c r="E47" s="36">
        <f t="shared" si="0"/>
        <v>-38.557692307692307</v>
      </c>
      <c r="F47" s="36">
        <f t="shared" si="2"/>
        <v>2.0884400431414845</v>
      </c>
      <c r="G47" s="35">
        <v>2080</v>
      </c>
      <c r="H47" s="35">
        <v>1278</v>
      </c>
      <c r="I47" s="36">
        <f t="shared" si="1"/>
        <v>-38.557692307692307</v>
      </c>
      <c r="J47" s="36">
        <f t="shared" si="3"/>
        <v>2.0884400431414845</v>
      </c>
      <c r="K47" s="79"/>
      <c r="L47" s="35">
        <v>73623</v>
      </c>
      <c r="M47" s="36">
        <f t="shared" si="4"/>
        <v>3.131964689621844</v>
      </c>
      <c r="N47" s="15"/>
    </row>
    <row r="48" spans="1:14" ht="15.75">
      <c r="A48" s="12"/>
      <c r="B48" s="34" t="s">
        <v>45</v>
      </c>
      <c r="C48" s="35">
        <v>1324</v>
      </c>
      <c r="D48" s="35">
        <v>900</v>
      </c>
      <c r="E48" s="36">
        <f t="shared" si="0"/>
        <v>-32.024169184290031</v>
      </c>
      <c r="F48" s="36">
        <f t="shared" si="2"/>
        <v>1.4707324247475242</v>
      </c>
      <c r="G48" s="35">
        <v>1324</v>
      </c>
      <c r="H48" s="35">
        <v>900</v>
      </c>
      <c r="I48" s="36">
        <f t="shared" si="1"/>
        <v>-32.024169184290031</v>
      </c>
      <c r="J48" s="36">
        <f t="shared" si="3"/>
        <v>1.4707324247475242</v>
      </c>
      <c r="K48" s="79"/>
      <c r="L48" s="35">
        <v>34177</v>
      </c>
      <c r="M48" s="36">
        <f t="shared" si="4"/>
        <v>1.4539092022493754</v>
      </c>
      <c r="N48" s="15"/>
    </row>
    <row r="49" spans="1:15" ht="15.75">
      <c r="A49" s="12"/>
      <c r="B49" s="40" t="s">
        <v>70</v>
      </c>
      <c r="C49" s="42">
        <f>SUM(C17:C48)</f>
        <v>60431</v>
      </c>
      <c r="D49" s="42">
        <f>SUM(D17:D48)</f>
        <v>61194</v>
      </c>
      <c r="E49" s="38">
        <f t="shared" si="0"/>
        <v>1.2625970114676255</v>
      </c>
      <c r="F49" s="38">
        <f>SUM(F17:F48)</f>
        <v>100</v>
      </c>
      <c r="G49" s="42">
        <f>SUM(G17:G48)</f>
        <v>60431</v>
      </c>
      <c r="H49" s="42">
        <f>SUM(H17:H48)</f>
        <v>61194</v>
      </c>
      <c r="I49" s="38">
        <f t="shared" si="1"/>
        <v>1.2625970114676255</v>
      </c>
      <c r="J49" s="38">
        <f>SUM(J17:J48)</f>
        <v>100</v>
      </c>
      <c r="K49" s="4"/>
      <c r="L49" s="42">
        <f>SUM(L17:L48)</f>
        <v>2350697</v>
      </c>
      <c r="M49" s="38">
        <f>SUM(M17:M48)</f>
        <v>99.999999999999957</v>
      </c>
      <c r="N49" s="15"/>
    </row>
    <row r="50" spans="1:15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5" ht="18.75">
      <c r="A51" s="12"/>
      <c r="B51" s="92" t="s">
        <v>308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5" ht="31.5" customHeight="1">
      <c r="A52" s="12"/>
      <c r="B52" s="30" t="s">
        <v>256</v>
      </c>
      <c r="C52" s="104" t="s">
        <v>319</v>
      </c>
      <c r="D52" s="104"/>
      <c r="E52" s="101" t="s">
        <v>316</v>
      </c>
      <c r="F52" s="101" t="s">
        <v>306</v>
      </c>
      <c r="G52" s="105" t="s">
        <v>321</v>
      </c>
      <c r="H52" s="106"/>
      <c r="I52" s="101" t="s">
        <v>316</v>
      </c>
      <c r="J52" s="101" t="s">
        <v>306</v>
      </c>
      <c r="K52" s="94"/>
      <c r="L52" s="86" t="s">
        <v>322</v>
      </c>
      <c r="M52" s="101" t="s">
        <v>101</v>
      </c>
      <c r="N52" s="15"/>
    </row>
    <row r="53" spans="1:15" ht="15.75">
      <c r="A53" s="12"/>
      <c r="B53" s="30"/>
      <c r="C53" s="31">
        <v>2017</v>
      </c>
      <c r="D53" s="31">
        <v>2018</v>
      </c>
      <c r="E53" s="101"/>
      <c r="F53" s="101"/>
      <c r="G53" s="31">
        <v>2017</v>
      </c>
      <c r="H53" s="31">
        <v>2018</v>
      </c>
      <c r="I53" s="101"/>
      <c r="J53" s="101"/>
      <c r="K53" s="94"/>
      <c r="L53" s="39" t="s">
        <v>318</v>
      </c>
      <c r="M53" s="101"/>
      <c r="N53" s="15"/>
    </row>
    <row r="54" spans="1:15">
      <c r="A54" s="12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5" ht="15.75">
      <c r="A55" s="12"/>
      <c r="B55" s="34" t="s">
        <v>23</v>
      </c>
      <c r="C55" s="35">
        <v>272</v>
      </c>
      <c r="D55" s="35">
        <v>197</v>
      </c>
      <c r="E55" s="36">
        <f t="shared" ref="E55:E87" si="5">IF(ISBLANK(D55),"",(IFERROR(((D55/C55-1)*100),"")))</f>
        <v>-27.573529411764707</v>
      </c>
      <c r="F55" s="36">
        <f>+(D55*100)/$D$87</f>
        <v>0.57109726047253229</v>
      </c>
      <c r="G55" s="35">
        <v>272</v>
      </c>
      <c r="H55" s="35">
        <v>197</v>
      </c>
      <c r="I55" s="36">
        <f t="shared" ref="I55:I87" si="6">IF(ISBLANK(H55),"",(IFERROR(((H55/G55-1)*100),"")))</f>
        <v>-27.573529411764707</v>
      </c>
      <c r="J55" s="36">
        <f>+(H55*100)/$H$87</f>
        <v>0.57109726047253229</v>
      </c>
      <c r="K55" s="79"/>
      <c r="L55" s="35">
        <v>6045</v>
      </c>
      <c r="M55" s="36">
        <f>+(L55*100)/$L$87</f>
        <v>0.45100496888849095</v>
      </c>
      <c r="N55" s="15"/>
    </row>
    <row r="56" spans="1:15" ht="15.75">
      <c r="A56" s="12"/>
      <c r="B56" s="34" t="s">
        <v>43</v>
      </c>
      <c r="C56" s="35">
        <v>443</v>
      </c>
      <c r="D56" s="35">
        <v>473</v>
      </c>
      <c r="E56" s="36">
        <f t="shared" si="5"/>
        <v>6.7720090293453827</v>
      </c>
      <c r="F56" s="36">
        <f t="shared" ref="F56:F85" si="7">+(D56*100)/$D$87</f>
        <v>1.371213219307146</v>
      </c>
      <c r="G56" s="35">
        <v>443</v>
      </c>
      <c r="H56" s="35">
        <v>473</v>
      </c>
      <c r="I56" s="36">
        <f t="shared" si="6"/>
        <v>6.7720090293453827</v>
      </c>
      <c r="J56" s="36">
        <f t="shared" ref="J56:J86" si="8">+(H56*100)/$H$87</f>
        <v>1.371213219307146</v>
      </c>
      <c r="K56" s="79"/>
      <c r="L56" s="35">
        <v>17101</v>
      </c>
      <c r="M56" s="36">
        <f t="shared" ref="M56:M86" si="9">+(L56*100)/$L$87</f>
        <v>1.2758703015652746</v>
      </c>
      <c r="N56" s="15"/>
    </row>
    <row r="57" spans="1:15" ht="15.75">
      <c r="A57" s="12"/>
      <c r="B57" s="34" t="s">
        <v>33</v>
      </c>
      <c r="C57" s="35">
        <v>2020</v>
      </c>
      <c r="D57" s="35">
        <v>2127</v>
      </c>
      <c r="E57" s="36">
        <f t="shared" si="5"/>
        <v>5.2970297029703017</v>
      </c>
      <c r="F57" s="36">
        <f t="shared" si="7"/>
        <v>6.1661110305841422</v>
      </c>
      <c r="G57" s="35">
        <v>2020</v>
      </c>
      <c r="H57" s="35">
        <v>2127</v>
      </c>
      <c r="I57" s="36">
        <f t="shared" si="6"/>
        <v>5.2970297029703017</v>
      </c>
      <c r="J57" s="36">
        <f t="shared" si="8"/>
        <v>6.1661110305841422</v>
      </c>
      <c r="K57" s="79"/>
      <c r="L57" s="35">
        <v>77010</v>
      </c>
      <c r="M57" s="36">
        <f t="shared" si="9"/>
        <v>5.7455570974528847</v>
      </c>
      <c r="N57" s="15"/>
    </row>
    <row r="58" spans="1:15" ht="15.75">
      <c r="A58" s="12"/>
      <c r="B58" s="34" t="s">
        <v>30</v>
      </c>
      <c r="C58" s="35">
        <v>14179</v>
      </c>
      <c r="D58" s="35">
        <v>13524</v>
      </c>
      <c r="E58" s="36">
        <f t="shared" si="5"/>
        <v>-4.6195077226884873</v>
      </c>
      <c r="F58" s="36">
        <f t="shared" si="7"/>
        <v>39.205681982896074</v>
      </c>
      <c r="G58" s="35">
        <v>14179</v>
      </c>
      <c r="H58" s="35">
        <v>13524</v>
      </c>
      <c r="I58" s="36">
        <f t="shared" si="6"/>
        <v>-4.6195077226884873</v>
      </c>
      <c r="J58" s="36">
        <f t="shared" si="8"/>
        <v>39.205681982896074</v>
      </c>
      <c r="K58" s="79"/>
      <c r="L58" s="35">
        <v>509946</v>
      </c>
      <c r="M58" s="36">
        <f t="shared" si="9"/>
        <v>38.046018174493042</v>
      </c>
      <c r="N58" s="15"/>
    </row>
    <row r="59" spans="1:15" ht="15.75">
      <c r="A59" s="12"/>
      <c r="B59" s="34" t="s">
        <v>34</v>
      </c>
      <c r="C59" s="35">
        <v>1388</v>
      </c>
      <c r="D59" s="35">
        <v>1189</v>
      </c>
      <c r="E59" s="36">
        <f t="shared" si="5"/>
        <v>-14.337175792507207</v>
      </c>
      <c r="F59" s="36">
        <f t="shared" si="7"/>
        <v>3.446876358892593</v>
      </c>
      <c r="G59" s="35">
        <v>1388</v>
      </c>
      <c r="H59" s="35">
        <v>1189</v>
      </c>
      <c r="I59" s="36">
        <f t="shared" si="6"/>
        <v>-14.337175792507207</v>
      </c>
      <c r="J59" s="36">
        <f t="shared" si="8"/>
        <v>3.446876358892593</v>
      </c>
      <c r="K59" s="79"/>
      <c r="L59" s="35">
        <v>41571</v>
      </c>
      <c r="M59" s="36">
        <f t="shared" si="9"/>
        <v>3.101526478356238</v>
      </c>
      <c r="N59" s="15"/>
    </row>
    <row r="60" spans="1:15" ht="15.75">
      <c r="A60" s="12"/>
      <c r="B60" s="34" t="s">
        <v>32</v>
      </c>
      <c r="C60" s="35">
        <v>2321</v>
      </c>
      <c r="D60" s="35">
        <v>1894</v>
      </c>
      <c r="E60" s="36">
        <f t="shared" si="5"/>
        <v>-18.397242567858683</v>
      </c>
      <c r="F60" s="36">
        <f t="shared" si="7"/>
        <v>5.4906508189592698</v>
      </c>
      <c r="G60" s="35">
        <v>2321</v>
      </c>
      <c r="H60" s="35">
        <v>1894</v>
      </c>
      <c r="I60" s="36">
        <f t="shared" si="6"/>
        <v>-18.397242567858683</v>
      </c>
      <c r="J60" s="36">
        <f t="shared" si="8"/>
        <v>5.4906508189592698</v>
      </c>
      <c r="K60" s="79"/>
      <c r="L60" s="35">
        <v>122513</v>
      </c>
      <c r="M60" s="36">
        <f t="shared" si="9"/>
        <v>9.1404419774087167</v>
      </c>
      <c r="N60" s="15"/>
    </row>
    <row r="61" spans="1:15" ht="15.75">
      <c r="A61" s="12"/>
      <c r="B61" s="34" t="s">
        <v>35</v>
      </c>
      <c r="C61" s="35">
        <v>467</v>
      </c>
      <c r="D61" s="35">
        <v>453</v>
      </c>
      <c r="E61" s="36">
        <f t="shared" si="5"/>
        <v>-2.9978586723768741</v>
      </c>
      <c r="F61" s="36">
        <f t="shared" si="7"/>
        <v>1.3132338020002898</v>
      </c>
      <c r="G61" s="35">
        <v>467</v>
      </c>
      <c r="H61" s="35">
        <v>453</v>
      </c>
      <c r="I61" s="36">
        <f t="shared" si="6"/>
        <v>-2.9978586723768741</v>
      </c>
      <c r="J61" s="36">
        <f t="shared" si="8"/>
        <v>1.3132338020002898</v>
      </c>
      <c r="K61" s="79"/>
      <c r="L61" s="35">
        <v>18136</v>
      </c>
      <c r="M61" s="36">
        <f t="shared" si="9"/>
        <v>1.3530895146007729</v>
      </c>
      <c r="N61" s="15"/>
    </row>
    <row r="62" spans="1:15" ht="15.75">
      <c r="A62" s="12"/>
      <c r="B62" s="34" t="s">
        <v>41</v>
      </c>
      <c r="C62" s="35">
        <v>1354</v>
      </c>
      <c r="D62" s="35">
        <v>1205</v>
      </c>
      <c r="E62" s="36">
        <f t="shared" si="5"/>
        <v>-11.004431314623343</v>
      </c>
      <c r="F62" s="36">
        <f t="shared" si="7"/>
        <v>3.4932598927380778</v>
      </c>
      <c r="G62" s="35">
        <v>1354</v>
      </c>
      <c r="H62" s="35">
        <v>1205</v>
      </c>
      <c r="I62" s="36">
        <f t="shared" si="6"/>
        <v>-11.004431314623343</v>
      </c>
      <c r="J62" s="36">
        <f t="shared" si="8"/>
        <v>3.4932598927380778</v>
      </c>
      <c r="K62" s="79"/>
      <c r="L62" s="35">
        <v>42127</v>
      </c>
      <c r="M62" s="36">
        <f t="shared" si="9"/>
        <v>3.1430084903830373</v>
      </c>
      <c r="N62" s="15"/>
    </row>
    <row r="63" spans="1:15" ht="15.75">
      <c r="A63" s="12"/>
      <c r="B63" s="34" t="s">
        <v>52</v>
      </c>
      <c r="C63" s="35">
        <v>204</v>
      </c>
      <c r="D63" s="35">
        <v>228</v>
      </c>
      <c r="E63" s="36">
        <f t="shared" si="5"/>
        <v>11.764705882352944</v>
      </c>
      <c r="F63" s="36">
        <f t="shared" si="7"/>
        <v>0.6609653572981592</v>
      </c>
      <c r="G63" s="35">
        <v>204</v>
      </c>
      <c r="H63" s="35">
        <v>228</v>
      </c>
      <c r="I63" s="36">
        <f t="shared" si="6"/>
        <v>11.764705882352944</v>
      </c>
      <c r="J63" s="36">
        <f t="shared" si="8"/>
        <v>0.6609653572981592</v>
      </c>
      <c r="K63" s="79"/>
      <c r="L63" s="35">
        <v>8725</v>
      </c>
      <c r="M63" s="36">
        <f t="shared" si="9"/>
        <v>0.65095423549248699</v>
      </c>
      <c r="N63" s="15"/>
    </row>
    <row r="64" spans="1:15" ht="15.75">
      <c r="A64" s="12"/>
      <c r="B64" s="34" t="s">
        <v>38</v>
      </c>
      <c r="C64" s="35">
        <v>1103</v>
      </c>
      <c r="D64" s="35">
        <v>1195</v>
      </c>
      <c r="E64" s="36">
        <f t="shared" si="5"/>
        <v>8.3408884859474064</v>
      </c>
      <c r="F64" s="36">
        <f t="shared" si="7"/>
        <v>3.4642701840846502</v>
      </c>
      <c r="G64" s="35">
        <v>1103</v>
      </c>
      <c r="H64" s="35">
        <v>1195</v>
      </c>
      <c r="I64" s="36">
        <f t="shared" si="6"/>
        <v>8.3408884859474064</v>
      </c>
      <c r="J64" s="36">
        <f t="shared" si="8"/>
        <v>3.4642701840846502</v>
      </c>
      <c r="K64" s="79"/>
      <c r="L64" s="35">
        <v>34721</v>
      </c>
      <c r="M64" s="36">
        <f t="shared" si="9"/>
        <v>2.5904621215512482</v>
      </c>
      <c r="N64" s="15"/>
    </row>
    <row r="65" spans="1:14" ht="15.75">
      <c r="A65" s="12"/>
      <c r="B65" s="34" t="s">
        <v>57</v>
      </c>
      <c r="C65" s="35">
        <v>1</v>
      </c>
      <c r="D65" s="35">
        <v>0</v>
      </c>
      <c r="E65" s="36">
        <f t="shared" si="5"/>
        <v>-100</v>
      </c>
      <c r="F65" s="36">
        <f t="shared" si="7"/>
        <v>0</v>
      </c>
      <c r="G65" s="35">
        <v>1</v>
      </c>
      <c r="H65" s="35">
        <v>0</v>
      </c>
      <c r="I65" s="36">
        <f t="shared" si="6"/>
        <v>-100</v>
      </c>
      <c r="J65" s="36">
        <f t="shared" si="8"/>
        <v>0</v>
      </c>
      <c r="K65" s="79"/>
      <c r="L65" s="35">
        <v>20</v>
      </c>
      <c r="M65" s="36">
        <f t="shared" si="9"/>
        <v>1.4921587059999702E-3</v>
      </c>
      <c r="N65" s="15"/>
    </row>
    <row r="66" spans="1:14" ht="15.75">
      <c r="A66" s="12"/>
      <c r="B66" s="34" t="s">
        <v>56</v>
      </c>
      <c r="C66" s="35">
        <v>35</v>
      </c>
      <c r="D66" s="35">
        <v>75</v>
      </c>
      <c r="E66" s="36">
        <f t="shared" si="5"/>
        <v>114.28571428571428</v>
      </c>
      <c r="F66" s="36">
        <f t="shared" si="7"/>
        <v>0.21742281490071025</v>
      </c>
      <c r="G66" s="35">
        <v>35</v>
      </c>
      <c r="H66" s="35">
        <v>75</v>
      </c>
      <c r="I66" s="36">
        <f t="shared" si="6"/>
        <v>114.28571428571428</v>
      </c>
      <c r="J66" s="36">
        <f t="shared" si="8"/>
        <v>0.21742281490071025</v>
      </c>
      <c r="K66" s="79"/>
      <c r="L66" s="35">
        <v>1541</v>
      </c>
      <c r="M66" s="36">
        <f t="shared" si="9"/>
        <v>0.1149708282972977</v>
      </c>
      <c r="N66" s="15"/>
    </row>
    <row r="67" spans="1:14" ht="15.75">
      <c r="A67" s="12"/>
      <c r="B67" s="34" t="s">
        <v>39</v>
      </c>
      <c r="C67" s="35">
        <v>724</v>
      </c>
      <c r="D67" s="35">
        <v>678</v>
      </c>
      <c r="E67" s="36">
        <f t="shared" si="5"/>
        <v>-6.3535911602209953</v>
      </c>
      <c r="F67" s="36">
        <f t="shared" si="7"/>
        <v>1.9655022467024206</v>
      </c>
      <c r="G67" s="35">
        <v>724</v>
      </c>
      <c r="H67" s="35">
        <v>678</v>
      </c>
      <c r="I67" s="36">
        <f t="shared" si="6"/>
        <v>-6.3535911602209953</v>
      </c>
      <c r="J67" s="36">
        <f t="shared" si="8"/>
        <v>1.9655022467024206</v>
      </c>
      <c r="K67" s="79"/>
      <c r="L67" s="35">
        <v>28153</v>
      </c>
      <c r="M67" s="36">
        <f t="shared" si="9"/>
        <v>2.1004372025008582</v>
      </c>
      <c r="N67" s="15"/>
    </row>
    <row r="68" spans="1:14" ht="15.75">
      <c r="A68" s="12"/>
      <c r="B68" s="34" t="s">
        <v>31</v>
      </c>
      <c r="C68" s="35">
        <v>3185</v>
      </c>
      <c r="D68" s="35">
        <v>4367</v>
      </c>
      <c r="E68" s="36">
        <f t="shared" si="5"/>
        <v>37.11145996860283</v>
      </c>
      <c r="F68" s="36">
        <f t="shared" si="7"/>
        <v>12.659805768952022</v>
      </c>
      <c r="G68" s="35">
        <v>3185</v>
      </c>
      <c r="H68" s="35">
        <v>4367</v>
      </c>
      <c r="I68" s="36">
        <f t="shared" si="6"/>
        <v>37.11145996860283</v>
      </c>
      <c r="J68" s="36">
        <f t="shared" si="8"/>
        <v>12.659805768952022</v>
      </c>
      <c r="K68" s="79"/>
      <c r="L68" s="35">
        <v>161937</v>
      </c>
      <c r="M68" s="36">
        <f t="shared" si="9"/>
        <v>12.081785218675858</v>
      </c>
      <c r="N68" s="15"/>
    </row>
    <row r="69" spans="1:14" ht="15.75">
      <c r="A69" s="12"/>
      <c r="B69" s="34" t="s">
        <v>58</v>
      </c>
      <c r="C69" s="35">
        <v>0</v>
      </c>
      <c r="D69" s="35">
        <v>0</v>
      </c>
      <c r="E69" s="36" t="str">
        <f t="shared" si="5"/>
        <v/>
      </c>
      <c r="F69" s="36">
        <f t="shared" si="7"/>
        <v>0</v>
      </c>
      <c r="G69" s="35">
        <v>0</v>
      </c>
      <c r="H69" s="35">
        <v>0</v>
      </c>
      <c r="I69" s="36" t="str">
        <f t="shared" si="6"/>
        <v/>
      </c>
      <c r="J69" s="36">
        <f t="shared" si="8"/>
        <v>0</v>
      </c>
      <c r="K69" s="79"/>
      <c r="L69" s="35">
        <v>11</v>
      </c>
      <c r="M69" s="36">
        <f t="shared" si="9"/>
        <v>8.2068728829998356E-4</v>
      </c>
      <c r="N69" s="15"/>
    </row>
    <row r="70" spans="1:14" ht="15.75">
      <c r="A70" s="12"/>
      <c r="B70" s="34" t="s">
        <v>55</v>
      </c>
      <c r="C70" s="35">
        <v>41</v>
      </c>
      <c r="D70" s="35">
        <v>28</v>
      </c>
      <c r="E70" s="36">
        <f t="shared" si="5"/>
        <v>-31.707317073170728</v>
      </c>
      <c r="F70" s="36">
        <f t="shared" si="7"/>
        <v>8.1171184229598486E-2</v>
      </c>
      <c r="G70" s="35">
        <v>41</v>
      </c>
      <c r="H70" s="35">
        <v>28</v>
      </c>
      <c r="I70" s="36">
        <f t="shared" si="6"/>
        <v>-31.707317073170728</v>
      </c>
      <c r="J70" s="36">
        <f t="shared" si="8"/>
        <v>8.1171184229598486E-2</v>
      </c>
      <c r="K70" s="79"/>
      <c r="L70" s="35">
        <v>1538</v>
      </c>
      <c r="M70" s="36">
        <f t="shared" si="9"/>
        <v>0.1147470044913977</v>
      </c>
      <c r="N70" s="15"/>
    </row>
    <row r="71" spans="1:14" ht="15.75">
      <c r="A71" s="12"/>
      <c r="B71" s="34" t="s">
        <v>47</v>
      </c>
      <c r="C71" s="35">
        <v>458</v>
      </c>
      <c r="D71" s="35">
        <v>772</v>
      </c>
      <c r="E71" s="36">
        <f t="shared" si="5"/>
        <v>68.558951965065489</v>
      </c>
      <c r="F71" s="36">
        <f t="shared" si="7"/>
        <v>2.2380055080446439</v>
      </c>
      <c r="G71" s="35">
        <v>458</v>
      </c>
      <c r="H71" s="35">
        <v>772</v>
      </c>
      <c r="I71" s="36">
        <f t="shared" si="6"/>
        <v>68.558951965065489</v>
      </c>
      <c r="J71" s="36">
        <f t="shared" si="8"/>
        <v>2.2380055080446439</v>
      </c>
      <c r="K71" s="79"/>
      <c r="L71" s="35">
        <v>18700</v>
      </c>
      <c r="M71" s="36">
        <f t="shared" si="9"/>
        <v>1.3951683901099721</v>
      </c>
      <c r="N71" s="15"/>
    </row>
    <row r="72" spans="1:14" ht="15.75">
      <c r="A72" s="12"/>
      <c r="B72" s="34" t="s">
        <v>40</v>
      </c>
      <c r="C72" s="35">
        <v>667</v>
      </c>
      <c r="D72" s="35">
        <v>743</v>
      </c>
      <c r="E72" s="36">
        <f t="shared" si="5"/>
        <v>11.394302848575721</v>
      </c>
      <c r="F72" s="36">
        <f t="shared" si="7"/>
        <v>2.153935352949703</v>
      </c>
      <c r="G72" s="35">
        <v>667</v>
      </c>
      <c r="H72" s="35">
        <v>743</v>
      </c>
      <c r="I72" s="36">
        <f t="shared" si="6"/>
        <v>11.394302848575721</v>
      </c>
      <c r="J72" s="36">
        <f t="shared" si="8"/>
        <v>2.153935352949703</v>
      </c>
      <c r="K72" s="79"/>
      <c r="L72" s="35">
        <v>27516</v>
      </c>
      <c r="M72" s="36">
        <f t="shared" si="9"/>
        <v>2.052911947714759</v>
      </c>
      <c r="N72" s="15"/>
    </row>
    <row r="73" spans="1:14" ht="15.75">
      <c r="A73" s="12"/>
      <c r="B73" s="34" t="s">
        <v>44</v>
      </c>
      <c r="C73" s="35">
        <v>449</v>
      </c>
      <c r="D73" s="35">
        <v>455</v>
      </c>
      <c r="E73" s="36">
        <f t="shared" si="5"/>
        <v>1.3363028953229383</v>
      </c>
      <c r="F73" s="36">
        <f t="shared" si="7"/>
        <v>1.3190317437309755</v>
      </c>
      <c r="G73" s="35">
        <v>449</v>
      </c>
      <c r="H73" s="35">
        <v>455</v>
      </c>
      <c r="I73" s="36">
        <f t="shared" si="6"/>
        <v>1.3363028953229383</v>
      </c>
      <c r="J73" s="36">
        <f t="shared" si="8"/>
        <v>1.3190317437309755</v>
      </c>
      <c r="K73" s="79"/>
      <c r="L73" s="35">
        <v>26415</v>
      </c>
      <c r="M73" s="36">
        <f t="shared" si="9"/>
        <v>1.9707686109494607</v>
      </c>
      <c r="N73" s="15"/>
    </row>
    <row r="74" spans="1:14" ht="15.75">
      <c r="A74" s="12"/>
      <c r="B74" s="34" t="s">
        <v>36</v>
      </c>
      <c r="C74" s="35">
        <v>625</v>
      </c>
      <c r="D74" s="35">
        <v>609</v>
      </c>
      <c r="E74" s="36">
        <f t="shared" si="5"/>
        <v>-2.5599999999999956</v>
      </c>
      <c r="F74" s="36">
        <f t="shared" si="7"/>
        <v>1.7654732569937672</v>
      </c>
      <c r="G74" s="35">
        <v>625</v>
      </c>
      <c r="H74" s="35">
        <v>609</v>
      </c>
      <c r="I74" s="36">
        <f t="shared" si="6"/>
        <v>-2.5599999999999956</v>
      </c>
      <c r="J74" s="36">
        <f t="shared" si="8"/>
        <v>1.7654732569937672</v>
      </c>
      <c r="K74" s="79"/>
      <c r="L74" s="35">
        <v>26502</v>
      </c>
      <c r="M74" s="36">
        <f t="shared" si="9"/>
        <v>1.9772595013205605</v>
      </c>
      <c r="N74" s="15"/>
    </row>
    <row r="75" spans="1:14" ht="15.75">
      <c r="A75" s="12"/>
      <c r="B75" s="34" t="s">
        <v>48</v>
      </c>
      <c r="C75" s="35">
        <v>528</v>
      </c>
      <c r="D75" s="35">
        <v>549</v>
      </c>
      <c r="E75" s="36">
        <f t="shared" si="5"/>
        <v>3.9772727272727293</v>
      </c>
      <c r="F75" s="36">
        <f t="shared" si="7"/>
        <v>1.5915350050731991</v>
      </c>
      <c r="G75" s="35">
        <v>528</v>
      </c>
      <c r="H75" s="35">
        <v>549</v>
      </c>
      <c r="I75" s="36">
        <f t="shared" si="6"/>
        <v>3.9772727272727293</v>
      </c>
      <c r="J75" s="36">
        <f t="shared" si="8"/>
        <v>1.5915350050731991</v>
      </c>
      <c r="K75" s="79"/>
      <c r="L75" s="35">
        <v>20670</v>
      </c>
      <c r="M75" s="36">
        <f t="shared" si="9"/>
        <v>1.5421460226509691</v>
      </c>
      <c r="N75" s="15"/>
    </row>
    <row r="76" spans="1:14" ht="15.75">
      <c r="A76" s="12"/>
      <c r="B76" s="34" t="s">
        <v>85</v>
      </c>
      <c r="C76" s="35">
        <v>2</v>
      </c>
      <c r="D76" s="35">
        <v>2</v>
      </c>
      <c r="E76" s="36">
        <f t="shared" si="5"/>
        <v>0</v>
      </c>
      <c r="F76" s="36">
        <f t="shared" si="7"/>
        <v>5.7979417306856067E-3</v>
      </c>
      <c r="G76" s="35">
        <v>2</v>
      </c>
      <c r="H76" s="35">
        <v>2</v>
      </c>
      <c r="I76" s="36">
        <f t="shared" si="6"/>
        <v>0</v>
      </c>
      <c r="J76" s="36">
        <f t="shared" si="8"/>
        <v>5.7979417306856067E-3</v>
      </c>
      <c r="K76" s="79"/>
      <c r="L76" s="35">
        <v>36</v>
      </c>
      <c r="M76" s="36">
        <f t="shared" si="9"/>
        <v>2.6858856707999462E-3</v>
      </c>
      <c r="N76" s="15"/>
    </row>
    <row r="77" spans="1:14" ht="15.75">
      <c r="A77" s="12"/>
      <c r="B77" s="34" t="s">
        <v>53</v>
      </c>
      <c r="C77" s="35">
        <v>348</v>
      </c>
      <c r="D77" s="35">
        <v>133</v>
      </c>
      <c r="E77" s="36">
        <f t="shared" si="5"/>
        <v>-61.781609195402297</v>
      </c>
      <c r="F77" s="36">
        <f t="shared" si="7"/>
        <v>0.38556312509059282</v>
      </c>
      <c r="G77" s="35">
        <v>348</v>
      </c>
      <c r="H77" s="35">
        <v>133</v>
      </c>
      <c r="I77" s="36">
        <f t="shared" si="6"/>
        <v>-61.781609195402297</v>
      </c>
      <c r="J77" s="36">
        <f t="shared" si="8"/>
        <v>0.38556312509059282</v>
      </c>
      <c r="K77" s="79"/>
      <c r="L77" s="35">
        <v>7282</v>
      </c>
      <c r="M77" s="36">
        <f t="shared" si="9"/>
        <v>0.54329498485458916</v>
      </c>
      <c r="N77" s="15"/>
    </row>
    <row r="78" spans="1:14" ht="15.75">
      <c r="A78" s="12"/>
      <c r="B78" s="34" t="s">
        <v>50</v>
      </c>
      <c r="C78" s="35">
        <v>484</v>
      </c>
      <c r="D78" s="35">
        <v>650</v>
      </c>
      <c r="E78" s="36">
        <f t="shared" si="5"/>
        <v>34.29752066115703</v>
      </c>
      <c r="F78" s="36">
        <f t="shared" si="7"/>
        <v>1.8843310624728222</v>
      </c>
      <c r="G78" s="35">
        <v>484</v>
      </c>
      <c r="H78" s="35">
        <v>650</v>
      </c>
      <c r="I78" s="36">
        <f t="shared" si="6"/>
        <v>34.29752066115703</v>
      </c>
      <c r="J78" s="36">
        <f t="shared" si="8"/>
        <v>1.8843310624728222</v>
      </c>
      <c r="K78" s="79"/>
      <c r="L78" s="35">
        <v>11517</v>
      </c>
      <c r="M78" s="36">
        <f t="shared" si="9"/>
        <v>0.85925959085008285</v>
      </c>
      <c r="N78" s="15"/>
    </row>
    <row r="79" spans="1:14" ht="15.75">
      <c r="A79" s="12"/>
      <c r="B79" s="34" t="s">
        <v>54</v>
      </c>
      <c r="C79" s="35">
        <v>106</v>
      </c>
      <c r="D79" s="35">
        <v>105</v>
      </c>
      <c r="E79" s="36">
        <f t="shared" si="5"/>
        <v>-0.94339622641509413</v>
      </c>
      <c r="F79" s="36">
        <f t="shared" si="7"/>
        <v>0.30439194086099436</v>
      </c>
      <c r="G79" s="35">
        <v>106</v>
      </c>
      <c r="H79" s="35">
        <v>105</v>
      </c>
      <c r="I79" s="36">
        <f t="shared" si="6"/>
        <v>-0.94339622641509413</v>
      </c>
      <c r="J79" s="36">
        <f t="shared" si="8"/>
        <v>0.30439194086099436</v>
      </c>
      <c r="K79" s="79"/>
      <c r="L79" s="35">
        <v>2977</v>
      </c>
      <c r="M79" s="36">
        <f t="shared" si="9"/>
        <v>0.22210782338809557</v>
      </c>
      <c r="N79" s="15"/>
    </row>
    <row r="80" spans="1:14" ht="15.75">
      <c r="A80" s="12"/>
      <c r="B80" s="34" t="s">
        <v>233</v>
      </c>
      <c r="C80" s="35">
        <v>3</v>
      </c>
      <c r="D80" s="35">
        <v>3</v>
      </c>
      <c r="E80" s="36">
        <f t="shared" si="5"/>
        <v>0</v>
      </c>
      <c r="F80" s="36">
        <f t="shared" si="7"/>
        <v>8.69691259602841E-3</v>
      </c>
      <c r="G80" s="35">
        <v>3</v>
      </c>
      <c r="H80" s="35">
        <v>3</v>
      </c>
      <c r="I80" s="36">
        <f t="shared" si="6"/>
        <v>0</v>
      </c>
      <c r="J80" s="36">
        <f t="shared" si="8"/>
        <v>8.69691259602841E-3</v>
      </c>
      <c r="K80" s="79"/>
      <c r="L80" s="35">
        <v>115</v>
      </c>
      <c r="M80" s="36">
        <f t="shared" si="9"/>
        <v>8.5799125594998287E-3</v>
      </c>
      <c r="N80" s="15"/>
    </row>
    <row r="81" spans="1:14" ht="15.75">
      <c r="A81" s="12"/>
      <c r="B81" s="34" t="s">
        <v>42</v>
      </c>
      <c r="C81" s="35">
        <v>444</v>
      </c>
      <c r="D81" s="35">
        <v>374</v>
      </c>
      <c r="E81" s="36">
        <f t="shared" si="5"/>
        <v>-15.765765765765771</v>
      </c>
      <c r="F81" s="36">
        <f t="shared" si="7"/>
        <v>1.0842151036382084</v>
      </c>
      <c r="G81" s="35">
        <v>444</v>
      </c>
      <c r="H81" s="35">
        <v>374</v>
      </c>
      <c r="I81" s="36">
        <f t="shared" si="6"/>
        <v>-15.765765765765771</v>
      </c>
      <c r="J81" s="36">
        <f t="shared" si="8"/>
        <v>1.0842151036382084</v>
      </c>
      <c r="K81" s="79"/>
      <c r="L81" s="35">
        <v>16944</v>
      </c>
      <c r="M81" s="36">
        <f t="shared" si="9"/>
        <v>1.2641568557231748</v>
      </c>
      <c r="N81" s="15"/>
    </row>
    <row r="82" spans="1:14" ht="15.75">
      <c r="A82" s="12"/>
      <c r="B82" s="34" t="s">
        <v>51</v>
      </c>
      <c r="C82" s="35">
        <v>184</v>
      </c>
      <c r="D82" s="35">
        <v>131</v>
      </c>
      <c r="E82" s="36">
        <f t="shared" si="5"/>
        <v>-28.80434782608695</v>
      </c>
      <c r="F82" s="36">
        <f t="shared" si="7"/>
        <v>0.37976518335990722</v>
      </c>
      <c r="G82" s="35">
        <v>184</v>
      </c>
      <c r="H82" s="35">
        <v>131</v>
      </c>
      <c r="I82" s="36">
        <f t="shared" si="6"/>
        <v>-28.80434782608695</v>
      </c>
      <c r="J82" s="36">
        <f t="shared" si="8"/>
        <v>0.37976518335990722</v>
      </c>
      <c r="K82" s="79"/>
      <c r="L82" s="35">
        <v>17538</v>
      </c>
      <c r="M82" s="36">
        <f t="shared" si="9"/>
        <v>1.3084739692913738</v>
      </c>
      <c r="N82" s="15"/>
    </row>
    <row r="83" spans="1:14" ht="15.75">
      <c r="A83" s="12"/>
      <c r="B83" s="34" t="s">
        <v>46</v>
      </c>
      <c r="C83" s="35">
        <v>584</v>
      </c>
      <c r="D83" s="35">
        <v>578</v>
      </c>
      <c r="E83" s="36">
        <f t="shared" si="5"/>
        <v>-1.0273972602739767</v>
      </c>
      <c r="F83" s="36">
        <f t="shared" si="7"/>
        <v>1.6756051601681403</v>
      </c>
      <c r="G83" s="35">
        <v>584</v>
      </c>
      <c r="H83" s="35">
        <v>578</v>
      </c>
      <c r="I83" s="36">
        <f t="shared" si="6"/>
        <v>-1.0273972602739767</v>
      </c>
      <c r="J83" s="36">
        <f t="shared" si="8"/>
        <v>1.6756051601681403</v>
      </c>
      <c r="K83" s="79"/>
      <c r="L83" s="35">
        <v>18022</v>
      </c>
      <c r="M83" s="36">
        <f t="shared" si="9"/>
        <v>1.344584209976573</v>
      </c>
      <c r="N83" s="15"/>
    </row>
    <row r="84" spans="1:14" ht="15.75">
      <c r="A84" s="12"/>
      <c r="B84" s="34" t="s">
        <v>49</v>
      </c>
      <c r="C84" s="35">
        <v>521</v>
      </c>
      <c r="D84" s="35">
        <v>702</v>
      </c>
      <c r="E84" s="36">
        <f t="shared" si="5"/>
        <v>34.740882917466422</v>
      </c>
      <c r="F84" s="36">
        <f t="shared" si="7"/>
        <v>2.0350775474706477</v>
      </c>
      <c r="G84" s="35">
        <v>521</v>
      </c>
      <c r="H84" s="35">
        <v>702</v>
      </c>
      <c r="I84" s="36">
        <f t="shared" si="6"/>
        <v>34.740882917466422</v>
      </c>
      <c r="J84" s="36">
        <f t="shared" si="8"/>
        <v>2.0350775474706477</v>
      </c>
      <c r="K84" s="79"/>
      <c r="L84" s="35">
        <v>21262</v>
      </c>
      <c r="M84" s="36">
        <f t="shared" si="9"/>
        <v>1.5863139203485683</v>
      </c>
      <c r="N84" s="15"/>
    </row>
    <row r="85" spans="1:14" ht="15.75">
      <c r="A85" s="12"/>
      <c r="B85" s="34" t="s">
        <v>37</v>
      </c>
      <c r="C85" s="35">
        <v>1065</v>
      </c>
      <c r="D85" s="35">
        <v>614</v>
      </c>
      <c r="E85" s="36">
        <f t="shared" si="5"/>
        <v>-42.347417840375591</v>
      </c>
      <c r="F85" s="36">
        <f t="shared" si="7"/>
        <v>1.7799681113204813</v>
      </c>
      <c r="G85" s="35">
        <v>1065</v>
      </c>
      <c r="H85" s="35">
        <v>614</v>
      </c>
      <c r="I85" s="36">
        <f t="shared" si="6"/>
        <v>-42.347417840375591</v>
      </c>
      <c r="J85" s="36">
        <f t="shared" si="8"/>
        <v>1.7799681113204813</v>
      </c>
      <c r="K85" s="79"/>
      <c r="L85" s="35">
        <v>37481</v>
      </c>
      <c r="M85" s="36">
        <f t="shared" si="9"/>
        <v>2.7963800229792439</v>
      </c>
      <c r="N85" s="15"/>
    </row>
    <row r="86" spans="1:14" ht="15.75">
      <c r="A86" s="12"/>
      <c r="B86" s="34" t="s">
        <v>45</v>
      </c>
      <c r="C86" s="35">
        <v>597</v>
      </c>
      <c r="D86" s="35">
        <v>442</v>
      </c>
      <c r="E86" s="36">
        <f t="shared" si="5"/>
        <v>-25.963149078726964</v>
      </c>
      <c r="F86" s="36">
        <f>+(D86*100)/$D$87</f>
        <v>1.2813451224815191</v>
      </c>
      <c r="G86" s="35">
        <v>597</v>
      </c>
      <c r="H86" s="35">
        <v>442</v>
      </c>
      <c r="I86" s="36">
        <f t="shared" si="6"/>
        <v>-25.963149078726964</v>
      </c>
      <c r="J86" s="36">
        <f t="shared" si="8"/>
        <v>1.2813451224815191</v>
      </c>
      <c r="K86" s="79"/>
      <c r="L86" s="35">
        <v>16268</v>
      </c>
      <c r="M86" s="36">
        <f t="shared" si="9"/>
        <v>1.2137218914603758</v>
      </c>
      <c r="N86" s="15"/>
    </row>
    <row r="87" spans="1:14" ht="15.75">
      <c r="A87" s="12"/>
      <c r="B87" s="40" t="s">
        <v>70</v>
      </c>
      <c r="C87" s="42">
        <f>SUM(C55:C86)</f>
        <v>34802</v>
      </c>
      <c r="D87" s="42">
        <f>SUM(D55:D86)</f>
        <v>34495</v>
      </c>
      <c r="E87" s="38">
        <f t="shared" si="5"/>
        <v>-0.88213321073501438</v>
      </c>
      <c r="F87" s="38">
        <f>SUM(F55:F86)</f>
        <v>100.00000000000004</v>
      </c>
      <c r="G87" s="42">
        <f>SUM(G55:G86)</f>
        <v>34802</v>
      </c>
      <c r="H87" s="42">
        <f>SUM(H55:H86)</f>
        <v>34495</v>
      </c>
      <c r="I87" s="38">
        <f t="shared" si="6"/>
        <v>-0.88213321073501438</v>
      </c>
      <c r="J87" s="38">
        <f>SUM(J55:J86)</f>
        <v>100.00000000000004</v>
      </c>
      <c r="K87" s="4"/>
      <c r="L87" s="42">
        <f>SUM(L55:L86)</f>
        <v>1340340</v>
      </c>
      <c r="M87" s="38">
        <f>SUM(M55:M86)</f>
        <v>100.00000000000001</v>
      </c>
      <c r="N87" s="15"/>
    </row>
    <row r="88" spans="1:14">
      <c r="A88" s="1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5"/>
    </row>
    <row r="89" spans="1:14" ht="18.75">
      <c r="A89" s="12"/>
      <c r="B89" s="92" t="s">
        <v>309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5"/>
    </row>
    <row r="90" spans="1:14" ht="31.5" customHeight="1">
      <c r="A90" s="12"/>
      <c r="B90" s="30" t="s">
        <v>256</v>
      </c>
      <c r="C90" s="104" t="s">
        <v>319</v>
      </c>
      <c r="D90" s="104"/>
      <c r="E90" s="101" t="s">
        <v>316</v>
      </c>
      <c r="F90" s="101" t="s">
        <v>306</v>
      </c>
      <c r="G90" s="105" t="s">
        <v>321</v>
      </c>
      <c r="H90" s="106"/>
      <c r="I90" s="101" t="s">
        <v>316</v>
      </c>
      <c r="J90" s="101" t="s">
        <v>306</v>
      </c>
      <c r="K90" s="94"/>
      <c r="L90" s="86" t="s">
        <v>312</v>
      </c>
      <c r="M90" s="101" t="s">
        <v>101</v>
      </c>
      <c r="N90" s="15"/>
    </row>
    <row r="91" spans="1:14" ht="15.75">
      <c r="A91" s="12"/>
      <c r="B91" s="30"/>
      <c r="C91" s="31">
        <v>2017</v>
      </c>
      <c r="D91" s="31">
        <v>2018</v>
      </c>
      <c r="E91" s="101"/>
      <c r="F91" s="101"/>
      <c r="G91" s="31">
        <v>2017</v>
      </c>
      <c r="H91" s="31">
        <v>2018</v>
      </c>
      <c r="I91" s="101"/>
      <c r="J91" s="101"/>
      <c r="K91" s="94"/>
      <c r="L91" s="39" t="s">
        <v>318</v>
      </c>
      <c r="M91" s="101"/>
      <c r="N91" s="15"/>
    </row>
    <row r="92" spans="1:14">
      <c r="A92" s="12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5"/>
    </row>
    <row r="93" spans="1:14" ht="15.75">
      <c r="A93" s="12"/>
      <c r="B93" s="34" t="s">
        <v>23</v>
      </c>
      <c r="C93" s="35">
        <f>C17-C55</f>
        <v>333</v>
      </c>
      <c r="D93" s="35">
        <f>D17-D55</f>
        <v>183</v>
      </c>
      <c r="E93" s="36">
        <f t="shared" ref="E93:E125" si="10">IF(ISBLANK(D93),"",(IFERROR(((D93/C93-1)*100),"")))</f>
        <v>-45.045045045045043</v>
      </c>
      <c r="F93" s="36">
        <f>+(D93*100)/$D$125</f>
        <v>0.68541892954792316</v>
      </c>
      <c r="G93" s="35">
        <f>G17-G55</f>
        <v>333</v>
      </c>
      <c r="H93" s="35">
        <f>H17-H55</f>
        <v>183</v>
      </c>
      <c r="I93" s="36">
        <f t="shared" ref="I93:I125" si="11">IF(ISBLANK(H93),"",(IFERROR(((H93/G93-1)*100),"")))</f>
        <v>-45.045045045045043</v>
      </c>
      <c r="J93" s="36">
        <f>+(H93*100)/$H$125</f>
        <v>0.68541892954792316</v>
      </c>
      <c r="K93" s="79"/>
      <c r="L93" s="35">
        <f>L17-L55</f>
        <v>7165</v>
      </c>
      <c r="M93" s="36">
        <f>+(L93*100)/$L$125</f>
        <v>0.70915527877769935</v>
      </c>
      <c r="N93" s="15"/>
    </row>
    <row r="94" spans="1:14" ht="15.75">
      <c r="A94" s="12"/>
      <c r="B94" s="34" t="s">
        <v>43</v>
      </c>
      <c r="C94" s="35">
        <f t="shared" ref="C94:D124" si="12">C18-C56</f>
        <v>328</v>
      </c>
      <c r="D94" s="35">
        <f t="shared" si="12"/>
        <v>355</v>
      </c>
      <c r="E94" s="36">
        <f t="shared" si="10"/>
        <v>8.2317073170731661</v>
      </c>
      <c r="F94" s="36">
        <f t="shared" ref="F94:F124" si="13">+(D94*100)/$D$125</f>
        <v>1.3296378141503427</v>
      </c>
      <c r="G94" s="35">
        <f t="shared" ref="G94:H94" si="14">G18-G56</f>
        <v>328</v>
      </c>
      <c r="H94" s="35">
        <f t="shared" si="14"/>
        <v>355</v>
      </c>
      <c r="I94" s="36">
        <f t="shared" si="11"/>
        <v>8.2317073170731661</v>
      </c>
      <c r="J94" s="36">
        <f t="shared" ref="J94:J124" si="15">+(H94*100)/$H$125</f>
        <v>1.3296378141503427</v>
      </c>
      <c r="K94" s="79"/>
      <c r="L94" s="35">
        <f t="shared" ref="L94" si="16">L18-L56</f>
        <v>11962</v>
      </c>
      <c r="M94" s="36">
        <f t="shared" ref="M94:M124" si="17">+(L94*100)/$L$125</f>
        <v>1.1839379546041646</v>
      </c>
      <c r="N94" s="15"/>
    </row>
    <row r="95" spans="1:14" ht="15.75">
      <c r="A95" s="12"/>
      <c r="B95" s="34" t="s">
        <v>33</v>
      </c>
      <c r="C95" s="35">
        <f t="shared" si="12"/>
        <v>1611</v>
      </c>
      <c r="D95" s="35">
        <f t="shared" si="12"/>
        <v>1988</v>
      </c>
      <c r="E95" s="36">
        <f t="shared" si="10"/>
        <v>23.401613904407203</v>
      </c>
      <c r="F95" s="36">
        <f t="shared" si="13"/>
        <v>7.4459717592419192</v>
      </c>
      <c r="G95" s="35">
        <f t="shared" ref="G95:H95" si="18">G19-G57</f>
        <v>1611</v>
      </c>
      <c r="H95" s="35">
        <f t="shared" si="18"/>
        <v>1988</v>
      </c>
      <c r="I95" s="36">
        <f t="shared" si="11"/>
        <v>23.401613904407203</v>
      </c>
      <c r="J95" s="36">
        <f t="shared" si="15"/>
        <v>7.4459717592419192</v>
      </c>
      <c r="K95" s="79"/>
      <c r="L95" s="35">
        <f t="shared" ref="L95" si="19">L19-L57</f>
        <v>66082</v>
      </c>
      <c r="M95" s="36">
        <f t="shared" si="17"/>
        <v>6.5404604511078759</v>
      </c>
      <c r="N95" s="15"/>
    </row>
    <row r="96" spans="1:14" ht="15.75">
      <c r="A96" s="12"/>
      <c r="B96" s="34" t="s">
        <v>30</v>
      </c>
      <c r="C96" s="35">
        <f t="shared" si="12"/>
        <v>9091</v>
      </c>
      <c r="D96" s="35">
        <f t="shared" si="12"/>
        <v>9898</v>
      </c>
      <c r="E96" s="36">
        <f t="shared" si="10"/>
        <v>8.8769112308876963</v>
      </c>
      <c r="F96" s="36">
        <f t="shared" si="13"/>
        <v>37.072549533690399</v>
      </c>
      <c r="G96" s="35">
        <f t="shared" ref="G96:H96" si="20">G20-G58</f>
        <v>9091</v>
      </c>
      <c r="H96" s="35">
        <f t="shared" si="20"/>
        <v>9898</v>
      </c>
      <c r="I96" s="36">
        <f t="shared" si="11"/>
        <v>8.8769112308876963</v>
      </c>
      <c r="J96" s="36">
        <f t="shared" si="15"/>
        <v>37.072549533690399</v>
      </c>
      <c r="K96" s="79"/>
      <c r="L96" s="35">
        <f t="shared" ref="L96" si="21">L20-L58</f>
        <v>349578</v>
      </c>
      <c r="M96" s="36">
        <f t="shared" si="17"/>
        <v>34.599453460509501</v>
      </c>
      <c r="N96" s="15"/>
    </row>
    <row r="97" spans="1:14" ht="15.75">
      <c r="A97" s="12"/>
      <c r="B97" s="34" t="s">
        <v>34</v>
      </c>
      <c r="C97" s="35">
        <f t="shared" si="12"/>
        <v>1089</v>
      </c>
      <c r="D97" s="35">
        <f t="shared" si="12"/>
        <v>1200</v>
      </c>
      <c r="E97" s="36">
        <f t="shared" si="10"/>
        <v>10.192837465564741</v>
      </c>
      <c r="F97" s="36">
        <f t="shared" si="13"/>
        <v>4.4945503576912991</v>
      </c>
      <c r="G97" s="35">
        <f t="shared" ref="G97:H97" si="22">G21-G59</f>
        <v>1089</v>
      </c>
      <c r="H97" s="35">
        <f t="shared" si="22"/>
        <v>1200</v>
      </c>
      <c r="I97" s="36">
        <f t="shared" si="11"/>
        <v>10.192837465564741</v>
      </c>
      <c r="J97" s="36">
        <f t="shared" si="15"/>
        <v>4.4945503576912991</v>
      </c>
      <c r="K97" s="79"/>
      <c r="L97" s="35">
        <f t="shared" ref="L97" si="23">L21-L59</f>
        <v>35562</v>
      </c>
      <c r="M97" s="36">
        <f t="shared" si="17"/>
        <v>3.5197459907735582</v>
      </c>
      <c r="N97" s="15"/>
    </row>
    <row r="98" spans="1:14" ht="15.75">
      <c r="A98" s="12"/>
      <c r="B98" s="34" t="s">
        <v>32</v>
      </c>
      <c r="C98" s="35">
        <f t="shared" si="12"/>
        <v>1865</v>
      </c>
      <c r="D98" s="35">
        <f t="shared" si="12"/>
        <v>1595</v>
      </c>
      <c r="E98" s="36">
        <f t="shared" si="10"/>
        <v>-14.477211796246648</v>
      </c>
      <c r="F98" s="36">
        <f t="shared" si="13"/>
        <v>5.9740065170980188</v>
      </c>
      <c r="G98" s="35">
        <f t="shared" ref="G98:H98" si="24">G22-G60</f>
        <v>1865</v>
      </c>
      <c r="H98" s="35">
        <f t="shared" si="24"/>
        <v>1595</v>
      </c>
      <c r="I98" s="36">
        <f t="shared" si="11"/>
        <v>-14.477211796246648</v>
      </c>
      <c r="J98" s="36">
        <f t="shared" si="15"/>
        <v>5.9740065170980188</v>
      </c>
      <c r="K98" s="79"/>
      <c r="L98" s="35">
        <f t="shared" ref="L98" si="25">L22-L60</f>
        <v>98278</v>
      </c>
      <c r="M98" s="36">
        <f t="shared" si="17"/>
        <v>9.7270568719769344</v>
      </c>
      <c r="N98" s="15"/>
    </row>
    <row r="99" spans="1:14" ht="15.75">
      <c r="A99" s="12"/>
      <c r="B99" s="34" t="s">
        <v>35</v>
      </c>
      <c r="C99" s="35">
        <f t="shared" si="12"/>
        <v>608</v>
      </c>
      <c r="D99" s="35">
        <f t="shared" si="12"/>
        <v>415</v>
      </c>
      <c r="E99" s="36">
        <f t="shared" si="10"/>
        <v>-31.743421052631582</v>
      </c>
      <c r="F99" s="36">
        <f t="shared" si="13"/>
        <v>1.5543653320349076</v>
      </c>
      <c r="G99" s="35">
        <f t="shared" ref="G99:H99" si="26">G23-G61</f>
        <v>608</v>
      </c>
      <c r="H99" s="35">
        <f t="shared" si="26"/>
        <v>415</v>
      </c>
      <c r="I99" s="36">
        <f t="shared" si="11"/>
        <v>-31.743421052631582</v>
      </c>
      <c r="J99" s="36">
        <f t="shared" si="15"/>
        <v>1.5543653320349076</v>
      </c>
      <c r="K99" s="79"/>
      <c r="L99" s="35">
        <f t="shared" ref="L99" si="27">L23-L61</f>
        <v>21204</v>
      </c>
      <c r="M99" s="36">
        <f t="shared" si="17"/>
        <v>2.0986641355481281</v>
      </c>
      <c r="N99" s="15"/>
    </row>
    <row r="100" spans="1:14" ht="15.75">
      <c r="A100" s="12"/>
      <c r="B100" s="34" t="s">
        <v>41</v>
      </c>
      <c r="C100" s="35">
        <f t="shared" si="12"/>
        <v>1328</v>
      </c>
      <c r="D100" s="35">
        <f t="shared" si="12"/>
        <v>837</v>
      </c>
      <c r="E100" s="36">
        <f t="shared" si="10"/>
        <v>-36.972891566265062</v>
      </c>
      <c r="F100" s="36">
        <f t="shared" si="13"/>
        <v>3.1349488744896812</v>
      </c>
      <c r="G100" s="35">
        <f t="shared" ref="G100:H100" si="28">G24-G62</f>
        <v>1328</v>
      </c>
      <c r="H100" s="35">
        <f t="shared" si="28"/>
        <v>837</v>
      </c>
      <c r="I100" s="36">
        <f t="shared" si="11"/>
        <v>-36.972891566265062</v>
      </c>
      <c r="J100" s="36">
        <f t="shared" si="15"/>
        <v>3.1349488744896812</v>
      </c>
      <c r="K100" s="79"/>
      <c r="L100" s="35">
        <f t="shared" ref="L100" si="29">L24-L62</f>
        <v>33463</v>
      </c>
      <c r="M100" s="36">
        <f t="shared" si="17"/>
        <v>3.3119976404379838</v>
      </c>
      <c r="N100" s="15"/>
    </row>
    <row r="101" spans="1:14" ht="15.75">
      <c r="A101" s="12"/>
      <c r="B101" s="34" t="s">
        <v>52</v>
      </c>
      <c r="C101" s="35">
        <f t="shared" si="12"/>
        <v>160</v>
      </c>
      <c r="D101" s="35">
        <f t="shared" si="12"/>
        <v>135</v>
      </c>
      <c r="E101" s="36">
        <f t="shared" si="10"/>
        <v>-15.625</v>
      </c>
      <c r="F101" s="36">
        <f t="shared" si="13"/>
        <v>0.50563691524027121</v>
      </c>
      <c r="G101" s="35">
        <f t="shared" ref="G101:H101" si="30">G25-G63</f>
        <v>160</v>
      </c>
      <c r="H101" s="35">
        <f t="shared" si="30"/>
        <v>135</v>
      </c>
      <c r="I101" s="36">
        <f t="shared" si="11"/>
        <v>-15.625</v>
      </c>
      <c r="J101" s="36">
        <f t="shared" si="15"/>
        <v>0.50563691524027121</v>
      </c>
      <c r="K101" s="79"/>
      <c r="L101" s="35">
        <f t="shared" ref="L101" si="31">L25-L63</f>
        <v>7115</v>
      </c>
      <c r="M101" s="36">
        <f t="shared" si="17"/>
        <v>0.70420653293835744</v>
      </c>
      <c r="N101" s="15"/>
    </row>
    <row r="102" spans="1:14" ht="15.75">
      <c r="A102" s="12"/>
      <c r="B102" s="34" t="s">
        <v>38</v>
      </c>
      <c r="C102" s="35">
        <f t="shared" si="12"/>
        <v>824</v>
      </c>
      <c r="D102" s="35">
        <f t="shared" si="12"/>
        <v>876</v>
      </c>
      <c r="E102" s="36">
        <f t="shared" si="10"/>
        <v>6.3106796116504826</v>
      </c>
      <c r="F102" s="36">
        <f t="shared" si="13"/>
        <v>3.2810217611146486</v>
      </c>
      <c r="G102" s="35">
        <f t="shared" ref="G102:H102" si="32">G26-G64</f>
        <v>824</v>
      </c>
      <c r="H102" s="35">
        <f t="shared" si="32"/>
        <v>876</v>
      </c>
      <c r="I102" s="36">
        <f t="shared" si="11"/>
        <v>6.3106796116504826</v>
      </c>
      <c r="J102" s="36">
        <f t="shared" si="15"/>
        <v>3.2810217611146486</v>
      </c>
      <c r="K102" s="79"/>
      <c r="L102" s="35">
        <f t="shared" ref="L102" si="33">L26-L64</f>
        <v>28363</v>
      </c>
      <c r="M102" s="36">
        <f t="shared" si="17"/>
        <v>2.8072255648251065</v>
      </c>
      <c r="N102" s="15"/>
    </row>
    <row r="103" spans="1:14" ht="15.75">
      <c r="A103" s="12"/>
      <c r="B103" s="34" t="s">
        <v>57</v>
      </c>
      <c r="C103" s="35">
        <f t="shared" si="12"/>
        <v>0</v>
      </c>
      <c r="D103" s="35">
        <f t="shared" si="12"/>
        <v>0</v>
      </c>
      <c r="E103" s="36" t="str">
        <f t="shared" si="10"/>
        <v/>
      </c>
      <c r="F103" s="36">
        <f t="shared" si="13"/>
        <v>0</v>
      </c>
      <c r="G103" s="35">
        <f t="shared" ref="G103:H103" si="34">G27-G65</f>
        <v>0</v>
      </c>
      <c r="H103" s="35">
        <f t="shared" si="34"/>
        <v>0</v>
      </c>
      <c r="I103" s="36" t="str">
        <f t="shared" si="11"/>
        <v/>
      </c>
      <c r="J103" s="36">
        <f t="shared" si="15"/>
        <v>0</v>
      </c>
      <c r="K103" s="79"/>
      <c r="L103" s="35">
        <f t="shared" ref="L103" si="35">L27-L65</f>
        <v>35</v>
      </c>
      <c r="M103" s="36">
        <f t="shared" si="17"/>
        <v>3.4641220875393547E-3</v>
      </c>
      <c r="N103" s="15"/>
    </row>
    <row r="104" spans="1:14" ht="15.75">
      <c r="A104" s="12"/>
      <c r="B104" s="34" t="s">
        <v>56</v>
      </c>
      <c r="C104" s="35">
        <f t="shared" si="12"/>
        <v>19</v>
      </c>
      <c r="D104" s="35">
        <f t="shared" si="12"/>
        <v>17</v>
      </c>
      <c r="E104" s="36">
        <f t="shared" si="10"/>
        <v>-10.526315789473683</v>
      </c>
      <c r="F104" s="36">
        <f t="shared" si="13"/>
        <v>6.3672796733960077E-2</v>
      </c>
      <c r="G104" s="35">
        <f t="shared" ref="G104:H104" si="36">G28-G66</f>
        <v>19</v>
      </c>
      <c r="H104" s="35">
        <f t="shared" si="36"/>
        <v>17</v>
      </c>
      <c r="I104" s="36">
        <f t="shared" si="11"/>
        <v>-10.526315789473683</v>
      </c>
      <c r="J104" s="36">
        <f t="shared" si="15"/>
        <v>6.3672796733960077E-2</v>
      </c>
      <c r="K104" s="79"/>
      <c r="L104" s="35">
        <f t="shared" ref="L104" si="37">L28-L66</f>
        <v>996</v>
      </c>
      <c r="M104" s="36">
        <f t="shared" si="17"/>
        <v>9.8579017119691359E-2</v>
      </c>
      <c r="N104" s="15"/>
    </row>
    <row r="105" spans="1:14" ht="15.75">
      <c r="A105" s="12"/>
      <c r="B105" s="34" t="s">
        <v>39</v>
      </c>
      <c r="C105" s="35">
        <f t="shared" si="12"/>
        <v>442</v>
      </c>
      <c r="D105" s="35">
        <f t="shared" si="12"/>
        <v>424</v>
      </c>
      <c r="E105" s="36">
        <f t="shared" si="10"/>
        <v>-4.0723981900452451</v>
      </c>
      <c r="F105" s="36">
        <f t="shared" si="13"/>
        <v>1.5880744597175924</v>
      </c>
      <c r="G105" s="35">
        <f t="shared" ref="G105:H105" si="38">G29-G67</f>
        <v>442</v>
      </c>
      <c r="H105" s="35">
        <f t="shared" si="38"/>
        <v>424</v>
      </c>
      <c r="I105" s="36">
        <f t="shared" si="11"/>
        <v>-4.0723981900452451</v>
      </c>
      <c r="J105" s="36">
        <f t="shared" si="15"/>
        <v>1.5880744597175924</v>
      </c>
      <c r="K105" s="79"/>
      <c r="L105" s="35">
        <f t="shared" ref="L105" si="39">L29-L67</f>
        <v>20100</v>
      </c>
      <c r="M105" s="36">
        <f t="shared" si="17"/>
        <v>1.9893958274154582</v>
      </c>
      <c r="N105" s="15"/>
    </row>
    <row r="106" spans="1:14" ht="15.75">
      <c r="A106" s="12"/>
      <c r="B106" s="34" t="s">
        <v>31</v>
      </c>
      <c r="C106" s="35">
        <f t="shared" si="12"/>
        <v>2178</v>
      </c>
      <c r="D106" s="35">
        <f t="shared" si="12"/>
        <v>3537</v>
      </c>
      <c r="E106" s="36">
        <f t="shared" si="10"/>
        <v>62.396694214876035</v>
      </c>
      <c r="F106" s="36">
        <f t="shared" si="13"/>
        <v>13.247687179295104</v>
      </c>
      <c r="G106" s="35">
        <f t="shared" ref="G106:H106" si="40">G30-G68</f>
        <v>2178</v>
      </c>
      <c r="H106" s="35">
        <f t="shared" si="40"/>
        <v>3537</v>
      </c>
      <c r="I106" s="36">
        <f t="shared" si="11"/>
        <v>62.396694214876035</v>
      </c>
      <c r="J106" s="36">
        <f t="shared" si="15"/>
        <v>13.247687179295104</v>
      </c>
      <c r="K106" s="79"/>
      <c r="L106" s="35">
        <f t="shared" ref="L106" si="41">L30-L68</f>
        <v>110248</v>
      </c>
      <c r="M106" s="36">
        <f t="shared" si="17"/>
        <v>10.911786625915394</v>
      </c>
      <c r="N106" s="15"/>
    </row>
    <row r="107" spans="1:14" ht="15.75">
      <c r="A107" s="12"/>
      <c r="B107" s="34" t="s">
        <v>58</v>
      </c>
      <c r="C107" s="35">
        <f t="shared" si="12"/>
        <v>0</v>
      </c>
      <c r="D107" s="35">
        <f t="shared" si="12"/>
        <v>1</v>
      </c>
      <c r="E107" s="36" t="str">
        <f t="shared" si="10"/>
        <v/>
      </c>
      <c r="F107" s="36">
        <f t="shared" si="13"/>
        <v>3.7454586314094162E-3</v>
      </c>
      <c r="G107" s="35">
        <f t="shared" ref="G107:H107" si="42">G31-G69</f>
        <v>0</v>
      </c>
      <c r="H107" s="35">
        <f t="shared" si="42"/>
        <v>1</v>
      </c>
      <c r="I107" s="36" t="str">
        <f t="shared" si="11"/>
        <v/>
      </c>
      <c r="J107" s="36">
        <f t="shared" si="15"/>
        <v>3.7454586314094162E-3</v>
      </c>
      <c r="K107" s="79"/>
      <c r="L107" s="35">
        <f t="shared" ref="L107" si="43">L31-L69</f>
        <v>29</v>
      </c>
      <c r="M107" s="36">
        <f t="shared" si="17"/>
        <v>2.8702725868183228E-3</v>
      </c>
      <c r="N107" s="15"/>
    </row>
    <row r="108" spans="1:14" ht="15.75">
      <c r="A108" s="12"/>
      <c r="B108" s="34" t="s">
        <v>55</v>
      </c>
      <c r="C108" s="35">
        <f t="shared" si="12"/>
        <v>43</v>
      </c>
      <c r="D108" s="35">
        <f t="shared" si="12"/>
        <v>32</v>
      </c>
      <c r="E108" s="36">
        <f t="shared" si="10"/>
        <v>-25.581395348837212</v>
      </c>
      <c r="F108" s="36">
        <f t="shared" si="13"/>
        <v>0.11985467620510132</v>
      </c>
      <c r="G108" s="35">
        <f t="shared" ref="G108:H108" si="44">G32-G70</f>
        <v>43</v>
      </c>
      <c r="H108" s="35">
        <f t="shared" si="44"/>
        <v>32</v>
      </c>
      <c r="I108" s="36">
        <f t="shared" si="11"/>
        <v>-25.581395348837212</v>
      </c>
      <c r="J108" s="36">
        <f t="shared" si="15"/>
        <v>0.11985467620510132</v>
      </c>
      <c r="K108" s="79"/>
      <c r="L108" s="35">
        <f t="shared" ref="L108" si="45">L32-L70</f>
        <v>1412</v>
      </c>
      <c r="M108" s="36">
        <f t="shared" si="17"/>
        <v>0.13975258250301625</v>
      </c>
      <c r="N108" s="15"/>
    </row>
    <row r="109" spans="1:14" ht="15.75">
      <c r="A109" s="12"/>
      <c r="B109" s="34" t="s">
        <v>47</v>
      </c>
      <c r="C109" s="35">
        <f t="shared" si="12"/>
        <v>387</v>
      </c>
      <c r="D109" s="35">
        <f t="shared" si="12"/>
        <v>530</v>
      </c>
      <c r="E109" s="36">
        <f t="shared" si="10"/>
        <v>36.950904392764848</v>
      </c>
      <c r="F109" s="36">
        <f t="shared" si="13"/>
        <v>1.9850930746469906</v>
      </c>
      <c r="G109" s="35">
        <f t="shared" ref="G109:H109" si="46">G33-G71</f>
        <v>387</v>
      </c>
      <c r="H109" s="35">
        <f t="shared" si="46"/>
        <v>530</v>
      </c>
      <c r="I109" s="36">
        <f t="shared" si="11"/>
        <v>36.950904392764848</v>
      </c>
      <c r="J109" s="36">
        <f t="shared" si="15"/>
        <v>1.9850930746469906</v>
      </c>
      <c r="K109" s="79"/>
      <c r="L109" s="35">
        <f t="shared" ref="L109" si="47">L33-L71</f>
        <v>16189</v>
      </c>
      <c r="M109" s="36">
        <f t="shared" si="17"/>
        <v>1.602304927862132</v>
      </c>
      <c r="N109" s="15"/>
    </row>
    <row r="110" spans="1:14" ht="15.75">
      <c r="A110" s="12"/>
      <c r="B110" s="34" t="s">
        <v>40</v>
      </c>
      <c r="C110" s="35">
        <f t="shared" si="12"/>
        <v>653</v>
      </c>
      <c r="D110" s="35">
        <f t="shared" si="12"/>
        <v>602</v>
      </c>
      <c r="E110" s="36">
        <f t="shared" si="10"/>
        <v>-7.8101071975497653</v>
      </c>
      <c r="F110" s="36">
        <f t="shared" si="13"/>
        <v>2.2547660961084683</v>
      </c>
      <c r="G110" s="35">
        <f t="shared" ref="G110:H110" si="48">G34-G72</f>
        <v>653</v>
      </c>
      <c r="H110" s="35">
        <f t="shared" si="48"/>
        <v>602</v>
      </c>
      <c r="I110" s="36">
        <f t="shared" si="11"/>
        <v>-7.8101071975497653</v>
      </c>
      <c r="J110" s="36">
        <f t="shared" si="15"/>
        <v>2.2547660961084683</v>
      </c>
      <c r="K110" s="79"/>
      <c r="L110" s="35">
        <f t="shared" ref="L110" si="49">L34-L72</f>
        <v>25246</v>
      </c>
      <c r="M110" s="36">
        <f t="shared" si="17"/>
        <v>2.4987207492005301</v>
      </c>
      <c r="N110" s="15"/>
    </row>
    <row r="111" spans="1:14" ht="15.75">
      <c r="A111" s="12"/>
      <c r="B111" s="34" t="s">
        <v>44</v>
      </c>
      <c r="C111" s="35">
        <f t="shared" si="12"/>
        <v>333</v>
      </c>
      <c r="D111" s="35">
        <f t="shared" si="12"/>
        <v>306</v>
      </c>
      <c r="E111" s="36">
        <f t="shared" si="10"/>
        <v>-8.1081081081081035</v>
      </c>
      <c r="F111" s="36">
        <f t="shared" si="13"/>
        <v>1.1461103412112814</v>
      </c>
      <c r="G111" s="35">
        <f t="shared" ref="G111:H111" si="50">G35-G73</f>
        <v>333</v>
      </c>
      <c r="H111" s="35">
        <f t="shared" si="50"/>
        <v>306</v>
      </c>
      <c r="I111" s="36">
        <f t="shared" si="11"/>
        <v>-8.1081081081081035</v>
      </c>
      <c r="J111" s="36">
        <f t="shared" si="15"/>
        <v>1.1461103412112814</v>
      </c>
      <c r="K111" s="79"/>
      <c r="L111" s="35">
        <f t="shared" ref="L111" si="51">L35-L73</f>
        <v>19418</v>
      </c>
      <c r="M111" s="36">
        <f t="shared" si="17"/>
        <v>1.9218949341668341</v>
      </c>
      <c r="N111" s="15"/>
    </row>
    <row r="112" spans="1:14" ht="15.75">
      <c r="A112" s="12"/>
      <c r="B112" s="34" t="s">
        <v>36</v>
      </c>
      <c r="C112" s="35">
        <f t="shared" si="12"/>
        <v>435</v>
      </c>
      <c r="D112" s="35">
        <f t="shared" si="12"/>
        <v>464</v>
      </c>
      <c r="E112" s="36">
        <f t="shared" si="10"/>
        <v>6.6666666666666652</v>
      </c>
      <c r="F112" s="36">
        <f t="shared" si="13"/>
        <v>1.737892804973969</v>
      </c>
      <c r="G112" s="35">
        <f t="shared" ref="G112:H112" si="52">G36-G74</f>
        <v>435</v>
      </c>
      <c r="H112" s="35">
        <f t="shared" si="52"/>
        <v>464</v>
      </c>
      <c r="I112" s="36">
        <f t="shared" si="11"/>
        <v>6.6666666666666652</v>
      </c>
      <c r="J112" s="36">
        <f t="shared" si="15"/>
        <v>1.737892804973969</v>
      </c>
      <c r="K112" s="79"/>
      <c r="L112" s="35">
        <f t="shared" ref="L112" si="53">L36-L74</f>
        <v>18802</v>
      </c>
      <c r="M112" s="36">
        <f t="shared" si="17"/>
        <v>1.8609263854261415</v>
      </c>
      <c r="N112" s="15"/>
    </row>
    <row r="113" spans="1:14" ht="15.75">
      <c r="A113" s="12"/>
      <c r="B113" s="34" t="s">
        <v>48</v>
      </c>
      <c r="C113" s="35">
        <f t="shared" si="12"/>
        <v>390</v>
      </c>
      <c r="D113" s="35">
        <f t="shared" si="12"/>
        <v>398</v>
      </c>
      <c r="E113" s="36">
        <f t="shared" si="10"/>
        <v>2.051282051282044</v>
      </c>
      <c r="F113" s="36">
        <f t="shared" si="13"/>
        <v>1.4906925353009477</v>
      </c>
      <c r="G113" s="35">
        <f t="shared" ref="G113:H113" si="54">G37-G75</f>
        <v>390</v>
      </c>
      <c r="H113" s="35">
        <f t="shared" si="54"/>
        <v>398</v>
      </c>
      <c r="I113" s="36">
        <f t="shared" si="11"/>
        <v>2.051282051282044</v>
      </c>
      <c r="J113" s="36">
        <f t="shared" si="15"/>
        <v>1.4906925353009477</v>
      </c>
      <c r="K113" s="79"/>
      <c r="L113" s="35">
        <f t="shared" ref="L113" si="55">L37-L75</f>
        <v>15891</v>
      </c>
      <c r="M113" s="36">
        <f t="shared" si="17"/>
        <v>1.5728104026596539</v>
      </c>
      <c r="N113" s="15"/>
    </row>
    <row r="114" spans="1:14" ht="15.75">
      <c r="A114" s="12"/>
      <c r="B114" s="34" t="s">
        <v>85</v>
      </c>
      <c r="C114" s="35">
        <f t="shared" si="12"/>
        <v>1</v>
      </c>
      <c r="D114" s="35">
        <f t="shared" si="12"/>
        <v>0</v>
      </c>
      <c r="E114" s="36">
        <f t="shared" si="10"/>
        <v>-100</v>
      </c>
      <c r="F114" s="36">
        <f t="shared" si="13"/>
        <v>0</v>
      </c>
      <c r="G114" s="35">
        <f t="shared" ref="G114:H114" si="56">G38-G76</f>
        <v>1</v>
      </c>
      <c r="H114" s="35">
        <f t="shared" si="56"/>
        <v>0</v>
      </c>
      <c r="I114" s="36">
        <f t="shared" si="11"/>
        <v>-100</v>
      </c>
      <c r="J114" s="36">
        <f t="shared" si="15"/>
        <v>0</v>
      </c>
      <c r="K114" s="79"/>
      <c r="L114" s="35">
        <f t="shared" ref="L114" si="57">L38-L76</f>
        <v>26</v>
      </c>
      <c r="M114" s="36">
        <f t="shared" si="17"/>
        <v>2.5733478364578064E-3</v>
      </c>
      <c r="N114" s="15"/>
    </row>
    <row r="115" spans="1:14" ht="15.75">
      <c r="A115" s="12"/>
      <c r="B115" s="34" t="s">
        <v>53</v>
      </c>
      <c r="C115" s="35">
        <f t="shared" si="12"/>
        <v>148</v>
      </c>
      <c r="D115" s="35">
        <f t="shared" si="12"/>
        <v>71</v>
      </c>
      <c r="E115" s="36">
        <f t="shared" si="10"/>
        <v>-52.027027027027032</v>
      </c>
      <c r="F115" s="36">
        <f t="shared" si="13"/>
        <v>0.26592756283006852</v>
      </c>
      <c r="G115" s="35">
        <f t="shared" ref="G115:H115" si="58">G39-G77</f>
        <v>148</v>
      </c>
      <c r="H115" s="35">
        <f t="shared" si="58"/>
        <v>71</v>
      </c>
      <c r="I115" s="36">
        <f t="shared" si="11"/>
        <v>-52.027027027027032</v>
      </c>
      <c r="J115" s="36">
        <f t="shared" si="15"/>
        <v>0.26592756283006852</v>
      </c>
      <c r="K115" s="79"/>
      <c r="L115" s="35">
        <f t="shared" ref="L115" si="59">L39-L77</f>
        <v>3633</v>
      </c>
      <c r="M115" s="36">
        <f t="shared" si="17"/>
        <v>0.35957587268658503</v>
      </c>
      <c r="N115" s="15"/>
    </row>
    <row r="116" spans="1:14" ht="15.75">
      <c r="A116" s="12"/>
      <c r="B116" s="34" t="s">
        <v>50</v>
      </c>
      <c r="C116" s="35">
        <f t="shared" si="12"/>
        <v>329</v>
      </c>
      <c r="D116" s="35">
        <f t="shared" si="12"/>
        <v>321</v>
      </c>
      <c r="E116" s="36">
        <f t="shared" si="10"/>
        <v>-2.4316109422492405</v>
      </c>
      <c r="F116" s="36">
        <f t="shared" si="13"/>
        <v>1.2022922206824225</v>
      </c>
      <c r="G116" s="35">
        <f t="shared" ref="G116:H116" si="60">G40-G78</f>
        <v>329</v>
      </c>
      <c r="H116" s="35">
        <f t="shared" si="60"/>
        <v>321</v>
      </c>
      <c r="I116" s="36">
        <f t="shared" si="11"/>
        <v>-2.4316109422492405</v>
      </c>
      <c r="J116" s="36">
        <f t="shared" si="15"/>
        <v>1.2022922206824225</v>
      </c>
      <c r="K116" s="79"/>
      <c r="L116" s="35">
        <f t="shared" ref="L116" si="61">L40-L78</f>
        <v>8538</v>
      </c>
      <c r="M116" s="36">
        <f t="shared" si="17"/>
        <v>0.84504783952602891</v>
      </c>
      <c r="N116" s="15"/>
    </row>
    <row r="117" spans="1:14" ht="15.75">
      <c r="A117" s="12"/>
      <c r="B117" s="34" t="s">
        <v>54</v>
      </c>
      <c r="C117" s="35">
        <f t="shared" si="12"/>
        <v>40</v>
      </c>
      <c r="D117" s="35">
        <f t="shared" si="12"/>
        <v>31</v>
      </c>
      <c r="E117" s="36">
        <f t="shared" si="10"/>
        <v>-22.499999999999996</v>
      </c>
      <c r="F117" s="36">
        <f t="shared" si="13"/>
        <v>0.1161092175736919</v>
      </c>
      <c r="G117" s="35">
        <f t="shared" ref="G117:H117" si="62">G41-G79</f>
        <v>40</v>
      </c>
      <c r="H117" s="35">
        <f t="shared" si="62"/>
        <v>31</v>
      </c>
      <c r="I117" s="36">
        <f t="shared" si="11"/>
        <v>-22.499999999999996</v>
      </c>
      <c r="J117" s="36">
        <f t="shared" si="15"/>
        <v>0.1161092175736919</v>
      </c>
      <c r="K117" s="79"/>
      <c r="L117" s="35">
        <f t="shared" ref="L117" si="63">L41-L79</f>
        <v>1230</v>
      </c>
      <c r="M117" s="36">
        <f t="shared" si="17"/>
        <v>0.12173914764781162</v>
      </c>
      <c r="N117" s="15"/>
    </row>
    <row r="118" spans="1:14" ht="15.75">
      <c r="A118" s="12"/>
      <c r="B118" s="34" t="s">
        <v>233</v>
      </c>
      <c r="C118" s="35">
        <f t="shared" si="12"/>
        <v>3</v>
      </c>
      <c r="D118" s="35">
        <f t="shared" si="12"/>
        <v>1</v>
      </c>
      <c r="E118" s="36">
        <f t="shared" si="10"/>
        <v>-66.666666666666671</v>
      </c>
      <c r="F118" s="36">
        <f t="shared" si="13"/>
        <v>3.7454586314094162E-3</v>
      </c>
      <c r="G118" s="35">
        <f t="shared" ref="G118:H118" si="64">G42-G80</f>
        <v>3</v>
      </c>
      <c r="H118" s="35">
        <f t="shared" si="64"/>
        <v>1</v>
      </c>
      <c r="I118" s="36">
        <f t="shared" si="11"/>
        <v>-66.666666666666671</v>
      </c>
      <c r="J118" s="36">
        <f t="shared" si="15"/>
        <v>3.7454586314094162E-3</v>
      </c>
      <c r="K118" s="79"/>
      <c r="L118" s="35">
        <f t="shared" ref="L118" si="65">L42-L80</f>
        <v>97</v>
      </c>
      <c r="M118" s="36">
        <f t="shared" si="17"/>
        <v>9.6005669283233553E-3</v>
      </c>
      <c r="N118" s="15"/>
    </row>
    <row r="119" spans="1:14" ht="15.75">
      <c r="A119" s="12"/>
      <c r="B119" s="34" t="s">
        <v>42</v>
      </c>
      <c r="C119" s="35">
        <f t="shared" si="12"/>
        <v>312</v>
      </c>
      <c r="D119" s="35">
        <f t="shared" si="12"/>
        <v>303</v>
      </c>
      <c r="E119" s="36">
        <f t="shared" si="10"/>
        <v>-2.8846153846153855</v>
      </c>
      <c r="F119" s="36">
        <f t="shared" si="13"/>
        <v>1.134873965317053</v>
      </c>
      <c r="G119" s="35">
        <f t="shared" ref="G119:H119" si="66">G43-G81</f>
        <v>312</v>
      </c>
      <c r="H119" s="35">
        <f t="shared" si="66"/>
        <v>303</v>
      </c>
      <c r="I119" s="36">
        <f t="shared" si="11"/>
        <v>-2.8846153846153855</v>
      </c>
      <c r="J119" s="36">
        <f t="shared" si="15"/>
        <v>1.134873965317053</v>
      </c>
      <c r="K119" s="79"/>
      <c r="L119" s="35">
        <f t="shared" ref="L119" si="67">L43-L81</f>
        <v>14917</v>
      </c>
      <c r="M119" s="36">
        <f t="shared" si="17"/>
        <v>1.4764088337092731</v>
      </c>
      <c r="N119" s="15"/>
    </row>
    <row r="120" spans="1:14" ht="15.75">
      <c r="A120" s="12"/>
      <c r="B120" s="34" t="s">
        <v>51</v>
      </c>
      <c r="C120" s="35">
        <f t="shared" si="12"/>
        <v>158</v>
      </c>
      <c r="D120" s="35">
        <f t="shared" si="12"/>
        <v>95</v>
      </c>
      <c r="E120" s="36">
        <f t="shared" si="10"/>
        <v>-39.87341772151899</v>
      </c>
      <c r="F120" s="36">
        <f t="shared" si="13"/>
        <v>0.35581856998389455</v>
      </c>
      <c r="G120" s="35">
        <f t="shared" ref="G120:H120" si="68">G44-G82</f>
        <v>158</v>
      </c>
      <c r="H120" s="35">
        <f t="shared" si="68"/>
        <v>95</v>
      </c>
      <c r="I120" s="36">
        <f t="shared" si="11"/>
        <v>-39.87341772151899</v>
      </c>
      <c r="J120" s="36">
        <f t="shared" si="15"/>
        <v>0.35581856998389455</v>
      </c>
      <c r="K120" s="79"/>
      <c r="L120" s="35">
        <f t="shared" ref="L120" si="69">L44-L82</f>
        <v>12106</v>
      </c>
      <c r="M120" s="36">
        <f t="shared" si="17"/>
        <v>1.1981903426214695</v>
      </c>
      <c r="N120" s="15"/>
    </row>
    <row r="121" spans="1:14" ht="15.75">
      <c r="A121" s="12"/>
      <c r="B121" s="34" t="s">
        <v>46</v>
      </c>
      <c r="C121" s="35">
        <f t="shared" si="12"/>
        <v>406</v>
      </c>
      <c r="D121" s="35">
        <f t="shared" si="12"/>
        <v>420</v>
      </c>
      <c r="E121" s="36">
        <f t="shared" si="10"/>
        <v>3.4482758620689724</v>
      </c>
      <c r="F121" s="36">
        <f t="shared" si="13"/>
        <v>1.5730926251919548</v>
      </c>
      <c r="G121" s="35">
        <f t="shared" ref="G121:H121" si="70">G45-G83</f>
        <v>406</v>
      </c>
      <c r="H121" s="35">
        <f t="shared" si="70"/>
        <v>420</v>
      </c>
      <c r="I121" s="36">
        <f t="shared" si="11"/>
        <v>3.4482758620689724</v>
      </c>
      <c r="J121" s="36">
        <f t="shared" si="15"/>
        <v>1.5730926251919548</v>
      </c>
      <c r="K121" s="79"/>
      <c r="L121" s="35">
        <f t="shared" ref="L121" si="71">L45-L83</f>
        <v>12656</v>
      </c>
      <c r="M121" s="36">
        <f t="shared" si="17"/>
        <v>1.2526265468542308</v>
      </c>
      <c r="N121" s="15"/>
    </row>
    <row r="122" spans="1:14" ht="15.75">
      <c r="A122" s="12"/>
      <c r="B122" s="34" t="s">
        <v>49</v>
      </c>
      <c r="C122" s="35">
        <f t="shared" si="12"/>
        <v>373</v>
      </c>
      <c r="D122" s="35">
        <f t="shared" si="12"/>
        <v>542</v>
      </c>
      <c r="E122" s="36">
        <f t="shared" si="10"/>
        <v>45.308310991957114</v>
      </c>
      <c r="F122" s="36">
        <f t="shared" si="13"/>
        <v>2.0300385782239037</v>
      </c>
      <c r="G122" s="35">
        <f t="shared" ref="G122:H122" si="72">G46-G84</f>
        <v>373</v>
      </c>
      <c r="H122" s="35">
        <f t="shared" si="72"/>
        <v>542</v>
      </c>
      <c r="I122" s="36">
        <f t="shared" si="11"/>
        <v>45.308310991957114</v>
      </c>
      <c r="J122" s="36">
        <f t="shared" si="15"/>
        <v>2.0300385782239037</v>
      </c>
      <c r="K122" s="79"/>
      <c r="L122" s="35">
        <f t="shared" ref="L122" si="73">L46-L84</f>
        <v>15965</v>
      </c>
      <c r="M122" s="36">
        <f t="shared" si="17"/>
        <v>1.5801345465018801</v>
      </c>
      <c r="N122" s="15"/>
    </row>
    <row r="123" spans="1:14" ht="15.75">
      <c r="A123" s="12"/>
      <c r="B123" s="34" t="s">
        <v>37</v>
      </c>
      <c r="C123" s="35">
        <f t="shared" si="12"/>
        <v>1015</v>
      </c>
      <c r="D123" s="35">
        <f t="shared" si="12"/>
        <v>664</v>
      </c>
      <c r="E123" s="36">
        <f t="shared" si="10"/>
        <v>-34.581280788177338</v>
      </c>
      <c r="F123" s="36">
        <f t="shared" si="13"/>
        <v>2.4869845312558523</v>
      </c>
      <c r="G123" s="35">
        <f t="shared" ref="G123:H123" si="74">G47-G85</f>
        <v>1015</v>
      </c>
      <c r="H123" s="35">
        <f t="shared" si="74"/>
        <v>664</v>
      </c>
      <c r="I123" s="36">
        <f t="shared" si="11"/>
        <v>-34.581280788177338</v>
      </c>
      <c r="J123" s="36">
        <f t="shared" si="15"/>
        <v>2.4869845312558523</v>
      </c>
      <c r="K123" s="79"/>
      <c r="L123" s="35">
        <f t="shared" ref="L123" si="75">L47-L85</f>
        <v>36142</v>
      </c>
      <c r="M123" s="36">
        <f t="shared" si="17"/>
        <v>3.5771514425099249</v>
      </c>
      <c r="N123" s="15"/>
    </row>
    <row r="124" spans="1:14" ht="15.75">
      <c r="A124" s="12"/>
      <c r="B124" s="34" t="s">
        <v>45</v>
      </c>
      <c r="C124" s="35">
        <f t="shared" si="12"/>
        <v>727</v>
      </c>
      <c r="D124" s="35">
        <f t="shared" si="12"/>
        <v>458</v>
      </c>
      <c r="E124" s="36">
        <f t="shared" si="10"/>
        <v>-37.001375515818438</v>
      </c>
      <c r="F124" s="36">
        <f t="shared" si="13"/>
        <v>1.7154200531855126</v>
      </c>
      <c r="G124" s="35">
        <f t="shared" ref="G124:H124" si="76">G48-G86</f>
        <v>727</v>
      </c>
      <c r="H124" s="35">
        <f t="shared" si="76"/>
        <v>458</v>
      </c>
      <c r="I124" s="36">
        <f t="shared" si="11"/>
        <v>-37.001375515818438</v>
      </c>
      <c r="J124" s="36">
        <f t="shared" si="15"/>
        <v>1.7154200531855126</v>
      </c>
      <c r="K124" s="79"/>
      <c r="L124" s="35">
        <f t="shared" ref="L124" si="77">L48-L86</f>
        <v>17909</v>
      </c>
      <c r="M124" s="36">
        <f t="shared" si="17"/>
        <v>1.7725417847354945</v>
      </c>
      <c r="N124" s="15"/>
    </row>
    <row r="125" spans="1:14" ht="15.75">
      <c r="A125" s="12"/>
      <c r="B125" s="40" t="s">
        <v>70</v>
      </c>
      <c r="C125" s="42">
        <f>SUM(C93:C124)</f>
        <v>25629</v>
      </c>
      <c r="D125" s="42">
        <f>SUM(D93:D124)</f>
        <v>26699</v>
      </c>
      <c r="E125" s="38">
        <f t="shared" si="10"/>
        <v>4.1749580553279486</v>
      </c>
      <c r="F125" s="38">
        <f>SUM(F93:F124)</f>
        <v>100.00000000000003</v>
      </c>
      <c r="G125" s="42">
        <f>SUM(G93:G124)</f>
        <v>25629</v>
      </c>
      <c r="H125" s="42">
        <f>SUM(H93:H124)</f>
        <v>26699</v>
      </c>
      <c r="I125" s="38">
        <f t="shared" si="11"/>
        <v>4.1749580553279486</v>
      </c>
      <c r="J125" s="38">
        <f>SUM(J93:J124)</f>
        <v>100.00000000000003</v>
      </c>
      <c r="K125" s="4"/>
      <c r="L125" s="42">
        <f>SUM(L93:L124)</f>
        <v>1010357</v>
      </c>
      <c r="M125" s="38">
        <f>SUM(M93:M124)</f>
        <v>100.00000000000003</v>
      </c>
      <c r="N125" s="15"/>
    </row>
    <row r="126" spans="1:14">
      <c r="A126" s="1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5"/>
    </row>
    <row r="127" spans="1:14" ht="15.75">
      <c r="A127" s="12"/>
      <c r="B127" s="34" t="s">
        <v>255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5"/>
    </row>
    <row r="128" spans="1:14">
      <c r="A128" s="1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9"/>
    </row>
    <row r="132" spans="1:11">
      <c r="A132" s="12"/>
      <c r="B132" s="4"/>
      <c r="C132" s="4"/>
      <c r="D132" s="4"/>
      <c r="E132" s="4"/>
      <c r="F132" s="4"/>
      <c r="G132" s="4"/>
      <c r="H132" s="4"/>
      <c r="I132" s="4"/>
      <c r="J132" s="4"/>
      <c r="K132" s="4"/>
    </row>
  </sheetData>
  <mergeCells count="23">
    <mergeCell ref="J52:J53"/>
    <mergeCell ref="M52:M53"/>
    <mergeCell ref="C90:D90"/>
    <mergeCell ref="E90:E91"/>
    <mergeCell ref="F90:F91"/>
    <mergeCell ref="G90:H90"/>
    <mergeCell ref="I90:I91"/>
    <mergeCell ref="J90:J91"/>
    <mergeCell ref="M90:M91"/>
    <mergeCell ref="C52:D52"/>
    <mergeCell ref="E52:E53"/>
    <mergeCell ref="F52:F53"/>
    <mergeCell ref="G52:H52"/>
    <mergeCell ref="I52:I53"/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11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106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307</v>
      </c>
      <c r="N13" s="15"/>
    </row>
    <row r="14" spans="1:19" ht="31.5" customHeight="1">
      <c r="A14" s="12"/>
      <c r="B14" s="30" t="s">
        <v>257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4"/>
      <c r="L15" s="39" t="s">
        <v>318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8" ht="15.75">
      <c r="A17" s="12"/>
      <c r="B17" s="34" t="s">
        <v>234</v>
      </c>
      <c r="C17" s="35">
        <v>2459</v>
      </c>
      <c r="D17" s="35">
        <v>8301</v>
      </c>
      <c r="E17" s="36">
        <f t="shared" ref="E17:E42" si="0">IF(ISBLANK(D17),"",(IFERROR(((D17/C17-1)*100),"")))</f>
        <v>237.5762505083367</v>
      </c>
      <c r="F17" s="36">
        <f>+(D17*100)/$D$42</f>
        <v>7.8460840469574098</v>
      </c>
      <c r="G17" s="35">
        <v>2459</v>
      </c>
      <c r="H17" s="35">
        <v>8301</v>
      </c>
      <c r="I17" s="36">
        <f t="shared" ref="I17:I42" si="1">IF(ISBLANK(H17),"",(IFERROR(((H17/G17-1)*100),"")))</f>
        <v>237.5762505083367</v>
      </c>
      <c r="J17" s="36">
        <f>+(H17*100)/$H$42</f>
        <v>7.8460840469574098</v>
      </c>
      <c r="K17" s="79"/>
      <c r="L17" s="35">
        <v>120941</v>
      </c>
      <c r="M17" s="36">
        <f>+(L17*100)/$L$42</f>
        <v>3.1531806345104347</v>
      </c>
      <c r="N17" s="15"/>
    </row>
    <row r="18" spans="1:18" ht="15.75">
      <c r="A18" s="12"/>
      <c r="B18" s="34" t="s">
        <v>235</v>
      </c>
      <c r="C18" s="35">
        <v>1061</v>
      </c>
      <c r="D18" s="35">
        <v>7155</v>
      </c>
      <c r="E18" s="36">
        <f t="shared" si="0"/>
        <v>574.36380772855796</v>
      </c>
      <c r="F18" s="36">
        <f t="shared" ref="F18:F41" si="2">+(D18*100)/$D$42</f>
        <v>6.7628877672545791</v>
      </c>
      <c r="G18" s="35">
        <v>1061</v>
      </c>
      <c r="H18" s="35">
        <v>7155</v>
      </c>
      <c r="I18" s="36">
        <f t="shared" si="1"/>
        <v>574.36380772855796</v>
      </c>
      <c r="J18" s="36">
        <f t="shared" ref="J18:J41" si="3">+(H18*100)/$H$42</f>
        <v>6.7628877672545791</v>
      </c>
      <c r="K18" s="79"/>
      <c r="L18" s="35">
        <v>71645</v>
      </c>
      <c r="M18" s="36">
        <f t="shared" ref="M18:M41" si="4">+(L18*100)/$L$42</f>
        <v>1.8679325171736638</v>
      </c>
      <c r="N18" s="15"/>
    </row>
    <row r="19" spans="1:18" ht="15.75">
      <c r="A19" s="12"/>
      <c r="B19" s="34" t="s">
        <v>236</v>
      </c>
      <c r="C19" s="35">
        <v>9016</v>
      </c>
      <c r="D19" s="35">
        <v>981</v>
      </c>
      <c r="E19" s="36">
        <f t="shared" si="0"/>
        <v>-89.119343389529732</v>
      </c>
      <c r="F19" s="36">
        <f t="shared" si="2"/>
        <v>0.9272387001644643</v>
      </c>
      <c r="G19" s="35">
        <v>9016</v>
      </c>
      <c r="H19" s="35">
        <v>981</v>
      </c>
      <c r="I19" s="36">
        <f t="shared" si="1"/>
        <v>-89.119343389529732</v>
      </c>
      <c r="J19" s="36">
        <f t="shared" si="3"/>
        <v>0.9272387001644643</v>
      </c>
      <c r="K19" s="79"/>
      <c r="L19" s="35">
        <v>337309</v>
      </c>
      <c r="M19" s="36">
        <f t="shared" si="4"/>
        <v>8.7943394435805899</v>
      </c>
      <c r="N19" s="15"/>
    </row>
    <row r="20" spans="1:18" ht="15.75">
      <c r="A20" s="12"/>
      <c r="B20" s="34" t="s">
        <v>237</v>
      </c>
      <c r="C20" s="35">
        <v>1539</v>
      </c>
      <c r="D20" s="35">
        <v>2080</v>
      </c>
      <c r="E20" s="36">
        <f t="shared" si="0"/>
        <v>35.152696556205321</v>
      </c>
      <c r="F20" s="36">
        <f t="shared" si="2"/>
        <v>1.9660106996351538</v>
      </c>
      <c r="G20" s="35">
        <v>1539</v>
      </c>
      <c r="H20" s="35">
        <v>2080</v>
      </c>
      <c r="I20" s="36">
        <f t="shared" si="1"/>
        <v>35.152696556205321</v>
      </c>
      <c r="J20" s="36">
        <f t="shared" si="3"/>
        <v>1.9660106996351538</v>
      </c>
      <c r="K20" s="79"/>
      <c r="L20" s="35">
        <v>56498</v>
      </c>
      <c r="M20" s="36">
        <f t="shared" si="4"/>
        <v>1.473019071188187</v>
      </c>
      <c r="N20" s="15"/>
    </row>
    <row r="21" spans="1:18" ht="15.75">
      <c r="A21" s="12"/>
      <c r="B21" s="34" t="s">
        <v>238</v>
      </c>
      <c r="C21" s="35">
        <v>1938</v>
      </c>
      <c r="D21" s="35">
        <v>1806</v>
      </c>
      <c r="E21" s="36">
        <f t="shared" si="0"/>
        <v>-6.8111455108359138</v>
      </c>
      <c r="F21" s="36">
        <f t="shared" si="2"/>
        <v>1.7070265978562922</v>
      </c>
      <c r="G21" s="35">
        <v>1938</v>
      </c>
      <c r="H21" s="35">
        <v>1806</v>
      </c>
      <c r="I21" s="36">
        <f t="shared" si="1"/>
        <v>-6.8111455108359138</v>
      </c>
      <c r="J21" s="36">
        <f t="shared" si="3"/>
        <v>1.7070265978562922</v>
      </c>
      <c r="K21" s="79"/>
      <c r="L21" s="35">
        <v>66991</v>
      </c>
      <c r="M21" s="36">
        <f t="shared" si="4"/>
        <v>1.7465931643238317</v>
      </c>
      <c r="N21" s="15"/>
    </row>
    <row r="22" spans="1:18" ht="15" customHeight="1">
      <c r="A22" s="12"/>
      <c r="B22" s="34" t="s">
        <v>239</v>
      </c>
      <c r="C22" s="35">
        <v>1818</v>
      </c>
      <c r="D22" s="35">
        <v>490</v>
      </c>
      <c r="E22" s="36">
        <f t="shared" si="0"/>
        <v>-73.047304730473044</v>
      </c>
      <c r="F22" s="36">
        <f t="shared" si="2"/>
        <v>0.46314675135635835</v>
      </c>
      <c r="G22" s="35">
        <v>1818</v>
      </c>
      <c r="H22" s="35">
        <v>490</v>
      </c>
      <c r="I22" s="36">
        <f t="shared" si="1"/>
        <v>-73.047304730473044</v>
      </c>
      <c r="J22" s="36">
        <f t="shared" si="3"/>
        <v>0.46314675135635835</v>
      </c>
      <c r="K22" s="79"/>
      <c r="L22" s="35">
        <v>47980</v>
      </c>
      <c r="M22" s="36">
        <f t="shared" si="4"/>
        <v>1.2509372904458427</v>
      </c>
      <c r="N22" s="15"/>
    </row>
    <row r="23" spans="1:18" ht="15.75">
      <c r="A23" s="12"/>
      <c r="B23" s="34" t="s">
        <v>240</v>
      </c>
      <c r="C23" s="35">
        <v>3395</v>
      </c>
      <c r="D23" s="35">
        <v>587</v>
      </c>
      <c r="E23" s="36">
        <f t="shared" si="0"/>
        <v>-82.709867452135484</v>
      </c>
      <c r="F23" s="36">
        <f t="shared" si="2"/>
        <v>0.55483090417588232</v>
      </c>
      <c r="G23" s="35">
        <v>3395</v>
      </c>
      <c r="H23" s="35">
        <v>587</v>
      </c>
      <c r="I23" s="36">
        <f t="shared" si="1"/>
        <v>-82.709867452135484</v>
      </c>
      <c r="J23" s="36">
        <f t="shared" si="3"/>
        <v>0.55483090417588232</v>
      </c>
      <c r="K23" s="79"/>
      <c r="L23" s="35">
        <v>84038</v>
      </c>
      <c r="M23" s="36">
        <f t="shared" si="4"/>
        <v>2.1910435184345087</v>
      </c>
      <c r="N23" s="15"/>
    </row>
    <row r="24" spans="1:18" ht="15.75">
      <c r="A24" s="12"/>
      <c r="B24" s="34" t="s">
        <v>241</v>
      </c>
      <c r="C24" s="35">
        <v>3626</v>
      </c>
      <c r="D24" s="35">
        <v>5111</v>
      </c>
      <c r="E24" s="36">
        <f t="shared" si="0"/>
        <v>40.954219525648107</v>
      </c>
      <c r="F24" s="36">
        <f t="shared" si="2"/>
        <v>4.8309041758823419</v>
      </c>
      <c r="G24" s="35">
        <v>3626</v>
      </c>
      <c r="H24" s="35">
        <v>5111</v>
      </c>
      <c r="I24" s="36">
        <f t="shared" si="1"/>
        <v>40.954219525648107</v>
      </c>
      <c r="J24" s="36">
        <f t="shared" si="3"/>
        <v>4.8309041758823419</v>
      </c>
      <c r="K24" s="79"/>
      <c r="L24" s="35">
        <v>124950</v>
      </c>
      <c r="M24" s="36">
        <f t="shared" si="4"/>
        <v>3.2577035106546068</v>
      </c>
      <c r="N24" s="15"/>
    </row>
    <row r="25" spans="1:18" ht="15.75">
      <c r="A25" s="12"/>
      <c r="B25" s="34" t="s">
        <v>242</v>
      </c>
      <c r="C25" s="35">
        <v>2467</v>
      </c>
      <c r="D25" s="35">
        <v>1081</v>
      </c>
      <c r="E25" s="36">
        <f t="shared" si="0"/>
        <v>-56.181597081475473</v>
      </c>
      <c r="F25" s="36">
        <f t="shared" si="2"/>
        <v>1.0217584453392314</v>
      </c>
      <c r="G25" s="35">
        <v>2467</v>
      </c>
      <c r="H25" s="35">
        <v>1081</v>
      </c>
      <c r="I25" s="36">
        <f t="shared" si="1"/>
        <v>-56.181597081475473</v>
      </c>
      <c r="J25" s="36">
        <f t="shared" si="3"/>
        <v>1.0217584453392314</v>
      </c>
      <c r="K25" s="79"/>
      <c r="L25" s="35">
        <v>83499</v>
      </c>
      <c r="M25" s="36">
        <f t="shared" si="4"/>
        <v>2.1769906797610967</v>
      </c>
      <c r="N25" s="15"/>
    </row>
    <row r="26" spans="1:18" ht="15.75">
      <c r="A26" s="12"/>
      <c r="B26" s="34" t="s">
        <v>75</v>
      </c>
      <c r="C26" s="35">
        <v>7998</v>
      </c>
      <c r="D26" s="35">
        <v>1592</v>
      </c>
      <c r="E26" s="36">
        <f t="shared" si="0"/>
        <v>-80.095023755938982</v>
      </c>
      <c r="F26" s="36">
        <f t="shared" si="2"/>
        <v>1.5047543431822907</v>
      </c>
      <c r="G26" s="35">
        <v>7998</v>
      </c>
      <c r="H26" s="35">
        <v>1592</v>
      </c>
      <c r="I26" s="36">
        <f t="shared" si="1"/>
        <v>-80.095023755938982</v>
      </c>
      <c r="J26" s="36">
        <f t="shared" si="3"/>
        <v>1.5047543431822907</v>
      </c>
      <c r="K26" s="79"/>
      <c r="L26" s="35">
        <v>257847</v>
      </c>
      <c r="M26" s="36">
        <f t="shared" si="4"/>
        <v>6.7226016575570897</v>
      </c>
      <c r="N26" s="15"/>
      <c r="R26" s="4"/>
    </row>
    <row r="27" spans="1:18" ht="15" customHeight="1">
      <c r="A27" s="12"/>
      <c r="B27" s="34" t="s">
        <v>243</v>
      </c>
      <c r="C27" s="35">
        <v>1192</v>
      </c>
      <c r="D27" s="35">
        <v>1750</v>
      </c>
      <c r="E27" s="36">
        <f t="shared" si="0"/>
        <v>46.812080536912745</v>
      </c>
      <c r="F27" s="36">
        <f t="shared" si="2"/>
        <v>1.6540955405584226</v>
      </c>
      <c r="G27" s="35">
        <v>1192</v>
      </c>
      <c r="H27" s="35">
        <v>1750</v>
      </c>
      <c r="I27" s="36">
        <f t="shared" si="1"/>
        <v>46.812080536912745</v>
      </c>
      <c r="J27" s="36">
        <f t="shared" si="3"/>
        <v>1.6540955405584226</v>
      </c>
      <c r="K27" s="79"/>
      <c r="L27" s="35">
        <v>52284</v>
      </c>
      <c r="M27" s="36">
        <f t="shared" si="4"/>
        <v>1.3631514233778748</v>
      </c>
      <c r="N27" s="15"/>
    </row>
    <row r="28" spans="1:18" ht="15" customHeight="1">
      <c r="A28" s="12"/>
      <c r="B28" s="34" t="s">
        <v>76</v>
      </c>
      <c r="C28" s="35">
        <v>652</v>
      </c>
      <c r="D28" s="35">
        <v>2591</v>
      </c>
      <c r="E28" s="36">
        <f t="shared" si="0"/>
        <v>297.39263803680979</v>
      </c>
      <c r="F28" s="36">
        <f t="shared" si="2"/>
        <v>2.4490065974782134</v>
      </c>
      <c r="G28" s="35">
        <v>652</v>
      </c>
      <c r="H28" s="35">
        <v>2591</v>
      </c>
      <c r="I28" s="36">
        <f t="shared" si="1"/>
        <v>297.39263803680979</v>
      </c>
      <c r="J28" s="36">
        <f t="shared" si="3"/>
        <v>2.4490065974782134</v>
      </c>
      <c r="K28" s="79"/>
      <c r="L28" s="35">
        <v>36759</v>
      </c>
      <c r="M28" s="36">
        <f t="shared" si="4"/>
        <v>0.95838273988117395</v>
      </c>
      <c r="N28" s="15"/>
    </row>
    <row r="29" spans="1:18" ht="15" customHeight="1">
      <c r="A29" s="12"/>
      <c r="B29" s="34" t="s">
        <v>244</v>
      </c>
      <c r="C29" s="35">
        <v>1153</v>
      </c>
      <c r="D29" s="35">
        <v>3592</v>
      </c>
      <c r="E29" s="36">
        <f t="shared" si="0"/>
        <v>211.53512575888988</v>
      </c>
      <c r="F29" s="36">
        <f t="shared" si="2"/>
        <v>3.3951492466776307</v>
      </c>
      <c r="G29" s="35">
        <v>1153</v>
      </c>
      <c r="H29" s="35">
        <v>3592</v>
      </c>
      <c r="I29" s="36">
        <f t="shared" si="1"/>
        <v>211.53512575888988</v>
      </c>
      <c r="J29" s="36">
        <f t="shared" si="3"/>
        <v>3.3951492466776307</v>
      </c>
      <c r="K29" s="79"/>
      <c r="L29" s="35">
        <v>67802</v>
      </c>
      <c r="M29" s="36">
        <f t="shared" si="4"/>
        <v>1.7677376024762197</v>
      </c>
      <c r="N29" s="15"/>
    </row>
    <row r="30" spans="1:18" ht="15" customHeight="1">
      <c r="A30" s="12"/>
      <c r="B30" s="34" t="s">
        <v>79</v>
      </c>
      <c r="C30" s="35">
        <v>87</v>
      </c>
      <c r="D30" s="35">
        <v>4509</v>
      </c>
      <c r="E30" s="36">
        <f t="shared" si="0"/>
        <v>5082.7586206896558</v>
      </c>
      <c r="F30" s="36">
        <f t="shared" si="2"/>
        <v>4.2618953099302441</v>
      </c>
      <c r="G30" s="35">
        <v>87</v>
      </c>
      <c r="H30" s="35">
        <v>4509</v>
      </c>
      <c r="I30" s="36">
        <f t="shared" si="1"/>
        <v>5082.7586206896558</v>
      </c>
      <c r="J30" s="36">
        <f t="shared" si="3"/>
        <v>4.2618953099302441</v>
      </c>
      <c r="K30" s="79"/>
      <c r="L30" s="35">
        <v>26746</v>
      </c>
      <c r="M30" s="36">
        <f t="shared" si="4"/>
        <v>0.69732323406136942</v>
      </c>
      <c r="N30" s="15"/>
    </row>
    <row r="31" spans="1:18" ht="15" customHeight="1">
      <c r="A31" s="12"/>
      <c r="B31" s="34" t="s">
        <v>245</v>
      </c>
      <c r="C31" s="35">
        <v>7323</v>
      </c>
      <c r="D31" s="35">
        <v>1072</v>
      </c>
      <c r="E31" s="36">
        <f t="shared" si="0"/>
        <v>-85.361190768810587</v>
      </c>
      <c r="F31" s="36">
        <f t="shared" si="2"/>
        <v>1.0132516682735024</v>
      </c>
      <c r="G31" s="35">
        <v>7323</v>
      </c>
      <c r="H31" s="35">
        <v>1072</v>
      </c>
      <c r="I31" s="36">
        <f t="shared" si="1"/>
        <v>-85.361190768810587</v>
      </c>
      <c r="J31" s="36">
        <f t="shared" si="3"/>
        <v>1.0132516682735024</v>
      </c>
      <c r="K31" s="79"/>
      <c r="L31" s="35">
        <v>207182</v>
      </c>
      <c r="M31" s="36">
        <f t="shared" si="4"/>
        <v>5.4016608943132676</v>
      </c>
      <c r="N31" s="15"/>
    </row>
    <row r="32" spans="1:18" ht="15" customHeight="1">
      <c r="A32" s="12"/>
      <c r="B32" s="34" t="s">
        <v>78</v>
      </c>
      <c r="C32" s="35">
        <v>3847</v>
      </c>
      <c r="D32" s="35">
        <v>8500</v>
      </c>
      <c r="E32" s="36">
        <f t="shared" si="0"/>
        <v>120.95139069404732</v>
      </c>
      <c r="F32" s="36">
        <f t="shared" si="2"/>
        <v>8.0341783398551954</v>
      </c>
      <c r="G32" s="35">
        <v>3847</v>
      </c>
      <c r="H32" s="35">
        <v>8500</v>
      </c>
      <c r="I32" s="36">
        <f t="shared" si="1"/>
        <v>120.95139069404732</v>
      </c>
      <c r="J32" s="36">
        <f t="shared" si="3"/>
        <v>8.0341783398551954</v>
      </c>
      <c r="K32" s="79"/>
      <c r="L32" s="35">
        <v>146053</v>
      </c>
      <c r="M32" s="36">
        <f t="shared" si="4"/>
        <v>3.807902127584132</v>
      </c>
      <c r="N32" s="15"/>
    </row>
    <row r="33" spans="1:14" ht="15" customHeight="1">
      <c r="A33" s="12"/>
      <c r="B33" s="34" t="s">
        <v>246</v>
      </c>
      <c r="C33" s="35">
        <v>4978</v>
      </c>
      <c r="D33" s="35">
        <v>8828</v>
      </c>
      <c r="E33" s="36">
        <f t="shared" si="0"/>
        <v>77.340297308155883</v>
      </c>
      <c r="F33" s="36">
        <f t="shared" si="2"/>
        <v>8.3442031040284323</v>
      </c>
      <c r="G33" s="35">
        <v>4978</v>
      </c>
      <c r="H33" s="35">
        <v>8828</v>
      </c>
      <c r="I33" s="36">
        <f t="shared" si="1"/>
        <v>77.340297308155883</v>
      </c>
      <c r="J33" s="36">
        <f t="shared" si="3"/>
        <v>8.3442031040284323</v>
      </c>
      <c r="K33" s="79"/>
      <c r="L33" s="35">
        <v>145951</v>
      </c>
      <c r="M33" s="36">
        <f t="shared" si="4"/>
        <v>3.8052427777795157</v>
      </c>
      <c r="N33" s="15"/>
    </row>
    <row r="34" spans="1:14" ht="15" customHeight="1">
      <c r="A34" s="12"/>
      <c r="B34" s="34" t="s">
        <v>247</v>
      </c>
      <c r="C34" s="35">
        <v>2126</v>
      </c>
      <c r="D34" s="35">
        <v>1356</v>
      </c>
      <c r="E34" s="36">
        <f t="shared" si="0"/>
        <v>-36.218250235183447</v>
      </c>
      <c r="F34" s="36">
        <f t="shared" si="2"/>
        <v>1.2816877445698407</v>
      </c>
      <c r="G34" s="35">
        <v>2126</v>
      </c>
      <c r="H34" s="35">
        <v>1356</v>
      </c>
      <c r="I34" s="36">
        <f t="shared" si="1"/>
        <v>-36.218250235183447</v>
      </c>
      <c r="J34" s="36">
        <f t="shared" si="3"/>
        <v>1.2816877445698407</v>
      </c>
      <c r="K34" s="79"/>
      <c r="L34" s="35">
        <v>68344</v>
      </c>
      <c r="M34" s="36">
        <f t="shared" si="4"/>
        <v>1.7818686573203557</v>
      </c>
      <c r="N34" s="15"/>
    </row>
    <row r="35" spans="1:14" ht="15" customHeight="1">
      <c r="A35" s="12"/>
      <c r="B35" s="34" t="s">
        <v>248</v>
      </c>
      <c r="C35" s="35">
        <v>598</v>
      </c>
      <c r="D35" s="35">
        <v>4319</v>
      </c>
      <c r="E35" s="36">
        <f t="shared" si="0"/>
        <v>622.24080267558531</v>
      </c>
      <c r="F35" s="36">
        <f t="shared" si="2"/>
        <v>4.0823077940981873</v>
      </c>
      <c r="G35" s="35">
        <v>598</v>
      </c>
      <c r="H35" s="35">
        <v>4319</v>
      </c>
      <c r="I35" s="36">
        <f t="shared" si="1"/>
        <v>622.24080267558531</v>
      </c>
      <c r="J35" s="36">
        <f t="shared" si="3"/>
        <v>4.0823077940981873</v>
      </c>
      <c r="K35" s="79"/>
      <c r="L35" s="35">
        <v>46342</v>
      </c>
      <c r="M35" s="36">
        <f t="shared" si="4"/>
        <v>1.2082312612305386</v>
      </c>
      <c r="N35" s="15"/>
    </row>
    <row r="36" spans="1:14" ht="15" customHeight="1">
      <c r="A36" s="12"/>
      <c r="B36" s="34" t="s">
        <v>77</v>
      </c>
      <c r="C36" s="35">
        <v>951</v>
      </c>
      <c r="D36" s="35">
        <v>1373</v>
      </c>
      <c r="E36" s="36">
        <f t="shared" si="0"/>
        <v>44.374342797055718</v>
      </c>
      <c r="F36" s="36">
        <f t="shared" si="2"/>
        <v>1.2977561012495511</v>
      </c>
      <c r="G36" s="35">
        <v>951</v>
      </c>
      <c r="H36" s="35">
        <v>1373</v>
      </c>
      <c r="I36" s="36">
        <f t="shared" si="1"/>
        <v>44.374342797055718</v>
      </c>
      <c r="J36" s="36">
        <f t="shared" si="3"/>
        <v>1.2977561012495511</v>
      </c>
      <c r="K36" s="79"/>
      <c r="L36" s="35">
        <v>41029</v>
      </c>
      <c r="M36" s="36">
        <f t="shared" si="4"/>
        <v>1.0697104228783343</v>
      </c>
      <c r="N36" s="15"/>
    </row>
    <row r="37" spans="1:14" ht="15" customHeight="1">
      <c r="A37" s="12"/>
      <c r="B37" s="34" t="s">
        <v>249</v>
      </c>
      <c r="C37" s="35">
        <v>2848</v>
      </c>
      <c r="D37" s="35">
        <v>4303</v>
      </c>
      <c r="E37" s="36">
        <f t="shared" si="0"/>
        <v>51.088483146067418</v>
      </c>
      <c r="F37" s="36">
        <f t="shared" si="2"/>
        <v>4.0671846348702241</v>
      </c>
      <c r="G37" s="35">
        <v>2848</v>
      </c>
      <c r="H37" s="35">
        <v>4303</v>
      </c>
      <c r="I37" s="36">
        <f t="shared" si="1"/>
        <v>51.088483146067418</v>
      </c>
      <c r="J37" s="36">
        <f t="shared" si="3"/>
        <v>4.0671846348702241</v>
      </c>
      <c r="K37" s="79"/>
      <c r="L37" s="35">
        <v>112576</v>
      </c>
      <c r="M37" s="36">
        <f t="shared" si="4"/>
        <v>2.9350878784750143</v>
      </c>
      <c r="N37" s="15"/>
    </row>
    <row r="38" spans="1:14" ht="15" customHeight="1">
      <c r="A38" s="12"/>
      <c r="B38" s="34" t="s">
        <v>250</v>
      </c>
      <c r="C38" s="35">
        <v>912</v>
      </c>
      <c r="D38" s="35">
        <v>2420</v>
      </c>
      <c r="E38" s="36">
        <f t="shared" si="0"/>
        <v>165.35087719298244</v>
      </c>
      <c r="F38" s="36">
        <f t="shared" si="2"/>
        <v>2.2873778332293617</v>
      </c>
      <c r="G38" s="35">
        <v>912</v>
      </c>
      <c r="H38" s="35">
        <v>2420</v>
      </c>
      <c r="I38" s="36">
        <f t="shared" si="1"/>
        <v>165.35087719298244</v>
      </c>
      <c r="J38" s="36">
        <f t="shared" si="3"/>
        <v>2.2873778332293617</v>
      </c>
      <c r="K38" s="79"/>
      <c r="L38" s="35">
        <v>39134</v>
      </c>
      <c r="M38" s="36">
        <f t="shared" si="4"/>
        <v>1.0203038750376741</v>
      </c>
      <c r="N38" s="15"/>
    </row>
    <row r="39" spans="1:14" ht="15" customHeight="1">
      <c r="A39" s="12"/>
      <c r="B39" s="34" t="s">
        <v>251</v>
      </c>
      <c r="C39" s="35">
        <v>2065</v>
      </c>
      <c r="D39" s="35">
        <v>85</v>
      </c>
      <c r="E39" s="36">
        <f t="shared" si="0"/>
        <v>-95.883777239709445</v>
      </c>
      <c r="F39" s="36">
        <f t="shared" si="2"/>
        <v>8.0341783398551955E-2</v>
      </c>
      <c r="G39" s="35">
        <v>2065</v>
      </c>
      <c r="H39" s="35">
        <v>85</v>
      </c>
      <c r="I39" s="36">
        <f t="shared" si="1"/>
        <v>-95.883777239709445</v>
      </c>
      <c r="J39" s="36">
        <f t="shared" si="3"/>
        <v>8.0341783398551955E-2</v>
      </c>
      <c r="K39" s="79"/>
      <c r="L39" s="35">
        <v>57550</v>
      </c>
      <c r="M39" s="36">
        <f t="shared" si="4"/>
        <v>1.5004468750554032</v>
      </c>
      <c r="N39" s="15"/>
    </row>
    <row r="40" spans="1:14" ht="15" customHeight="1">
      <c r="A40" s="12"/>
      <c r="B40" s="34" t="s">
        <v>252</v>
      </c>
      <c r="C40" s="35">
        <v>7905</v>
      </c>
      <c r="D40" s="35">
        <v>1139</v>
      </c>
      <c r="E40" s="36">
        <f t="shared" si="0"/>
        <v>-85.591397849462368</v>
      </c>
      <c r="F40" s="36">
        <f t="shared" si="2"/>
        <v>1.0765798975405962</v>
      </c>
      <c r="G40" s="35">
        <v>7905</v>
      </c>
      <c r="H40" s="35">
        <v>1139</v>
      </c>
      <c r="I40" s="36">
        <f t="shared" si="1"/>
        <v>-85.591397849462368</v>
      </c>
      <c r="J40" s="36">
        <f t="shared" si="3"/>
        <v>1.0765798975405962</v>
      </c>
      <c r="K40" s="79"/>
      <c r="L40" s="35">
        <v>286702</v>
      </c>
      <c r="M40" s="36">
        <f t="shared" si="4"/>
        <v>7.4749108596374318</v>
      </c>
      <c r="N40" s="15"/>
    </row>
    <row r="41" spans="1:14" ht="15" customHeight="1">
      <c r="A41" s="12"/>
      <c r="B41" s="34" t="s">
        <v>71</v>
      </c>
      <c r="C41" s="35">
        <v>33146</v>
      </c>
      <c r="D41" s="35">
        <v>30777</v>
      </c>
      <c r="E41" s="36">
        <f t="shared" si="0"/>
        <v>-7.1471670789838848</v>
      </c>
      <c r="F41" s="36">
        <f t="shared" si="2"/>
        <v>29.090341972438043</v>
      </c>
      <c r="G41" s="35">
        <v>33146</v>
      </c>
      <c r="H41" s="35">
        <v>30777</v>
      </c>
      <c r="I41" s="36">
        <f t="shared" si="1"/>
        <v>-7.1471670789838848</v>
      </c>
      <c r="J41" s="36">
        <f t="shared" si="3"/>
        <v>29.090341972438043</v>
      </c>
      <c r="K41" s="79"/>
      <c r="L41" s="35">
        <v>1249372</v>
      </c>
      <c r="M41" s="36">
        <f t="shared" si="4"/>
        <v>32.573697883261843</v>
      </c>
      <c r="N41" s="15"/>
    </row>
    <row r="42" spans="1:14" ht="15.75">
      <c r="A42" s="12"/>
      <c r="B42" s="40" t="s">
        <v>70</v>
      </c>
      <c r="C42" s="42">
        <f>SUM(C17:C41)</f>
        <v>105100</v>
      </c>
      <c r="D42" s="42">
        <f>SUM(D17:D41)</f>
        <v>105798</v>
      </c>
      <c r="E42" s="42">
        <f t="shared" si="0"/>
        <v>0.66412940057087866</v>
      </c>
      <c r="F42" s="42">
        <f>SUM(F17:F41)</f>
        <v>100</v>
      </c>
      <c r="G42" s="42">
        <f>SUM(G17:G41)</f>
        <v>105100</v>
      </c>
      <c r="H42" s="42">
        <f>SUM(H17:H41)</f>
        <v>105798</v>
      </c>
      <c r="I42" s="42">
        <f t="shared" si="1"/>
        <v>0.66412940057087866</v>
      </c>
      <c r="J42" s="42">
        <f>SUM(J17:J41)</f>
        <v>100</v>
      </c>
      <c r="K42" s="4"/>
      <c r="L42" s="42">
        <f>SUM(L17:L41)</f>
        <v>3835524</v>
      </c>
      <c r="M42" s="42">
        <f>SUM(M17:M41)</f>
        <v>100</v>
      </c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8.75">
      <c r="A44" s="12"/>
      <c r="B44" s="92" t="s">
        <v>308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5"/>
    </row>
    <row r="45" spans="1:14" ht="31.5" customHeight="1">
      <c r="A45" s="12"/>
      <c r="B45" s="30" t="s">
        <v>257</v>
      </c>
      <c r="C45" s="104" t="s">
        <v>319</v>
      </c>
      <c r="D45" s="104"/>
      <c r="E45" s="101" t="s">
        <v>316</v>
      </c>
      <c r="F45" s="101" t="s">
        <v>306</v>
      </c>
      <c r="G45" s="105" t="s">
        <v>321</v>
      </c>
      <c r="H45" s="106"/>
      <c r="I45" s="101" t="s">
        <v>316</v>
      </c>
      <c r="J45" s="101" t="s">
        <v>306</v>
      </c>
      <c r="K45" s="94"/>
      <c r="L45" s="86" t="s">
        <v>323</v>
      </c>
      <c r="M45" s="101" t="s">
        <v>101</v>
      </c>
      <c r="N45" s="15"/>
    </row>
    <row r="46" spans="1:14" ht="15.75">
      <c r="A46" s="12"/>
      <c r="B46" s="30"/>
      <c r="C46" s="31">
        <v>2017</v>
      </c>
      <c r="D46" s="31">
        <v>2018</v>
      </c>
      <c r="E46" s="101"/>
      <c r="F46" s="101"/>
      <c r="G46" s="31">
        <v>2017</v>
      </c>
      <c r="H46" s="31">
        <v>2018</v>
      </c>
      <c r="I46" s="101"/>
      <c r="J46" s="101"/>
      <c r="K46" s="94"/>
      <c r="L46" s="39" t="s">
        <v>318</v>
      </c>
      <c r="M46" s="101"/>
      <c r="N46" s="15"/>
    </row>
    <row r="47" spans="1:14">
      <c r="A47" s="12"/>
      <c r="B47" s="8"/>
      <c r="C47" s="26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 ht="15.75">
      <c r="A48" s="12"/>
      <c r="B48" s="34" t="s">
        <v>234</v>
      </c>
      <c r="C48" s="35">
        <v>715</v>
      </c>
      <c r="D48" s="35">
        <v>4981</v>
      </c>
      <c r="E48" s="36">
        <f t="shared" ref="E48:E73" si="5">IF(ISBLANK(D48),"",(IFERROR(((D48/C48-1)*100),"")))</f>
        <v>596.64335664335658</v>
      </c>
      <c r="F48" s="36">
        <f>+(D48*100)/$D$73</f>
        <v>8.7066720271285991</v>
      </c>
      <c r="G48" s="35">
        <v>715</v>
      </c>
      <c r="H48" s="35">
        <v>4981</v>
      </c>
      <c r="I48" s="36">
        <f t="shared" ref="I48:I73" si="6">IF(ISBLANK(H48),"",(IFERROR(((H48/G48-1)*100),"")))</f>
        <v>596.64335664335658</v>
      </c>
      <c r="J48" s="36">
        <f>+(H48*100)/$H$73</f>
        <v>8.7066720271285991</v>
      </c>
      <c r="K48" s="79"/>
      <c r="L48" s="35">
        <v>49096</v>
      </c>
      <c r="M48" s="36">
        <f>+(L48*100)/$L$73</f>
        <v>2.319422279795194</v>
      </c>
      <c r="N48" s="15"/>
    </row>
    <row r="49" spans="1:14" ht="15.75">
      <c r="A49" s="12"/>
      <c r="B49" s="34" t="s">
        <v>235</v>
      </c>
      <c r="C49" s="35">
        <v>405</v>
      </c>
      <c r="D49" s="35">
        <v>5009</v>
      </c>
      <c r="E49" s="36">
        <f t="shared" si="5"/>
        <v>1136.7901234567901</v>
      </c>
      <c r="F49" s="36">
        <f t="shared" ref="F49:F72" si="7">+(D49*100)/$D$73</f>
        <v>8.7556153752032024</v>
      </c>
      <c r="G49" s="35">
        <v>405</v>
      </c>
      <c r="H49" s="35">
        <v>5009</v>
      </c>
      <c r="I49" s="36">
        <f t="shared" si="6"/>
        <v>1136.7901234567901</v>
      </c>
      <c r="J49" s="36">
        <f t="shared" ref="J49:J72" si="8">+(H49*100)/$H$73</f>
        <v>8.7556153752032024</v>
      </c>
      <c r="K49" s="79"/>
      <c r="L49" s="35">
        <v>40267</v>
      </c>
      <c r="M49" s="36">
        <f t="shared" ref="M49:M71" si="9">+(L49*100)/$L$73</f>
        <v>1.9023174380909458</v>
      </c>
      <c r="N49" s="15"/>
    </row>
    <row r="50" spans="1:14" ht="15.75">
      <c r="A50" s="12"/>
      <c r="B50" s="34" t="s">
        <v>236</v>
      </c>
      <c r="C50" s="35">
        <v>5007</v>
      </c>
      <c r="D50" s="35">
        <v>248</v>
      </c>
      <c r="E50" s="36">
        <f t="shared" si="5"/>
        <v>-95.046934291991221</v>
      </c>
      <c r="F50" s="36">
        <f t="shared" si="7"/>
        <v>0.43349822580363229</v>
      </c>
      <c r="G50" s="35">
        <v>5007</v>
      </c>
      <c r="H50" s="35">
        <v>248</v>
      </c>
      <c r="I50" s="36">
        <f t="shared" si="6"/>
        <v>-95.046934291991221</v>
      </c>
      <c r="J50" s="36">
        <f t="shared" si="8"/>
        <v>0.43349822580363229</v>
      </c>
      <c r="K50" s="79"/>
      <c r="L50" s="35">
        <v>198862</v>
      </c>
      <c r="M50" s="36">
        <f t="shared" si="9"/>
        <v>9.3947562612968856</v>
      </c>
      <c r="N50" s="15"/>
    </row>
    <row r="51" spans="1:14" ht="15.75">
      <c r="A51" s="12"/>
      <c r="B51" s="34" t="s">
        <v>237</v>
      </c>
      <c r="C51" s="35">
        <v>1200</v>
      </c>
      <c r="D51" s="35">
        <v>612</v>
      </c>
      <c r="E51" s="36">
        <f t="shared" si="5"/>
        <v>-49</v>
      </c>
      <c r="F51" s="36">
        <f t="shared" si="7"/>
        <v>1.0697617507734798</v>
      </c>
      <c r="G51" s="35">
        <v>1200</v>
      </c>
      <c r="H51" s="35">
        <v>612</v>
      </c>
      <c r="I51" s="36">
        <f t="shared" si="6"/>
        <v>-49</v>
      </c>
      <c r="J51" s="36">
        <f t="shared" si="8"/>
        <v>1.0697617507734798</v>
      </c>
      <c r="K51" s="79"/>
      <c r="L51" s="35">
        <v>37101</v>
      </c>
      <c r="M51" s="36">
        <f t="shared" si="9"/>
        <v>1.7527473929175796</v>
      </c>
      <c r="N51" s="15"/>
    </row>
    <row r="52" spans="1:14" ht="15.75">
      <c r="A52" s="12"/>
      <c r="B52" s="34" t="s">
        <v>238</v>
      </c>
      <c r="C52" s="35">
        <v>1709</v>
      </c>
      <c r="D52" s="35">
        <v>1223</v>
      </c>
      <c r="E52" s="36">
        <f t="shared" si="5"/>
        <v>-28.437682855471035</v>
      </c>
      <c r="F52" s="36">
        <f t="shared" si="7"/>
        <v>2.1377755248300092</v>
      </c>
      <c r="G52" s="35">
        <v>1709</v>
      </c>
      <c r="H52" s="35">
        <v>1223</v>
      </c>
      <c r="I52" s="36">
        <f t="shared" si="6"/>
        <v>-28.437682855471035</v>
      </c>
      <c r="J52" s="36">
        <f t="shared" si="8"/>
        <v>2.1377755248300092</v>
      </c>
      <c r="K52" s="79"/>
      <c r="L52" s="35">
        <v>56254</v>
      </c>
      <c r="M52" s="36">
        <f t="shared" si="9"/>
        <v>2.6575847508472958</v>
      </c>
      <c r="N52" s="15"/>
    </row>
    <row r="53" spans="1:14" ht="15.75">
      <c r="A53" s="12"/>
      <c r="B53" s="34" t="s">
        <v>239</v>
      </c>
      <c r="C53" s="35">
        <v>1279</v>
      </c>
      <c r="D53" s="35">
        <v>398</v>
      </c>
      <c r="E53" s="36">
        <f t="shared" si="5"/>
        <v>-68.881939014855348</v>
      </c>
      <c r="F53" s="36">
        <f t="shared" si="7"/>
        <v>0.69569473334615184</v>
      </c>
      <c r="G53" s="35">
        <v>1279</v>
      </c>
      <c r="H53" s="35">
        <v>398</v>
      </c>
      <c r="I53" s="36">
        <f t="shared" si="6"/>
        <v>-68.881939014855348</v>
      </c>
      <c r="J53" s="36">
        <f t="shared" si="8"/>
        <v>0.69569473334615184</v>
      </c>
      <c r="K53" s="79"/>
      <c r="L53" s="35">
        <v>33108</v>
      </c>
      <c r="M53" s="36">
        <f t="shared" si="9"/>
        <v>1.5641077244471908</v>
      </c>
      <c r="N53" s="15"/>
    </row>
    <row r="54" spans="1:14" ht="15.75">
      <c r="A54" s="12"/>
      <c r="B54" s="34" t="s">
        <v>240</v>
      </c>
      <c r="C54" s="35">
        <v>205</v>
      </c>
      <c r="D54" s="35">
        <v>367</v>
      </c>
      <c r="E54" s="36">
        <f t="shared" si="5"/>
        <v>79.024390243902445</v>
      </c>
      <c r="F54" s="36">
        <f t="shared" si="7"/>
        <v>0.64150745512069784</v>
      </c>
      <c r="G54" s="35">
        <v>205</v>
      </c>
      <c r="H54" s="35">
        <v>367</v>
      </c>
      <c r="I54" s="36">
        <f t="shared" si="6"/>
        <v>79.024390243902445</v>
      </c>
      <c r="J54" s="36">
        <f t="shared" si="8"/>
        <v>0.64150745512069784</v>
      </c>
      <c r="K54" s="79"/>
      <c r="L54" s="35">
        <v>7033</v>
      </c>
      <c r="M54" s="36">
        <f t="shared" si="9"/>
        <v>0.33225714709547821</v>
      </c>
      <c r="N54" s="15"/>
    </row>
    <row r="55" spans="1:14" ht="15.75">
      <c r="A55" s="12"/>
      <c r="B55" s="34" t="s">
        <v>241</v>
      </c>
      <c r="C55" s="35">
        <v>2800</v>
      </c>
      <c r="D55" s="35">
        <v>4060</v>
      </c>
      <c r="E55" s="36">
        <f t="shared" si="5"/>
        <v>44.999999999999993</v>
      </c>
      <c r="F55" s="36">
        <f t="shared" si="7"/>
        <v>7.0967854708175286</v>
      </c>
      <c r="G55" s="35">
        <v>2800</v>
      </c>
      <c r="H55" s="35">
        <v>4060</v>
      </c>
      <c r="I55" s="36">
        <f t="shared" si="6"/>
        <v>44.999999999999993</v>
      </c>
      <c r="J55" s="36">
        <f t="shared" si="8"/>
        <v>7.0967854708175286</v>
      </c>
      <c r="K55" s="79"/>
      <c r="L55" s="35">
        <v>95551</v>
      </c>
      <c r="M55" s="36">
        <f t="shared" si="9"/>
        <v>4.5140768750348412</v>
      </c>
      <c r="N55" s="15"/>
    </row>
    <row r="56" spans="1:14" ht="15.75">
      <c r="A56" s="12"/>
      <c r="B56" s="34" t="s">
        <v>242</v>
      </c>
      <c r="C56" s="35">
        <v>495</v>
      </c>
      <c r="D56" s="35">
        <v>415</v>
      </c>
      <c r="E56" s="36">
        <f t="shared" si="5"/>
        <v>-16.161616161616166</v>
      </c>
      <c r="F56" s="36">
        <f t="shared" si="7"/>
        <v>0.72541033753430406</v>
      </c>
      <c r="G56" s="35">
        <v>495</v>
      </c>
      <c r="H56" s="35">
        <v>415</v>
      </c>
      <c r="I56" s="36">
        <f t="shared" si="6"/>
        <v>-16.161616161616166</v>
      </c>
      <c r="J56" s="36">
        <f t="shared" si="8"/>
        <v>0.72541033753430406</v>
      </c>
      <c r="K56" s="79"/>
      <c r="L56" s="35">
        <v>19453</v>
      </c>
      <c r="M56" s="36">
        <f t="shared" si="9"/>
        <v>0.91901013542561327</v>
      </c>
      <c r="N56" s="15"/>
    </row>
    <row r="57" spans="1:14" ht="15.75">
      <c r="A57" s="12"/>
      <c r="B57" s="34" t="s">
        <v>75</v>
      </c>
      <c r="C57" s="35">
        <v>4819</v>
      </c>
      <c r="D57" s="35">
        <v>1213</v>
      </c>
      <c r="E57" s="36">
        <f t="shared" si="5"/>
        <v>-74.828802656152732</v>
      </c>
      <c r="F57" s="36">
        <f t="shared" si="7"/>
        <v>2.1202957576605082</v>
      </c>
      <c r="G57" s="35">
        <v>4819</v>
      </c>
      <c r="H57" s="35">
        <v>1213</v>
      </c>
      <c r="I57" s="36">
        <f t="shared" si="6"/>
        <v>-74.828802656152732</v>
      </c>
      <c r="J57" s="36">
        <f t="shared" si="8"/>
        <v>2.1202957576605082</v>
      </c>
      <c r="K57" s="79"/>
      <c r="L57" s="35">
        <v>156819</v>
      </c>
      <c r="M57" s="36">
        <f t="shared" si="9"/>
        <v>7.4085359804302291</v>
      </c>
      <c r="N57" s="15"/>
    </row>
    <row r="58" spans="1:14" ht="15.75">
      <c r="A58" s="12"/>
      <c r="B58" s="34" t="s">
        <v>243</v>
      </c>
      <c r="C58" s="35">
        <v>182</v>
      </c>
      <c r="D58" s="35">
        <v>1542</v>
      </c>
      <c r="E58" s="36">
        <f t="shared" si="5"/>
        <v>747.25274725274721</v>
      </c>
      <c r="F58" s="36">
        <f t="shared" si="7"/>
        <v>2.6953800975371007</v>
      </c>
      <c r="G58" s="35">
        <v>182</v>
      </c>
      <c r="H58" s="35">
        <v>1542</v>
      </c>
      <c r="I58" s="36">
        <f t="shared" si="6"/>
        <v>747.25274725274721</v>
      </c>
      <c r="J58" s="36">
        <f t="shared" si="8"/>
        <v>2.6953800975371007</v>
      </c>
      <c r="K58" s="79"/>
      <c r="L58" s="35">
        <v>13166</v>
      </c>
      <c r="M58" s="36">
        <f t="shared" si="9"/>
        <v>0.62199596170326554</v>
      </c>
      <c r="N58" s="15"/>
    </row>
    <row r="59" spans="1:14" ht="15.75">
      <c r="A59" s="12"/>
      <c r="B59" s="34" t="s">
        <v>76</v>
      </c>
      <c r="C59" s="35">
        <v>423</v>
      </c>
      <c r="D59" s="35">
        <v>489</v>
      </c>
      <c r="E59" s="36">
        <f t="shared" si="5"/>
        <v>15.602836879432624</v>
      </c>
      <c r="F59" s="36">
        <f t="shared" si="7"/>
        <v>0.85476061458861363</v>
      </c>
      <c r="G59" s="35">
        <v>423</v>
      </c>
      <c r="H59" s="35">
        <v>489</v>
      </c>
      <c r="I59" s="36">
        <f t="shared" si="6"/>
        <v>15.602836879432624</v>
      </c>
      <c r="J59" s="36">
        <f t="shared" si="8"/>
        <v>0.85476061458861363</v>
      </c>
      <c r="K59" s="79"/>
      <c r="L59" s="35">
        <v>15155</v>
      </c>
      <c r="M59" s="36">
        <f t="shared" si="9"/>
        <v>0.71596147650106245</v>
      </c>
      <c r="N59" s="15"/>
    </row>
    <row r="60" spans="1:14" ht="15.75">
      <c r="A60" s="12"/>
      <c r="B60" s="34" t="s">
        <v>244</v>
      </c>
      <c r="C60" s="35">
        <v>344</v>
      </c>
      <c r="D60" s="35">
        <v>2465</v>
      </c>
      <c r="E60" s="36">
        <f t="shared" si="5"/>
        <v>616.56976744186045</v>
      </c>
      <c r="F60" s="36">
        <f t="shared" si="7"/>
        <v>4.3087626072820706</v>
      </c>
      <c r="G60" s="35">
        <v>344</v>
      </c>
      <c r="H60" s="35">
        <v>2465</v>
      </c>
      <c r="I60" s="36">
        <f t="shared" si="6"/>
        <v>616.56976744186045</v>
      </c>
      <c r="J60" s="36">
        <f t="shared" si="8"/>
        <v>4.3087626072820706</v>
      </c>
      <c r="K60" s="79"/>
      <c r="L60" s="35">
        <v>28893</v>
      </c>
      <c r="M60" s="36">
        <f t="shared" si="9"/>
        <v>1.3649802006298382</v>
      </c>
      <c r="N60" s="15"/>
    </row>
    <row r="61" spans="1:14" ht="15.75">
      <c r="A61" s="12"/>
      <c r="B61" s="34" t="s">
        <v>79</v>
      </c>
      <c r="C61" s="35">
        <v>2</v>
      </c>
      <c r="D61" s="35">
        <v>3444</v>
      </c>
      <c r="E61" s="36">
        <f t="shared" si="5"/>
        <v>172100</v>
      </c>
      <c r="F61" s="36">
        <f t="shared" si="7"/>
        <v>6.0200318131762485</v>
      </c>
      <c r="G61" s="35">
        <v>2</v>
      </c>
      <c r="H61" s="35">
        <v>3444</v>
      </c>
      <c r="I61" s="36">
        <f t="shared" si="6"/>
        <v>172100</v>
      </c>
      <c r="J61" s="36">
        <f t="shared" si="8"/>
        <v>6.0200318131762485</v>
      </c>
      <c r="K61" s="79"/>
      <c r="L61" s="35">
        <v>18774</v>
      </c>
      <c r="M61" s="36">
        <f t="shared" si="9"/>
        <v>0.88693241569323311</v>
      </c>
      <c r="N61" s="15"/>
    </row>
    <row r="62" spans="1:14" ht="15.75">
      <c r="A62" s="12"/>
      <c r="B62" s="34" t="s">
        <v>245</v>
      </c>
      <c r="C62" s="35">
        <v>5173</v>
      </c>
      <c r="D62" s="35">
        <v>720</v>
      </c>
      <c r="E62" s="36">
        <f t="shared" si="5"/>
        <v>-86.081577421225603</v>
      </c>
      <c r="F62" s="36">
        <f t="shared" si="7"/>
        <v>1.2585432362040938</v>
      </c>
      <c r="G62" s="35">
        <v>5173</v>
      </c>
      <c r="H62" s="35">
        <v>720</v>
      </c>
      <c r="I62" s="36">
        <f t="shared" si="6"/>
        <v>-86.081577421225603</v>
      </c>
      <c r="J62" s="36">
        <f t="shared" si="8"/>
        <v>1.2585432362040938</v>
      </c>
      <c r="K62" s="79"/>
      <c r="L62" s="35">
        <v>139160</v>
      </c>
      <c r="M62" s="36">
        <f t="shared" si="9"/>
        <v>6.5742790544300798</v>
      </c>
      <c r="N62" s="15"/>
    </row>
    <row r="63" spans="1:14" ht="15.75">
      <c r="A63" s="12"/>
      <c r="B63" s="34" t="s">
        <v>78</v>
      </c>
      <c r="C63" s="35">
        <v>1757</v>
      </c>
      <c r="D63" s="35">
        <v>5466</v>
      </c>
      <c r="E63" s="36">
        <f t="shared" si="5"/>
        <v>211.09846328969834</v>
      </c>
      <c r="F63" s="36">
        <f t="shared" si="7"/>
        <v>9.5544407348494111</v>
      </c>
      <c r="G63" s="35">
        <v>1757</v>
      </c>
      <c r="H63" s="35">
        <v>5466</v>
      </c>
      <c r="I63" s="36">
        <f t="shared" si="6"/>
        <v>211.09846328969834</v>
      </c>
      <c r="J63" s="36">
        <f t="shared" si="8"/>
        <v>9.5544407348494111</v>
      </c>
      <c r="K63" s="79"/>
      <c r="L63" s="35">
        <v>70179</v>
      </c>
      <c r="M63" s="36">
        <f t="shared" si="9"/>
        <v>3.3154378396151807</v>
      </c>
      <c r="N63" s="15"/>
    </row>
    <row r="64" spans="1:14" ht="15.75">
      <c r="A64" s="12"/>
      <c r="B64" s="34" t="s">
        <v>246</v>
      </c>
      <c r="C64" s="35">
        <v>3895</v>
      </c>
      <c r="D64" s="35">
        <v>4629</v>
      </c>
      <c r="E64" s="36">
        <f t="shared" si="5"/>
        <v>18.844672657252893</v>
      </c>
      <c r="F64" s="36">
        <f t="shared" si="7"/>
        <v>8.0913842227621533</v>
      </c>
      <c r="G64" s="35">
        <v>3895</v>
      </c>
      <c r="H64" s="35">
        <v>4629</v>
      </c>
      <c r="I64" s="36">
        <f t="shared" si="6"/>
        <v>18.844672657252893</v>
      </c>
      <c r="J64" s="36">
        <f t="shared" si="8"/>
        <v>8.0913842227621533</v>
      </c>
      <c r="K64" s="79"/>
      <c r="L64" s="35">
        <v>95152</v>
      </c>
      <c r="M64" s="36">
        <f t="shared" si="9"/>
        <v>4.4952270809652983</v>
      </c>
      <c r="N64" s="15"/>
    </row>
    <row r="65" spans="1:14" ht="15.75">
      <c r="A65" s="12"/>
      <c r="B65" s="34" t="s">
        <v>247</v>
      </c>
      <c r="C65" s="35">
        <v>439</v>
      </c>
      <c r="D65" s="35">
        <v>331</v>
      </c>
      <c r="E65" s="36">
        <f t="shared" si="5"/>
        <v>-24.601366742596809</v>
      </c>
      <c r="F65" s="36">
        <f t="shared" si="7"/>
        <v>0.5785802933104931</v>
      </c>
      <c r="G65" s="35">
        <v>439</v>
      </c>
      <c r="H65" s="35">
        <v>331</v>
      </c>
      <c r="I65" s="36">
        <f t="shared" si="6"/>
        <v>-24.601366742596809</v>
      </c>
      <c r="J65" s="36">
        <f t="shared" si="8"/>
        <v>0.5785802933104931</v>
      </c>
      <c r="K65" s="79"/>
      <c r="L65" s="35">
        <v>14951</v>
      </c>
      <c r="M65" s="36">
        <f t="shared" si="9"/>
        <v>0.70632398780385253</v>
      </c>
      <c r="N65" s="15"/>
    </row>
    <row r="66" spans="1:14" ht="15.75">
      <c r="A66" s="12"/>
      <c r="B66" s="34" t="s">
        <v>248</v>
      </c>
      <c r="C66" s="35">
        <v>491</v>
      </c>
      <c r="D66" s="35">
        <v>220</v>
      </c>
      <c r="E66" s="36">
        <f t="shared" si="5"/>
        <v>-55.193482688391036</v>
      </c>
      <c r="F66" s="36">
        <f t="shared" si="7"/>
        <v>0.38455487772902863</v>
      </c>
      <c r="G66" s="35">
        <v>491</v>
      </c>
      <c r="H66" s="35">
        <v>220</v>
      </c>
      <c r="I66" s="36">
        <f t="shared" si="6"/>
        <v>-55.193482688391036</v>
      </c>
      <c r="J66" s="36">
        <f t="shared" si="8"/>
        <v>0.38455487772902863</v>
      </c>
      <c r="K66" s="79"/>
      <c r="L66" s="35">
        <v>18703</v>
      </c>
      <c r="M66" s="36">
        <f t="shared" si="9"/>
        <v>0.88357819168587082</v>
      </c>
      <c r="N66" s="15"/>
    </row>
    <row r="67" spans="1:14" ht="15.75">
      <c r="A67" s="12"/>
      <c r="B67" s="34" t="s">
        <v>77</v>
      </c>
      <c r="C67" s="35">
        <v>622</v>
      </c>
      <c r="D67" s="35">
        <v>193</v>
      </c>
      <c r="E67" s="36">
        <f t="shared" si="5"/>
        <v>-68.971061093247584</v>
      </c>
      <c r="F67" s="36">
        <f t="shared" si="7"/>
        <v>0.33735950637137513</v>
      </c>
      <c r="G67" s="35">
        <v>622</v>
      </c>
      <c r="H67" s="35">
        <v>193</v>
      </c>
      <c r="I67" s="36">
        <f t="shared" si="6"/>
        <v>-68.971061093247584</v>
      </c>
      <c r="J67" s="36">
        <f t="shared" si="8"/>
        <v>0.33735950637137513</v>
      </c>
      <c r="K67" s="79"/>
      <c r="L67" s="35">
        <v>22491</v>
      </c>
      <c r="M67" s="36">
        <f t="shared" si="9"/>
        <v>1.0625331288673967</v>
      </c>
      <c r="N67" s="15"/>
    </row>
    <row r="68" spans="1:14" ht="15.75">
      <c r="A68" s="12"/>
      <c r="B68" s="34" t="s">
        <v>249</v>
      </c>
      <c r="C68" s="35">
        <v>2002</v>
      </c>
      <c r="D68" s="35">
        <v>1826</v>
      </c>
      <c r="E68" s="36">
        <f t="shared" si="5"/>
        <v>-8.7912087912087937</v>
      </c>
      <c r="F68" s="36">
        <f t="shared" si="7"/>
        <v>3.1918054851509376</v>
      </c>
      <c r="G68" s="35">
        <v>2002</v>
      </c>
      <c r="H68" s="35">
        <v>1826</v>
      </c>
      <c r="I68" s="36">
        <f t="shared" si="6"/>
        <v>-8.7912087912087937</v>
      </c>
      <c r="J68" s="36">
        <f t="shared" si="8"/>
        <v>3.1918054851509376</v>
      </c>
      <c r="K68" s="79"/>
      <c r="L68" s="35">
        <v>72135</v>
      </c>
      <c r="M68" s="36">
        <f t="shared" si="9"/>
        <v>3.4078443488884291</v>
      </c>
      <c r="N68" s="15"/>
    </row>
    <row r="69" spans="1:14" ht="15.75">
      <c r="A69" s="12"/>
      <c r="B69" s="34" t="s">
        <v>250</v>
      </c>
      <c r="C69" s="35">
        <v>270</v>
      </c>
      <c r="D69" s="35">
        <v>67</v>
      </c>
      <c r="E69" s="36">
        <f t="shared" si="5"/>
        <v>-75.18518518518519</v>
      </c>
      <c r="F69" s="36">
        <f t="shared" si="7"/>
        <v>0.11711444003565873</v>
      </c>
      <c r="G69" s="35">
        <v>270</v>
      </c>
      <c r="H69" s="35">
        <v>67</v>
      </c>
      <c r="I69" s="36">
        <f t="shared" si="6"/>
        <v>-75.18518518518519</v>
      </c>
      <c r="J69" s="36">
        <f t="shared" si="8"/>
        <v>0.11711444003565873</v>
      </c>
      <c r="K69" s="79"/>
      <c r="L69" s="35">
        <v>8837</v>
      </c>
      <c r="M69" s="36">
        <f t="shared" si="9"/>
        <v>0.41748278243747206</v>
      </c>
      <c r="N69" s="15"/>
    </row>
    <row r="70" spans="1:14" ht="15.75">
      <c r="A70" s="12"/>
      <c r="B70" s="34" t="s">
        <v>251</v>
      </c>
      <c r="C70" s="35">
        <v>74</v>
      </c>
      <c r="D70" s="35">
        <v>1</v>
      </c>
      <c r="E70" s="36">
        <f t="shared" si="5"/>
        <v>-98.648648648648646</v>
      </c>
      <c r="F70" s="36">
        <f t="shared" si="7"/>
        <v>1.7479767169501302E-3</v>
      </c>
      <c r="G70" s="35">
        <v>74</v>
      </c>
      <c r="H70" s="35">
        <v>1</v>
      </c>
      <c r="I70" s="36">
        <f t="shared" si="6"/>
        <v>-98.648648648648646</v>
      </c>
      <c r="J70" s="36">
        <f t="shared" si="8"/>
        <v>1.7479767169501302E-3</v>
      </c>
      <c r="K70" s="79"/>
      <c r="L70" s="35">
        <v>2752</v>
      </c>
      <c r="M70" s="36">
        <f t="shared" si="9"/>
        <v>0.13001161222902829</v>
      </c>
      <c r="N70" s="15"/>
    </row>
    <row r="71" spans="1:14" ht="15.75">
      <c r="A71" s="12"/>
      <c r="B71" s="34" t="s">
        <v>252</v>
      </c>
      <c r="C71" s="35">
        <v>5354</v>
      </c>
      <c r="D71" s="35">
        <v>150</v>
      </c>
      <c r="E71" s="36">
        <f t="shared" si="5"/>
        <v>-97.198356369069856</v>
      </c>
      <c r="F71" s="36">
        <f t="shared" si="7"/>
        <v>0.26219650754251955</v>
      </c>
      <c r="G71" s="35">
        <v>5354</v>
      </c>
      <c r="H71" s="35">
        <v>150</v>
      </c>
      <c r="I71" s="36">
        <f t="shared" si="6"/>
        <v>-97.198356369069856</v>
      </c>
      <c r="J71" s="36">
        <f t="shared" si="8"/>
        <v>0.26219650754251955</v>
      </c>
      <c r="K71" s="79"/>
      <c r="L71" s="35">
        <v>190855</v>
      </c>
      <c r="M71" s="36">
        <f t="shared" si="9"/>
        <v>9.0164848299313949</v>
      </c>
      <c r="N71" s="15"/>
    </row>
    <row r="72" spans="1:14" ht="15.75">
      <c r="A72" s="12"/>
      <c r="B72" s="34" t="s">
        <v>71</v>
      </c>
      <c r="C72" s="35">
        <v>18819</v>
      </c>
      <c r="D72" s="35">
        <v>17140</v>
      </c>
      <c r="E72" s="36">
        <f t="shared" si="5"/>
        <v>-8.9218343163823821</v>
      </c>
      <c r="F72" s="36">
        <f t="shared" si="7"/>
        <v>29.960320928525231</v>
      </c>
      <c r="G72" s="35">
        <v>18819</v>
      </c>
      <c r="H72" s="35">
        <v>17140</v>
      </c>
      <c r="I72" s="36">
        <f t="shared" si="6"/>
        <v>-8.9218343163823821</v>
      </c>
      <c r="J72" s="36">
        <f t="shared" si="8"/>
        <v>29.960320928525231</v>
      </c>
      <c r="K72" s="79"/>
      <c r="L72" s="35">
        <v>711987</v>
      </c>
      <c r="M72" s="36">
        <f>+(L72*100)/$L$73</f>
        <v>33.636111103237347</v>
      </c>
      <c r="N72" s="15"/>
    </row>
    <row r="73" spans="1:14" ht="15.75">
      <c r="A73" s="12"/>
      <c r="B73" s="40" t="s">
        <v>70</v>
      </c>
      <c r="C73" s="42">
        <f>SUM(C48:C72)</f>
        <v>58481</v>
      </c>
      <c r="D73" s="42">
        <f>SUM(D48:D72)</f>
        <v>57209</v>
      </c>
      <c r="E73" s="42">
        <f t="shared" si="5"/>
        <v>-2.1750654058583119</v>
      </c>
      <c r="F73" s="97">
        <f>SUM(F48:F72)</f>
        <v>100.00000000000003</v>
      </c>
      <c r="G73" s="42">
        <f>SUM(G48:G72)</f>
        <v>58481</v>
      </c>
      <c r="H73" s="42">
        <f>SUM(H48:H72)</f>
        <v>57209</v>
      </c>
      <c r="I73" s="42">
        <f t="shared" si="6"/>
        <v>-2.1750654058583119</v>
      </c>
      <c r="J73" s="97">
        <f>SUM(J48:J72)</f>
        <v>100.00000000000003</v>
      </c>
      <c r="K73" s="4"/>
      <c r="L73" s="42">
        <f>SUM(L48:L72)</f>
        <v>2116734</v>
      </c>
      <c r="M73" s="97">
        <f>SUM(M48:M72)</f>
        <v>100</v>
      </c>
      <c r="N73" s="15"/>
    </row>
    <row r="74" spans="1:14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5"/>
    </row>
    <row r="75" spans="1:14" ht="18.75">
      <c r="A75" s="12"/>
      <c r="B75" s="92" t="s">
        <v>309</v>
      </c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5"/>
    </row>
    <row r="76" spans="1:14" ht="31.5" customHeight="1">
      <c r="A76" s="12"/>
      <c r="B76" s="30" t="s">
        <v>257</v>
      </c>
      <c r="C76" s="104" t="s">
        <v>319</v>
      </c>
      <c r="D76" s="104"/>
      <c r="E76" s="101" t="s">
        <v>316</v>
      </c>
      <c r="F76" s="101" t="s">
        <v>306</v>
      </c>
      <c r="G76" s="105" t="s">
        <v>321</v>
      </c>
      <c r="H76" s="106"/>
      <c r="I76" s="101" t="s">
        <v>316</v>
      </c>
      <c r="J76" s="101" t="s">
        <v>306</v>
      </c>
      <c r="K76" s="94"/>
      <c r="L76" s="86" t="s">
        <v>323</v>
      </c>
      <c r="M76" s="101" t="s">
        <v>101</v>
      </c>
      <c r="N76" s="15"/>
    </row>
    <row r="77" spans="1:14" ht="15.75">
      <c r="A77" s="12"/>
      <c r="B77" s="30"/>
      <c r="C77" s="31">
        <v>2017</v>
      </c>
      <c r="D77" s="31">
        <v>2018</v>
      </c>
      <c r="E77" s="101"/>
      <c r="F77" s="101"/>
      <c r="G77" s="31">
        <v>2017</v>
      </c>
      <c r="H77" s="31">
        <v>2018</v>
      </c>
      <c r="I77" s="101"/>
      <c r="J77" s="101"/>
      <c r="K77" s="94"/>
      <c r="L77" s="39" t="s">
        <v>318</v>
      </c>
      <c r="M77" s="101"/>
      <c r="N77" s="15"/>
    </row>
    <row r="78" spans="1:14">
      <c r="A78" s="12"/>
      <c r="B78" s="8"/>
      <c r="C78" s="26"/>
      <c r="D78" s="4"/>
      <c r="E78" s="4"/>
      <c r="F78" s="4"/>
      <c r="G78" s="4"/>
      <c r="H78" s="4"/>
      <c r="I78" s="4"/>
      <c r="J78" s="4"/>
      <c r="K78" s="4"/>
      <c r="L78" s="4"/>
      <c r="M78" s="4"/>
      <c r="N78" s="15"/>
    </row>
    <row r="79" spans="1:14" ht="15.75">
      <c r="A79" s="12"/>
      <c r="B79" s="34" t="s">
        <v>234</v>
      </c>
      <c r="C79" s="35">
        <f>C17-C48</f>
        <v>1744</v>
      </c>
      <c r="D79" s="35">
        <f>D17-D48</f>
        <v>3320</v>
      </c>
      <c r="E79" s="36">
        <f t="shared" ref="E79:E104" si="10">IF(ISBLANK(D79),"",(IFERROR(((D79/C79-1)*100),"")))</f>
        <v>90.366972477064223</v>
      </c>
      <c r="F79" s="36">
        <f>+(D79*100)/$D$104</f>
        <v>6.8328222437177137</v>
      </c>
      <c r="G79" s="35">
        <f>G17-G48</f>
        <v>1744</v>
      </c>
      <c r="H79" s="35">
        <f>H17-H48</f>
        <v>3320</v>
      </c>
      <c r="I79" s="36">
        <f t="shared" ref="I79:I104" si="11">IF(ISBLANK(H79),"",(IFERROR(((H79/G79-1)*100),"")))</f>
        <v>90.366972477064223</v>
      </c>
      <c r="J79" s="36">
        <f>+(H79*100)/$H$104</f>
        <v>6.8328222437177137</v>
      </c>
      <c r="K79" s="79"/>
      <c r="L79" s="35">
        <f>L17-L48</f>
        <v>71845</v>
      </c>
      <c r="M79" s="36">
        <f>+(L79*100)/$L$104</f>
        <v>4.1799754478441233</v>
      </c>
      <c r="N79" s="15"/>
    </row>
    <row r="80" spans="1:14" ht="15.75">
      <c r="A80" s="12"/>
      <c r="B80" s="34" t="s">
        <v>235</v>
      </c>
      <c r="C80" s="35">
        <f t="shared" ref="C80:D103" si="12">C18-C49</f>
        <v>656</v>
      </c>
      <c r="D80" s="35">
        <f t="shared" si="12"/>
        <v>2146</v>
      </c>
      <c r="E80" s="36">
        <f t="shared" si="10"/>
        <v>227.13414634146343</v>
      </c>
      <c r="F80" s="36">
        <f t="shared" ref="F80:F103" si="13">+(D80*100)/$D$104</f>
        <v>4.4166375105476545</v>
      </c>
      <c r="G80" s="35">
        <f t="shared" ref="G80:H80" si="14">G18-G49</f>
        <v>656</v>
      </c>
      <c r="H80" s="35">
        <f t="shared" si="14"/>
        <v>2146</v>
      </c>
      <c r="I80" s="36">
        <f t="shared" si="11"/>
        <v>227.13414634146343</v>
      </c>
      <c r="J80" s="36">
        <f t="shared" ref="J80:J103" si="15">+(H80*100)/$H$104</f>
        <v>4.4166375105476545</v>
      </c>
      <c r="K80" s="79"/>
      <c r="L80" s="35">
        <f t="shared" ref="L80" si="16">L18-L49</f>
        <v>31378</v>
      </c>
      <c r="M80" s="36">
        <f t="shared" ref="M80:M103" si="17">+(L80*100)/$L$104</f>
        <v>1.8255866045299309</v>
      </c>
      <c r="N80" s="15"/>
    </row>
    <row r="81" spans="1:14" ht="15.75">
      <c r="A81" s="12"/>
      <c r="B81" s="34" t="s">
        <v>236</v>
      </c>
      <c r="C81" s="35">
        <f t="shared" si="12"/>
        <v>4009</v>
      </c>
      <c r="D81" s="35">
        <f t="shared" si="12"/>
        <v>733</v>
      </c>
      <c r="E81" s="36">
        <f t="shared" si="10"/>
        <v>-81.71613868795211</v>
      </c>
      <c r="F81" s="36">
        <f t="shared" si="13"/>
        <v>1.5085718989894832</v>
      </c>
      <c r="G81" s="35">
        <f t="shared" ref="G81:H81" si="18">G19-G50</f>
        <v>4009</v>
      </c>
      <c r="H81" s="35">
        <f t="shared" si="18"/>
        <v>733</v>
      </c>
      <c r="I81" s="36">
        <f t="shared" si="11"/>
        <v>-81.71613868795211</v>
      </c>
      <c r="J81" s="36">
        <f t="shared" si="15"/>
        <v>1.5085718989894832</v>
      </c>
      <c r="K81" s="79"/>
      <c r="L81" s="35">
        <f t="shared" ref="L81" si="19">L19-L50</f>
        <v>138447</v>
      </c>
      <c r="M81" s="36">
        <f t="shared" si="17"/>
        <v>8.0549107220777412</v>
      </c>
      <c r="N81" s="15"/>
    </row>
    <row r="82" spans="1:14" ht="15.75">
      <c r="A82" s="12"/>
      <c r="B82" s="34" t="s">
        <v>237</v>
      </c>
      <c r="C82" s="35">
        <f t="shared" si="12"/>
        <v>339</v>
      </c>
      <c r="D82" s="35">
        <f t="shared" si="12"/>
        <v>1468</v>
      </c>
      <c r="E82" s="36">
        <f t="shared" si="10"/>
        <v>333.03834808259592</v>
      </c>
      <c r="F82" s="36">
        <f t="shared" si="13"/>
        <v>3.0212599559571096</v>
      </c>
      <c r="G82" s="35">
        <f t="shared" ref="G82:H82" si="20">G20-G51</f>
        <v>339</v>
      </c>
      <c r="H82" s="35">
        <f t="shared" si="20"/>
        <v>1468</v>
      </c>
      <c r="I82" s="36">
        <f t="shared" si="11"/>
        <v>333.03834808259592</v>
      </c>
      <c r="J82" s="36">
        <f t="shared" si="15"/>
        <v>3.0212599559571096</v>
      </c>
      <c r="K82" s="79"/>
      <c r="L82" s="35">
        <f t="shared" ref="L82" si="21">L20-L51</f>
        <v>19397</v>
      </c>
      <c r="M82" s="36">
        <f t="shared" si="17"/>
        <v>1.128526463384125</v>
      </c>
      <c r="N82" s="15"/>
    </row>
    <row r="83" spans="1:14" ht="15.75">
      <c r="A83" s="12"/>
      <c r="B83" s="34" t="s">
        <v>238</v>
      </c>
      <c r="C83" s="35">
        <f t="shared" si="12"/>
        <v>229</v>
      </c>
      <c r="D83" s="35">
        <f t="shared" si="12"/>
        <v>583</v>
      </c>
      <c r="E83" s="36">
        <f t="shared" si="10"/>
        <v>154.58515283842792</v>
      </c>
      <c r="F83" s="36">
        <f t="shared" si="13"/>
        <v>1.1998600506287431</v>
      </c>
      <c r="G83" s="35">
        <f t="shared" ref="G83:H83" si="22">G21-G52</f>
        <v>229</v>
      </c>
      <c r="H83" s="35">
        <f t="shared" si="22"/>
        <v>583</v>
      </c>
      <c r="I83" s="36">
        <f t="shared" si="11"/>
        <v>154.58515283842792</v>
      </c>
      <c r="J83" s="36">
        <f t="shared" si="15"/>
        <v>1.1998600506287431</v>
      </c>
      <c r="K83" s="79"/>
      <c r="L83" s="35">
        <f t="shared" ref="L83" si="23">L21-L52</f>
        <v>10737</v>
      </c>
      <c r="M83" s="36">
        <f t="shared" si="17"/>
        <v>0.62468364372610963</v>
      </c>
      <c r="N83" s="15"/>
    </row>
    <row r="84" spans="1:14" ht="15.75">
      <c r="A84" s="12"/>
      <c r="B84" s="34" t="s">
        <v>239</v>
      </c>
      <c r="C84" s="35">
        <f t="shared" si="12"/>
        <v>539</v>
      </c>
      <c r="D84" s="35">
        <f t="shared" si="12"/>
        <v>92</v>
      </c>
      <c r="E84" s="36">
        <f t="shared" si="10"/>
        <v>-82.931354359925791</v>
      </c>
      <c r="F84" s="36">
        <f t="shared" si="13"/>
        <v>0.18934326699458726</v>
      </c>
      <c r="G84" s="35">
        <f t="shared" ref="G84:H84" si="24">G22-G53</f>
        <v>539</v>
      </c>
      <c r="H84" s="35">
        <f t="shared" si="24"/>
        <v>92</v>
      </c>
      <c r="I84" s="36">
        <f t="shared" si="11"/>
        <v>-82.931354359925791</v>
      </c>
      <c r="J84" s="36">
        <f t="shared" si="15"/>
        <v>0.18934326699458726</v>
      </c>
      <c r="K84" s="79"/>
      <c r="L84" s="35">
        <f t="shared" ref="L84" si="25">L22-L53</f>
        <v>14872</v>
      </c>
      <c r="M84" s="36">
        <f t="shared" si="17"/>
        <v>0.86525986304318736</v>
      </c>
      <c r="N84" s="15"/>
    </row>
    <row r="85" spans="1:14" ht="15.75">
      <c r="A85" s="12"/>
      <c r="B85" s="34" t="s">
        <v>240</v>
      </c>
      <c r="C85" s="35">
        <f t="shared" si="12"/>
        <v>3190</v>
      </c>
      <c r="D85" s="35">
        <f t="shared" si="12"/>
        <v>220</v>
      </c>
      <c r="E85" s="36">
        <f t="shared" si="10"/>
        <v>-93.103448275862064</v>
      </c>
      <c r="F85" s="36">
        <f t="shared" si="13"/>
        <v>0.45277737759575215</v>
      </c>
      <c r="G85" s="35">
        <f t="shared" ref="G85:H85" si="26">G23-G54</f>
        <v>3190</v>
      </c>
      <c r="H85" s="35">
        <f t="shared" si="26"/>
        <v>220</v>
      </c>
      <c r="I85" s="36">
        <f t="shared" si="11"/>
        <v>-93.103448275862064</v>
      </c>
      <c r="J85" s="36">
        <f t="shared" si="15"/>
        <v>0.45277737759575215</v>
      </c>
      <c r="K85" s="79"/>
      <c r="L85" s="35">
        <f t="shared" ref="L85" si="27">L23-L54</f>
        <v>77005</v>
      </c>
      <c r="M85" s="36">
        <f t="shared" si="17"/>
        <v>4.4801866429290369</v>
      </c>
      <c r="N85" s="15"/>
    </row>
    <row r="86" spans="1:14" ht="15.75">
      <c r="A86" s="12"/>
      <c r="B86" s="34" t="s">
        <v>241</v>
      </c>
      <c r="C86" s="35">
        <f t="shared" si="12"/>
        <v>826</v>
      </c>
      <c r="D86" s="35">
        <f t="shared" si="12"/>
        <v>1051</v>
      </c>
      <c r="E86" s="36">
        <f t="shared" si="10"/>
        <v>27.239709443099279</v>
      </c>
      <c r="F86" s="36">
        <f t="shared" si="13"/>
        <v>2.163041017514252</v>
      </c>
      <c r="G86" s="35">
        <f t="shared" ref="G86:H86" si="28">G24-G55</f>
        <v>826</v>
      </c>
      <c r="H86" s="35">
        <f t="shared" si="28"/>
        <v>1051</v>
      </c>
      <c r="I86" s="36">
        <f t="shared" si="11"/>
        <v>27.239709443099279</v>
      </c>
      <c r="J86" s="36">
        <f t="shared" si="15"/>
        <v>2.163041017514252</v>
      </c>
      <c r="K86" s="79"/>
      <c r="L86" s="35">
        <f t="shared" ref="L86" si="29">L24-L55</f>
        <v>29399</v>
      </c>
      <c r="M86" s="36">
        <f t="shared" si="17"/>
        <v>1.7104474659498834</v>
      </c>
      <c r="N86" s="15"/>
    </row>
    <row r="87" spans="1:14" ht="15.75">
      <c r="A87" s="12"/>
      <c r="B87" s="34" t="s">
        <v>242</v>
      </c>
      <c r="C87" s="35">
        <f t="shared" si="12"/>
        <v>1972</v>
      </c>
      <c r="D87" s="35">
        <f t="shared" si="12"/>
        <v>666</v>
      </c>
      <c r="E87" s="36">
        <f t="shared" si="10"/>
        <v>-66.227180527383368</v>
      </c>
      <c r="F87" s="36">
        <f t="shared" si="13"/>
        <v>1.3706806067216859</v>
      </c>
      <c r="G87" s="35">
        <f t="shared" ref="G87:H87" si="30">G25-G56</f>
        <v>1972</v>
      </c>
      <c r="H87" s="35">
        <f t="shared" si="30"/>
        <v>666</v>
      </c>
      <c r="I87" s="36">
        <f t="shared" si="11"/>
        <v>-66.227180527383368</v>
      </c>
      <c r="J87" s="36">
        <f t="shared" si="15"/>
        <v>1.3706806067216859</v>
      </c>
      <c r="K87" s="79"/>
      <c r="L87" s="35">
        <f t="shared" ref="L87" si="31">L25-L56</f>
        <v>64046</v>
      </c>
      <c r="M87" s="36">
        <f t="shared" si="17"/>
        <v>3.7262260078310905</v>
      </c>
      <c r="N87" s="15"/>
    </row>
    <row r="88" spans="1:14" ht="15.75">
      <c r="A88" s="12"/>
      <c r="B88" s="34" t="s">
        <v>75</v>
      </c>
      <c r="C88" s="35">
        <f t="shared" si="12"/>
        <v>3179</v>
      </c>
      <c r="D88" s="35">
        <f t="shared" si="12"/>
        <v>379</v>
      </c>
      <c r="E88" s="36">
        <f t="shared" si="10"/>
        <v>-88.078011953444474</v>
      </c>
      <c r="F88" s="36">
        <f t="shared" si="13"/>
        <v>0.78001193685813663</v>
      </c>
      <c r="G88" s="35">
        <f t="shared" ref="G88:H88" si="32">G26-G57</f>
        <v>3179</v>
      </c>
      <c r="H88" s="35">
        <f t="shared" si="32"/>
        <v>379</v>
      </c>
      <c r="I88" s="36">
        <f t="shared" si="11"/>
        <v>-88.078011953444474</v>
      </c>
      <c r="J88" s="36">
        <f t="shared" si="15"/>
        <v>0.78001193685813663</v>
      </c>
      <c r="K88" s="79"/>
      <c r="L88" s="35">
        <f t="shared" ref="L88" si="33">L26-L57</f>
        <v>101028</v>
      </c>
      <c r="M88" s="36">
        <f t="shared" si="17"/>
        <v>5.8778559335346374</v>
      </c>
      <c r="N88" s="15"/>
    </row>
    <row r="89" spans="1:14" ht="15.75">
      <c r="A89" s="12"/>
      <c r="B89" s="34" t="s">
        <v>243</v>
      </c>
      <c r="C89" s="35">
        <f t="shared" si="12"/>
        <v>1010</v>
      </c>
      <c r="D89" s="35">
        <f t="shared" si="12"/>
        <v>208</v>
      </c>
      <c r="E89" s="36">
        <f t="shared" si="10"/>
        <v>-79.405940594059416</v>
      </c>
      <c r="F89" s="36">
        <f t="shared" si="13"/>
        <v>0.42808042972689292</v>
      </c>
      <c r="G89" s="35">
        <f t="shared" ref="G89:H89" si="34">G27-G58</f>
        <v>1010</v>
      </c>
      <c r="H89" s="35">
        <f t="shared" si="34"/>
        <v>208</v>
      </c>
      <c r="I89" s="36">
        <f t="shared" si="11"/>
        <v>-79.405940594059416</v>
      </c>
      <c r="J89" s="36">
        <f t="shared" si="15"/>
        <v>0.42808042972689292</v>
      </c>
      <c r="K89" s="79"/>
      <c r="L89" s="35">
        <f t="shared" ref="L89" si="35">L27-L58</f>
        <v>39118</v>
      </c>
      <c r="M89" s="36">
        <f t="shared" si="17"/>
        <v>2.2759033971573026</v>
      </c>
      <c r="N89" s="15"/>
    </row>
    <row r="90" spans="1:14" ht="15.75">
      <c r="A90" s="12"/>
      <c r="B90" s="34" t="s">
        <v>76</v>
      </c>
      <c r="C90" s="35">
        <f t="shared" si="12"/>
        <v>229</v>
      </c>
      <c r="D90" s="35">
        <f t="shared" si="12"/>
        <v>2102</v>
      </c>
      <c r="E90" s="36">
        <f t="shared" si="10"/>
        <v>817.90393013100436</v>
      </c>
      <c r="F90" s="36">
        <f t="shared" si="13"/>
        <v>4.3260820350285041</v>
      </c>
      <c r="G90" s="35">
        <f t="shared" ref="G90:H90" si="36">G28-G59</f>
        <v>229</v>
      </c>
      <c r="H90" s="35">
        <f t="shared" si="36"/>
        <v>2102</v>
      </c>
      <c r="I90" s="36">
        <f t="shared" si="11"/>
        <v>817.90393013100436</v>
      </c>
      <c r="J90" s="36">
        <f t="shared" si="15"/>
        <v>4.3260820350285041</v>
      </c>
      <c r="K90" s="79"/>
      <c r="L90" s="35">
        <f t="shared" ref="L90" si="37">L28-L59</f>
        <v>21604</v>
      </c>
      <c r="M90" s="36">
        <f t="shared" si="17"/>
        <v>1.2569307477935059</v>
      </c>
      <c r="N90" s="15"/>
    </row>
    <row r="91" spans="1:14" ht="15.75">
      <c r="A91" s="12"/>
      <c r="B91" s="34" t="s">
        <v>244</v>
      </c>
      <c r="C91" s="35">
        <f t="shared" si="12"/>
        <v>809</v>
      </c>
      <c r="D91" s="35">
        <f t="shared" si="12"/>
        <v>1127</v>
      </c>
      <c r="E91" s="36">
        <f t="shared" si="10"/>
        <v>39.307787391841778</v>
      </c>
      <c r="F91" s="36">
        <f t="shared" si="13"/>
        <v>2.3194550206836939</v>
      </c>
      <c r="G91" s="35">
        <f t="shared" ref="G91:H91" si="38">G29-G60</f>
        <v>809</v>
      </c>
      <c r="H91" s="35">
        <f t="shared" si="38"/>
        <v>1127</v>
      </c>
      <c r="I91" s="36">
        <f t="shared" si="11"/>
        <v>39.307787391841778</v>
      </c>
      <c r="J91" s="36">
        <f t="shared" si="15"/>
        <v>2.3194550206836939</v>
      </c>
      <c r="K91" s="79"/>
      <c r="L91" s="35">
        <f t="shared" ref="L91" si="39">L29-L60</f>
        <v>38909</v>
      </c>
      <c r="M91" s="36">
        <f t="shared" si="17"/>
        <v>2.2637436801470803</v>
      </c>
      <c r="N91" s="15"/>
    </row>
    <row r="92" spans="1:14" ht="15.75">
      <c r="A92" s="12"/>
      <c r="B92" s="34" t="s">
        <v>79</v>
      </c>
      <c r="C92" s="35">
        <f t="shared" si="12"/>
        <v>85</v>
      </c>
      <c r="D92" s="35">
        <f t="shared" si="12"/>
        <v>1065</v>
      </c>
      <c r="E92" s="36">
        <f t="shared" si="10"/>
        <v>1152.9411764705883</v>
      </c>
      <c r="F92" s="36">
        <f t="shared" si="13"/>
        <v>2.1918541233612547</v>
      </c>
      <c r="G92" s="35">
        <f t="shared" ref="G92:H92" si="40">G30-G61</f>
        <v>85</v>
      </c>
      <c r="H92" s="35">
        <f t="shared" si="40"/>
        <v>1065</v>
      </c>
      <c r="I92" s="36">
        <f t="shared" si="11"/>
        <v>1152.9411764705883</v>
      </c>
      <c r="J92" s="36">
        <f t="shared" si="15"/>
        <v>2.1918541233612547</v>
      </c>
      <c r="K92" s="79"/>
      <c r="L92" s="35">
        <f t="shared" ref="L92" si="41">L30-L61</f>
        <v>7972</v>
      </c>
      <c r="M92" s="36">
        <f t="shared" si="17"/>
        <v>0.46381466031335999</v>
      </c>
      <c r="N92" s="15"/>
    </row>
    <row r="93" spans="1:14" ht="15.75">
      <c r="A93" s="12"/>
      <c r="B93" s="34" t="s">
        <v>245</v>
      </c>
      <c r="C93" s="35">
        <f t="shared" si="12"/>
        <v>2150</v>
      </c>
      <c r="D93" s="35">
        <f t="shared" si="12"/>
        <v>352</v>
      </c>
      <c r="E93" s="36">
        <f t="shared" si="10"/>
        <v>-83.627906976744185</v>
      </c>
      <c r="F93" s="36">
        <f t="shared" si="13"/>
        <v>0.72444380415320342</v>
      </c>
      <c r="G93" s="35">
        <f t="shared" ref="G93:H93" si="42">G31-G62</f>
        <v>2150</v>
      </c>
      <c r="H93" s="35">
        <f t="shared" si="42"/>
        <v>352</v>
      </c>
      <c r="I93" s="36">
        <f t="shared" si="11"/>
        <v>-83.627906976744185</v>
      </c>
      <c r="J93" s="36">
        <f t="shared" si="15"/>
        <v>0.72444380415320342</v>
      </c>
      <c r="K93" s="79"/>
      <c r="L93" s="35">
        <f t="shared" ref="L93" si="43">L31-L62</f>
        <v>68022</v>
      </c>
      <c r="M93" s="36">
        <f t="shared" si="17"/>
        <v>3.9575515333461331</v>
      </c>
      <c r="N93" s="15"/>
    </row>
    <row r="94" spans="1:14" ht="15.75">
      <c r="A94" s="12"/>
      <c r="B94" s="34" t="s">
        <v>78</v>
      </c>
      <c r="C94" s="35">
        <f t="shared" si="12"/>
        <v>2090</v>
      </c>
      <c r="D94" s="35">
        <f t="shared" si="12"/>
        <v>3034</v>
      </c>
      <c r="E94" s="36">
        <f t="shared" si="10"/>
        <v>45.167464114832548</v>
      </c>
      <c r="F94" s="36">
        <f t="shared" si="13"/>
        <v>6.2442116528432363</v>
      </c>
      <c r="G94" s="35">
        <f t="shared" ref="G94:H94" si="44">G32-G63</f>
        <v>2090</v>
      </c>
      <c r="H94" s="35">
        <f t="shared" si="44"/>
        <v>3034</v>
      </c>
      <c r="I94" s="36">
        <f t="shared" si="11"/>
        <v>45.167464114832548</v>
      </c>
      <c r="J94" s="36">
        <f t="shared" si="15"/>
        <v>6.2442116528432363</v>
      </c>
      <c r="K94" s="79"/>
      <c r="L94" s="35">
        <f t="shared" ref="L94" si="45">L32-L63</f>
        <v>75874</v>
      </c>
      <c r="M94" s="36">
        <f t="shared" si="17"/>
        <v>4.4143845379598439</v>
      </c>
      <c r="N94" s="15"/>
    </row>
    <row r="95" spans="1:14" ht="15.75">
      <c r="A95" s="12"/>
      <c r="B95" s="34" t="s">
        <v>246</v>
      </c>
      <c r="C95" s="35">
        <f t="shared" si="12"/>
        <v>1083</v>
      </c>
      <c r="D95" s="35">
        <f t="shared" si="12"/>
        <v>4199</v>
      </c>
      <c r="E95" s="36">
        <f t="shared" si="10"/>
        <v>287.71929824561403</v>
      </c>
      <c r="F95" s="36">
        <f t="shared" si="13"/>
        <v>8.6418736751116505</v>
      </c>
      <c r="G95" s="35">
        <f t="shared" ref="G95:H95" si="46">G33-G64</f>
        <v>1083</v>
      </c>
      <c r="H95" s="35">
        <f t="shared" si="46"/>
        <v>4199</v>
      </c>
      <c r="I95" s="36">
        <f t="shared" si="11"/>
        <v>287.71929824561403</v>
      </c>
      <c r="J95" s="36">
        <f t="shared" si="15"/>
        <v>8.6418736751116505</v>
      </c>
      <c r="K95" s="79"/>
      <c r="L95" s="35">
        <f t="shared" ref="L95" si="47">L33-L64</f>
        <v>50799</v>
      </c>
      <c r="M95" s="36">
        <f t="shared" si="17"/>
        <v>2.9555093990539856</v>
      </c>
      <c r="N95" s="15"/>
    </row>
    <row r="96" spans="1:14" ht="15.75">
      <c r="A96" s="12"/>
      <c r="B96" s="34" t="s">
        <v>247</v>
      </c>
      <c r="C96" s="35">
        <f t="shared" si="12"/>
        <v>1687</v>
      </c>
      <c r="D96" s="35">
        <f t="shared" si="12"/>
        <v>1025</v>
      </c>
      <c r="E96" s="36">
        <f t="shared" si="10"/>
        <v>-39.241256668642563</v>
      </c>
      <c r="F96" s="36">
        <f t="shared" si="13"/>
        <v>2.1095309637983908</v>
      </c>
      <c r="G96" s="35">
        <f t="shared" ref="G96:H96" si="48">G34-G65</f>
        <v>1687</v>
      </c>
      <c r="H96" s="35">
        <f t="shared" si="48"/>
        <v>1025</v>
      </c>
      <c r="I96" s="36">
        <f t="shared" si="11"/>
        <v>-39.241256668642563</v>
      </c>
      <c r="J96" s="36">
        <f t="shared" si="15"/>
        <v>2.1095309637983908</v>
      </c>
      <c r="K96" s="79"/>
      <c r="L96" s="35">
        <f t="shared" ref="L96" si="49">L34-L65</f>
        <v>53393</v>
      </c>
      <c r="M96" s="36">
        <f t="shared" si="17"/>
        <v>3.1064295230947354</v>
      </c>
      <c r="N96" s="15"/>
    </row>
    <row r="97" spans="1:14" ht="15.75">
      <c r="A97" s="12"/>
      <c r="B97" s="34" t="s">
        <v>248</v>
      </c>
      <c r="C97" s="35">
        <f t="shared" si="12"/>
        <v>107</v>
      </c>
      <c r="D97" s="35">
        <f t="shared" si="12"/>
        <v>4099</v>
      </c>
      <c r="E97" s="36">
        <f t="shared" si="10"/>
        <v>3730.8411214953276</v>
      </c>
      <c r="F97" s="36">
        <f t="shared" si="13"/>
        <v>8.4360657762044902</v>
      </c>
      <c r="G97" s="35">
        <f t="shared" ref="G97:H97" si="50">G35-G66</f>
        <v>107</v>
      </c>
      <c r="H97" s="35">
        <f t="shared" si="50"/>
        <v>4099</v>
      </c>
      <c r="I97" s="36">
        <f t="shared" si="11"/>
        <v>3730.8411214953276</v>
      </c>
      <c r="J97" s="36">
        <f t="shared" si="15"/>
        <v>8.4360657762044902</v>
      </c>
      <c r="K97" s="79"/>
      <c r="L97" s="35">
        <f t="shared" ref="L97" si="51">L35-L66</f>
        <v>27639</v>
      </c>
      <c r="M97" s="36">
        <f t="shared" si="17"/>
        <v>1.6080498490216955</v>
      </c>
      <c r="N97" s="15"/>
    </row>
    <row r="98" spans="1:14" ht="15.75">
      <c r="A98" s="12"/>
      <c r="B98" s="34" t="s">
        <v>77</v>
      </c>
      <c r="C98" s="35">
        <f t="shared" si="12"/>
        <v>329</v>
      </c>
      <c r="D98" s="35">
        <f t="shared" si="12"/>
        <v>1180</v>
      </c>
      <c r="E98" s="36">
        <f t="shared" si="10"/>
        <v>258.66261398176295</v>
      </c>
      <c r="F98" s="36">
        <f t="shared" si="13"/>
        <v>2.4285332071044885</v>
      </c>
      <c r="G98" s="35">
        <f t="shared" ref="G98:H98" si="52">G36-G67</f>
        <v>329</v>
      </c>
      <c r="H98" s="35">
        <f t="shared" si="52"/>
        <v>1180</v>
      </c>
      <c r="I98" s="36">
        <f t="shared" si="11"/>
        <v>258.66261398176295</v>
      </c>
      <c r="J98" s="36">
        <f t="shared" si="15"/>
        <v>2.4285332071044885</v>
      </c>
      <c r="K98" s="79"/>
      <c r="L98" s="35">
        <f t="shared" ref="L98" si="53">L36-L67</f>
        <v>18538</v>
      </c>
      <c r="M98" s="36">
        <f t="shared" si="17"/>
        <v>1.0785494446674695</v>
      </c>
      <c r="N98" s="15"/>
    </row>
    <row r="99" spans="1:14" ht="15.75">
      <c r="A99" s="12"/>
      <c r="B99" s="34" t="s">
        <v>249</v>
      </c>
      <c r="C99" s="35">
        <f t="shared" si="12"/>
        <v>846</v>
      </c>
      <c r="D99" s="35">
        <f t="shared" si="12"/>
        <v>2477</v>
      </c>
      <c r="E99" s="36">
        <f t="shared" si="10"/>
        <v>192.78959810874704</v>
      </c>
      <c r="F99" s="36">
        <f t="shared" si="13"/>
        <v>5.0978616559303545</v>
      </c>
      <c r="G99" s="35">
        <f t="shared" ref="G99:H99" si="54">G37-G68</f>
        <v>846</v>
      </c>
      <c r="H99" s="35">
        <f t="shared" si="54"/>
        <v>2477</v>
      </c>
      <c r="I99" s="36">
        <f t="shared" si="11"/>
        <v>192.78959810874704</v>
      </c>
      <c r="J99" s="36">
        <f t="shared" si="15"/>
        <v>5.0978616559303545</v>
      </c>
      <c r="K99" s="79"/>
      <c r="L99" s="35">
        <f t="shared" ref="L99" si="55">L37-L68</f>
        <v>40441</v>
      </c>
      <c r="M99" s="36">
        <f t="shared" si="17"/>
        <v>2.3528761512459346</v>
      </c>
      <c r="N99" s="15"/>
    </row>
    <row r="100" spans="1:14" ht="15.75">
      <c r="A100" s="12"/>
      <c r="B100" s="34" t="s">
        <v>250</v>
      </c>
      <c r="C100" s="35">
        <f t="shared" si="12"/>
        <v>642</v>
      </c>
      <c r="D100" s="35">
        <f t="shared" si="12"/>
        <v>2353</v>
      </c>
      <c r="E100" s="36">
        <f t="shared" si="10"/>
        <v>266.51090342679129</v>
      </c>
      <c r="F100" s="36">
        <f t="shared" si="13"/>
        <v>4.8426598612854761</v>
      </c>
      <c r="G100" s="35">
        <f t="shared" ref="G100:H100" si="56">G38-G69</f>
        <v>642</v>
      </c>
      <c r="H100" s="35">
        <f t="shared" si="56"/>
        <v>2353</v>
      </c>
      <c r="I100" s="36">
        <f t="shared" si="11"/>
        <v>266.51090342679129</v>
      </c>
      <c r="J100" s="36">
        <f t="shared" si="15"/>
        <v>4.8426598612854761</v>
      </c>
      <c r="K100" s="79"/>
      <c r="L100" s="35">
        <f t="shared" ref="L100" si="57">L38-L69</f>
        <v>30297</v>
      </c>
      <c r="M100" s="36">
        <f t="shared" si="17"/>
        <v>1.7626935227689247</v>
      </c>
      <c r="N100" s="15"/>
    </row>
    <row r="101" spans="1:14" ht="15.75">
      <c r="A101" s="12"/>
      <c r="B101" s="34" t="s">
        <v>251</v>
      </c>
      <c r="C101" s="35">
        <f t="shared" si="12"/>
        <v>1991</v>
      </c>
      <c r="D101" s="35">
        <f t="shared" si="12"/>
        <v>84</v>
      </c>
      <c r="E101" s="36">
        <f t="shared" si="10"/>
        <v>-95.78101456554495</v>
      </c>
      <c r="F101" s="36">
        <f t="shared" si="13"/>
        <v>0.17287863508201445</v>
      </c>
      <c r="G101" s="35">
        <f t="shared" ref="G101:H101" si="58">G39-G70</f>
        <v>1991</v>
      </c>
      <c r="H101" s="35">
        <f t="shared" si="58"/>
        <v>84</v>
      </c>
      <c r="I101" s="36">
        <f t="shared" si="11"/>
        <v>-95.78101456554495</v>
      </c>
      <c r="J101" s="36">
        <f t="shared" si="15"/>
        <v>0.17287863508201445</v>
      </c>
      <c r="K101" s="79"/>
      <c r="L101" s="35">
        <f t="shared" ref="L101" si="59">L39-L70</f>
        <v>54798</v>
      </c>
      <c r="M101" s="36">
        <f t="shared" si="17"/>
        <v>3.1881730752447943</v>
      </c>
      <c r="N101" s="15"/>
    </row>
    <row r="102" spans="1:14" ht="15.75">
      <c r="A102" s="12"/>
      <c r="B102" s="34" t="s">
        <v>252</v>
      </c>
      <c r="C102" s="35">
        <f t="shared" si="12"/>
        <v>2551</v>
      </c>
      <c r="D102" s="35">
        <f t="shared" si="12"/>
        <v>989</v>
      </c>
      <c r="E102" s="36">
        <f t="shared" si="10"/>
        <v>-61.230889847118775</v>
      </c>
      <c r="F102" s="36">
        <f t="shared" si="13"/>
        <v>2.0354401201918129</v>
      </c>
      <c r="G102" s="35">
        <f t="shared" ref="G102:H102" si="60">G40-G71</f>
        <v>2551</v>
      </c>
      <c r="H102" s="35">
        <f t="shared" si="60"/>
        <v>989</v>
      </c>
      <c r="I102" s="36">
        <f t="shared" si="11"/>
        <v>-61.230889847118775</v>
      </c>
      <c r="J102" s="36">
        <f t="shared" si="15"/>
        <v>2.0354401201918129</v>
      </c>
      <c r="K102" s="79"/>
      <c r="L102" s="35">
        <f t="shared" ref="L102" si="61">L40-L71</f>
        <v>95847</v>
      </c>
      <c r="M102" s="36">
        <f t="shared" si="17"/>
        <v>5.5764229487022847</v>
      </c>
      <c r="N102" s="15"/>
    </row>
    <row r="103" spans="1:14" ht="15.75">
      <c r="A103" s="12"/>
      <c r="B103" s="34" t="s">
        <v>71</v>
      </c>
      <c r="C103" s="35">
        <f t="shared" si="12"/>
        <v>14327</v>
      </c>
      <c r="D103" s="35">
        <f t="shared" si="12"/>
        <v>13637</v>
      </c>
      <c r="E103" s="36">
        <f t="shared" si="10"/>
        <v>-4.8160815243944999</v>
      </c>
      <c r="F103" s="36">
        <f t="shared" si="13"/>
        <v>28.066023173969416</v>
      </c>
      <c r="G103" s="35">
        <f t="shared" ref="G103:H103" si="62">G41-G72</f>
        <v>14327</v>
      </c>
      <c r="H103" s="35">
        <f t="shared" si="62"/>
        <v>13637</v>
      </c>
      <c r="I103" s="36">
        <f t="shared" si="11"/>
        <v>-4.8160815243944999</v>
      </c>
      <c r="J103" s="36">
        <f t="shared" si="15"/>
        <v>28.066023173969416</v>
      </c>
      <c r="K103" s="79"/>
      <c r="L103" s="35">
        <f t="shared" ref="L103" si="63">L41-L72</f>
        <v>537385</v>
      </c>
      <c r="M103" s="36">
        <f t="shared" si="17"/>
        <v>31.265308734633084</v>
      </c>
      <c r="N103" s="15"/>
    </row>
    <row r="104" spans="1:14" ht="15.75">
      <c r="A104" s="12"/>
      <c r="B104" s="40" t="s">
        <v>70</v>
      </c>
      <c r="C104" s="42">
        <f>SUM(C79:C103)</f>
        <v>46619</v>
      </c>
      <c r="D104" s="42">
        <f>SUM(D79:D103)</f>
        <v>48589</v>
      </c>
      <c r="E104" s="42">
        <f t="shared" si="10"/>
        <v>4.225744867972292</v>
      </c>
      <c r="F104" s="97">
        <f>SUM(F79:F103)</f>
        <v>99.999999999999972</v>
      </c>
      <c r="G104" s="42">
        <f>SUM(G79:G103)</f>
        <v>46619</v>
      </c>
      <c r="H104" s="42">
        <f>SUM(H79:H103)</f>
        <v>48589</v>
      </c>
      <c r="I104" s="42">
        <f t="shared" si="11"/>
        <v>4.225744867972292</v>
      </c>
      <c r="J104" s="97">
        <f>SUM(J79:J103)</f>
        <v>99.999999999999972</v>
      </c>
      <c r="K104" s="4"/>
      <c r="L104" s="42">
        <f>SUM(L79:L103)</f>
        <v>1718790</v>
      </c>
      <c r="M104" s="97">
        <f>SUM(M79:M103)</f>
        <v>100</v>
      </c>
      <c r="N104" s="15"/>
    </row>
    <row r="105" spans="1:14">
      <c r="A105" s="1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5"/>
    </row>
    <row r="106" spans="1:14">
      <c r="A106" s="1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5"/>
    </row>
    <row r="107" spans="1:14" ht="15.75">
      <c r="A107" s="12"/>
      <c r="B107" s="34" t="s">
        <v>255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5"/>
    </row>
    <row r="108" spans="1:14" ht="15.75">
      <c r="A108" s="12"/>
      <c r="B108" s="34" t="s">
        <v>107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5"/>
    </row>
    <row r="109" spans="1:14" ht="15.75">
      <c r="A109" s="12"/>
      <c r="B109" s="34" t="s">
        <v>108</v>
      </c>
      <c r="C109" s="46" t="s">
        <v>109</v>
      </c>
      <c r="D109" s="27"/>
      <c r="E109" s="27"/>
      <c r="F109" s="4"/>
      <c r="G109" s="4"/>
      <c r="H109" s="4"/>
      <c r="I109" s="4"/>
      <c r="J109" s="4"/>
      <c r="K109" s="4"/>
      <c r="L109" s="4"/>
      <c r="M109" s="4"/>
      <c r="N109" s="15"/>
    </row>
    <row r="110" spans="1:14">
      <c r="A110" s="1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9"/>
    </row>
    <row r="115" spans="1:13">
      <c r="A115" s="1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>
      <c r="A116" s="1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1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1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1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</sheetData>
  <sortState ref="B31:B32">
    <sortCondition ref="B31:B32"/>
  </sortState>
  <mergeCells count="23">
    <mergeCell ref="J45:J46"/>
    <mergeCell ref="M45:M46"/>
    <mergeCell ref="C76:D76"/>
    <mergeCell ref="E76:E77"/>
    <mergeCell ref="F76:F77"/>
    <mergeCell ref="G76:H76"/>
    <mergeCell ref="I76:I77"/>
    <mergeCell ref="J76:J77"/>
    <mergeCell ref="M76:M77"/>
    <mergeCell ref="C45:D45"/>
    <mergeCell ref="E45:E46"/>
    <mergeCell ref="F45:F46"/>
    <mergeCell ref="G45:H45"/>
    <mergeCell ref="I45:I46"/>
    <mergeCell ref="J14:J15"/>
    <mergeCell ref="M14:M15"/>
    <mergeCell ref="C11:M11"/>
    <mergeCell ref="C14:D14"/>
    <mergeCell ref="E14:E15"/>
    <mergeCell ref="F14:F15"/>
    <mergeCell ref="G14:H14"/>
    <mergeCell ref="I14:I15"/>
    <mergeCell ref="C12:M12"/>
  </mergeCells>
  <hyperlinks>
    <hyperlink ref="C109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259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 customHeight="1">
      <c r="A14" s="12"/>
      <c r="B14" s="30" t="s">
        <v>258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4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4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15"/>
    </row>
    <row r="17" spans="1:14" ht="15.75">
      <c r="A17" s="12"/>
      <c r="B17" s="34" t="s">
        <v>61</v>
      </c>
      <c r="C17" s="35">
        <v>4742</v>
      </c>
      <c r="D17" s="35">
        <v>5701</v>
      </c>
      <c r="E17" s="36">
        <f t="shared" ref="E17:I24" si="0">IF(ISBLANK(D17),"",(IFERROR(((D17/C17-1)*100),"")))</f>
        <v>20.223534373681986</v>
      </c>
      <c r="F17" s="36">
        <f>+(D17*100)/$D$24</f>
        <v>5.3885706724134668</v>
      </c>
      <c r="G17" s="35">
        <v>4742</v>
      </c>
      <c r="H17" s="35">
        <v>5701</v>
      </c>
      <c r="I17" s="36">
        <f t="shared" si="0"/>
        <v>20.223534373681986</v>
      </c>
      <c r="J17" s="36">
        <f>+(H17*100)/$H$24</f>
        <v>5.3885706724134668</v>
      </c>
      <c r="K17" s="79"/>
      <c r="L17" s="35">
        <v>152169</v>
      </c>
      <c r="M17" s="36">
        <f>+(L17*100)/$L$24</f>
        <v>3.9673588276334604</v>
      </c>
      <c r="N17" s="15"/>
    </row>
    <row r="18" spans="1:14" ht="15.75">
      <c r="A18" s="12"/>
      <c r="B18" s="34" t="s">
        <v>60</v>
      </c>
      <c r="C18" s="35">
        <v>32871</v>
      </c>
      <c r="D18" s="35">
        <v>37385</v>
      </c>
      <c r="E18" s="36">
        <f t="shared" si="0"/>
        <v>13.73246934988288</v>
      </c>
      <c r="F18" s="36">
        <f t="shared" ref="F18:F23" si="1">+(D18*100)/$D$24</f>
        <v>35.336206733586643</v>
      </c>
      <c r="G18" s="35">
        <v>32871</v>
      </c>
      <c r="H18" s="35">
        <v>37385</v>
      </c>
      <c r="I18" s="36">
        <f t="shared" si="0"/>
        <v>13.73246934988288</v>
      </c>
      <c r="J18" s="36">
        <f t="shared" ref="J18:J23" si="2">+(H18*100)/$H$24</f>
        <v>35.336206733586643</v>
      </c>
      <c r="K18" s="79"/>
      <c r="L18" s="35">
        <v>1128013</v>
      </c>
      <c r="M18" s="36">
        <f t="shared" ref="M18:M23" si="3">+(L18*100)/$L$24</f>
        <v>29.409619128963865</v>
      </c>
      <c r="N18" s="15"/>
    </row>
    <row r="19" spans="1:14" ht="15.75">
      <c r="A19" s="12"/>
      <c r="B19" s="34" t="s">
        <v>80</v>
      </c>
      <c r="C19" s="35">
        <v>17138</v>
      </c>
      <c r="D19" s="35">
        <v>15923</v>
      </c>
      <c r="E19" s="36">
        <f t="shared" si="0"/>
        <v>-7.0895086941300089</v>
      </c>
      <c r="F19" s="36">
        <f t="shared" si="1"/>
        <v>15.050379024178151</v>
      </c>
      <c r="G19" s="35">
        <v>17138</v>
      </c>
      <c r="H19" s="35">
        <v>15923</v>
      </c>
      <c r="I19" s="36">
        <f t="shared" si="0"/>
        <v>-7.0895086941300089</v>
      </c>
      <c r="J19" s="36">
        <f t="shared" si="2"/>
        <v>15.050379024178151</v>
      </c>
      <c r="K19" s="79"/>
      <c r="L19" s="35">
        <v>604332</v>
      </c>
      <c r="M19" s="36">
        <f t="shared" si="3"/>
        <v>15.756178295325489</v>
      </c>
      <c r="N19" s="15"/>
    </row>
    <row r="20" spans="1:14" ht="15.75">
      <c r="A20" s="12"/>
      <c r="B20" s="34" t="s">
        <v>81</v>
      </c>
      <c r="C20" s="35">
        <v>7548</v>
      </c>
      <c r="D20" s="35">
        <v>6784</v>
      </c>
      <c r="E20" s="36">
        <f t="shared" si="0"/>
        <v>-10.121886592474826</v>
      </c>
      <c r="F20" s="36">
        <f t="shared" si="1"/>
        <v>6.4122195126561943</v>
      </c>
      <c r="G20" s="35">
        <v>7548</v>
      </c>
      <c r="H20" s="35">
        <v>6784</v>
      </c>
      <c r="I20" s="36">
        <f t="shared" si="0"/>
        <v>-10.121886592474826</v>
      </c>
      <c r="J20" s="36">
        <f t="shared" si="2"/>
        <v>6.4122195126561943</v>
      </c>
      <c r="K20" s="79"/>
      <c r="L20" s="35">
        <v>273822</v>
      </c>
      <c r="M20" s="36">
        <f t="shared" si="3"/>
        <v>7.1391027666623907</v>
      </c>
      <c r="N20" s="15"/>
    </row>
    <row r="21" spans="1:14" ht="15.75">
      <c r="A21" s="12"/>
      <c r="B21" s="34" t="s">
        <v>59</v>
      </c>
      <c r="C21" s="35">
        <v>19897</v>
      </c>
      <c r="D21" s="35">
        <v>17951</v>
      </c>
      <c r="E21" s="36">
        <f t="shared" si="0"/>
        <v>-9.780368899834146</v>
      </c>
      <c r="F21" s="36">
        <f t="shared" si="1"/>
        <v>16.967239456322424</v>
      </c>
      <c r="G21" s="35">
        <v>19897</v>
      </c>
      <c r="H21" s="35">
        <v>17951</v>
      </c>
      <c r="I21" s="36">
        <f t="shared" si="0"/>
        <v>-9.780368899834146</v>
      </c>
      <c r="J21" s="36">
        <f t="shared" si="2"/>
        <v>16.967239456322424</v>
      </c>
      <c r="K21" s="79"/>
      <c r="L21" s="35">
        <v>660686</v>
      </c>
      <c r="M21" s="36">
        <f t="shared" si="3"/>
        <v>17.225442990318925</v>
      </c>
      <c r="N21" s="15"/>
    </row>
    <row r="22" spans="1:14" ht="15.75">
      <c r="A22" s="12"/>
      <c r="B22" s="34" t="s">
        <v>86</v>
      </c>
      <c r="C22" s="35">
        <v>3492</v>
      </c>
      <c r="D22" s="35">
        <v>3262</v>
      </c>
      <c r="E22" s="36">
        <f t="shared" si="0"/>
        <v>-6.5864833906071008</v>
      </c>
      <c r="F22" s="36">
        <f t="shared" si="1"/>
        <v>3.0832340876008999</v>
      </c>
      <c r="G22" s="35">
        <v>3492</v>
      </c>
      <c r="H22" s="35">
        <v>3262</v>
      </c>
      <c r="I22" s="36">
        <f t="shared" si="0"/>
        <v>-6.5864833906071008</v>
      </c>
      <c r="J22" s="36">
        <f t="shared" si="2"/>
        <v>3.0832340876008999</v>
      </c>
      <c r="K22" s="79"/>
      <c r="L22" s="35">
        <v>117628</v>
      </c>
      <c r="M22" s="36">
        <f t="shared" si="3"/>
        <v>3.0668039099742304</v>
      </c>
      <c r="N22" s="15"/>
    </row>
    <row r="23" spans="1:14" ht="15.75">
      <c r="A23" s="12"/>
      <c r="B23" s="34" t="s">
        <v>253</v>
      </c>
      <c r="C23" s="35">
        <v>19412</v>
      </c>
      <c r="D23" s="35">
        <v>18792</v>
      </c>
      <c r="E23" s="36">
        <f t="shared" si="0"/>
        <v>-3.1939006799917569</v>
      </c>
      <c r="F23" s="36">
        <f t="shared" si="1"/>
        <v>17.762150513242215</v>
      </c>
      <c r="G23" s="35">
        <v>19412</v>
      </c>
      <c r="H23" s="35">
        <v>18792</v>
      </c>
      <c r="I23" s="36">
        <f t="shared" si="0"/>
        <v>-3.1939006799917569</v>
      </c>
      <c r="J23" s="36">
        <f t="shared" si="2"/>
        <v>17.762150513242215</v>
      </c>
      <c r="K23" s="79"/>
      <c r="L23" s="35">
        <v>898874</v>
      </c>
      <c r="M23" s="36">
        <f t="shared" si="3"/>
        <v>23.435494081121639</v>
      </c>
      <c r="N23" s="15"/>
    </row>
    <row r="24" spans="1:14" ht="15.75">
      <c r="A24" s="12"/>
      <c r="B24" s="40" t="s">
        <v>70</v>
      </c>
      <c r="C24" s="37">
        <f>SUM(C17:C23)</f>
        <v>105100</v>
      </c>
      <c r="D24" s="37">
        <f>SUM(D17:D23)</f>
        <v>105798</v>
      </c>
      <c r="E24" s="38">
        <f t="shared" si="0"/>
        <v>0.66412940057087866</v>
      </c>
      <c r="F24" s="38">
        <f>SUM(F17:F23)</f>
        <v>100</v>
      </c>
      <c r="G24" s="37">
        <f>SUM(G17:G23)</f>
        <v>105100</v>
      </c>
      <c r="H24" s="37">
        <f>SUM(H17:H23)</f>
        <v>105798</v>
      </c>
      <c r="I24" s="38">
        <f t="shared" si="0"/>
        <v>0.66412940057087866</v>
      </c>
      <c r="J24" s="38">
        <f>SUM(J17:J23)</f>
        <v>100</v>
      </c>
      <c r="K24" s="4"/>
      <c r="L24" s="37">
        <f>SUM(L17:L23)</f>
        <v>3835524</v>
      </c>
      <c r="M24" s="38">
        <f>SUM(M17:M23)</f>
        <v>100</v>
      </c>
      <c r="N24" s="15"/>
    </row>
    <row r="25" spans="1:14">
      <c r="A25" s="12"/>
      <c r="B25" s="4"/>
      <c r="C25" s="29"/>
      <c r="D25" s="4"/>
      <c r="E25" s="4"/>
      <c r="F25" s="4"/>
      <c r="G25" s="29"/>
      <c r="H25" s="4"/>
      <c r="I25" s="4"/>
      <c r="J25" s="4"/>
      <c r="K25" s="4"/>
      <c r="L25" s="29"/>
      <c r="M25" s="4"/>
      <c r="N25" s="15"/>
    </row>
    <row r="26" spans="1:14" ht="18.75">
      <c r="A26" s="12"/>
      <c r="B26" s="92" t="s">
        <v>308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15"/>
    </row>
    <row r="27" spans="1:14" ht="15.75">
      <c r="A27" s="12"/>
      <c r="B27" s="34" t="s">
        <v>61</v>
      </c>
      <c r="C27" s="36">
        <v>1895</v>
      </c>
      <c r="D27" s="35">
        <v>2223</v>
      </c>
      <c r="E27" s="36">
        <f t="shared" ref="E27:I33" si="4">IF(ISBLANK(D27),"",(IFERROR(((D27/C27-1)*100),"")))</f>
        <v>17.30870712401056</v>
      </c>
      <c r="F27" s="36">
        <f>+(D27*100)/$D$34</f>
        <v>3.8857522417801396</v>
      </c>
      <c r="G27" s="35">
        <v>1895</v>
      </c>
      <c r="H27" s="35">
        <v>2223</v>
      </c>
      <c r="I27" s="36">
        <f t="shared" si="4"/>
        <v>17.30870712401056</v>
      </c>
      <c r="J27" s="36">
        <f>+(H27*100)/$H$34</f>
        <v>3.8857522417801396</v>
      </c>
      <c r="K27" s="79"/>
      <c r="L27" s="35">
        <v>63234</v>
      </c>
      <c r="M27" s="36">
        <f>+(L27*100)/$L$34</f>
        <v>2.9873380405851657</v>
      </c>
      <c r="N27" s="15"/>
    </row>
    <row r="28" spans="1:14" ht="15.75">
      <c r="A28" s="12"/>
      <c r="B28" s="34" t="s">
        <v>60</v>
      </c>
      <c r="C28" s="36">
        <v>16015</v>
      </c>
      <c r="D28" s="35">
        <v>18011</v>
      </c>
      <c r="E28" s="36">
        <f t="shared" si="4"/>
        <v>12.463315641586004</v>
      </c>
      <c r="F28" s="36">
        <f t="shared" ref="F28:F33" si="5">+(D28*100)/$D$34</f>
        <v>31.482808648988794</v>
      </c>
      <c r="G28" s="35">
        <v>16015</v>
      </c>
      <c r="H28" s="35">
        <v>18011</v>
      </c>
      <c r="I28" s="36">
        <f t="shared" si="4"/>
        <v>12.463315641586004</v>
      </c>
      <c r="J28" s="36">
        <f t="shared" ref="J28:J33" si="6">+(H28*100)/$H$34</f>
        <v>31.482808648988794</v>
      </c>
      <c r="K28" s="79"/>
      <c r="L28" s="35">
        <v>556411</v>
      </c>
      <c r="M28" s="36">
        <f t="shared" ref="M28:M33" si="7">+(L28*100)/$L$34</f>
        <v>26.286297664231782</v>
      </c>
      <c r="N28" s="15"/>
    </row>
    <row r="29" spans="1:14" ht="15.75">
      <c r="A29" s="12"/>
      <c r="B29" s="34" t="s">
        <v>80</v>
      </c>
      <c r="C29" s="36">
        <v>11453</v>
      </c>
      <c r="D29" s="35">
        <v>10556</v>
      </c>
      <c r="E29" s="36">
        <f t="shared" si="4"/>
        <v>-7.8320090805902414</v>
      </c>
      <c r="F29" s="36">
        <f t="shared" si="5"/>
        <v>18.451642224125575</v>
      </c>
      <c r="G29" s="35">
        <v>11453</v>
      </c>
      <c r="H29" s="35">
        <v>10556</v>
      </c>
      <c r="I29" s="36">
        <f t="shared" si="4"/>
        <v>-7.8320090805902414</v>
      </c>
      <c r="J29" s="36">
        <f t="shared" si="6"/>
        <v>18.451642224125575</v>
      </c>
      <c r="K29" s="79"/>
      <c r="L29" s="35">
        <v>391488</v>
      </c>
      <c r="M29" s="36">
        <f t="shared" si="7"/>
        <v>18.494907721045724</v>
      </c>
      <c r="N29" s="15"/>
    </row>
    <row r="30" spans="1:14" ht="15.75">
      <c r="A30" s="12"/>
      <c r="B30" s="34" t="s">
        <v>81</v>
      </c>
      <c r="C30" s="36">
        <v>4271</v>
      </c>
      <c r="D30" s="35">
        <v>3772</v>
      </c>
      <c r="E30" s="36">
        <f t="shared" si="4"/>
        <v>-11.683446499648797</v>
      </c>
      <c r="F30" s="36">
        <f t="shared" si="5"/>
        <v>6.5933681763358916</v>
      </c>
      <c r="G30" s="35">
        <v>4271</v>
      </c>
      <c r="H30" s="35">
        <v>3772</v>
      </c>
      <c r="I30" s="36">
        <f t="shared" si="4"/>
        <v>-11.683446499648797</v>
      </c>
      <c r="J30" s="36">
        <f t="shared" si="6"/>
        <v>6.5933681763358916</v>
      </c>
      <c r="K30" s="79"/>
      <c r="L30" s="35">
        <v>151742</v>
      </c>
      <c r="M30" s="36">
        <f t="shared" si="7"/>
        <v>7.1686853426079988</v>
      </c>
      <c r="N30" s="15"/>
    </row>
    <row r="31" spans="1:14" ht="15.75">
      <c r="A31" s="12"/>
      <c r="B31" s="34" t="s">
        <v>59</v>
      </c>
      <c r="C31" s="36">
        <v>12172</v>
      </c>
      <c r="D31" s="35">
        <v>10927</v>
      </c>
      <c r="E31" s="36">
        <f t="shared" si="4"/>
        <v>-10.22839303319093</v>
      </c>
      <c r="F31" s="36">
        <f t="shared" si="5"/>
        <v>19.100141586114074</v>
      </c>
      <c r="G31" s="35">
        <v>12172</v>
      </c>
      <c r="H31" s="35">
        <v>10927</v>
      </c>
      <c r="I31" s="36">
        <f t="shared" si="4"/>
        <v>-10.22839303319093</v>
      </c>
      <c r="J31" s="36">
        <f t="shared" si="6"/>
        <v>19.100141586114074</v>
      </c>
      <c r="K31" s="79"/>
      <c r="L31" s="35">
        <v>388373</v>
      </c>
      <c r="M31" s="36">
        <f t="shared" si="7"/>
        <v>18.34774704804666</v>
      </c>
      <c r="N31" s="15"/>
    </row>
    <row r="32" spans="1:14" ht="15.75">
      <c r="A32" s="12"/>
      <c r="B32" s="34" t="s">
        <v>86</v>
      </c>
      <c r="C32" s="36">
        <v>2028</v>
      </c>
      <c r="D32" s="35">
        <v>1920</v>
      </c>
      <c r="E32" s="36">
        <f t="shared" si="4"/>
        <v>-5.3254437869822535</v>
      </c>
      <c r="F32" s="36">
        <f t="shared" si="5"/>
        <v>3.35611529654425</v>
      </c>
      <c r="G32" s="35">
        <v>2028</v>
      </c>
      <c r="H32" s="35">
        <v>1920</v>
      </c>
      <c r="I32" s="36">
        <f t="shared" si="4"/>
        <v>-5.3254437869822535</v>
      </c>
      <c r="J32" s="36">
        <f t="shared" si="6"/>
        <v>3.35611529654425</v>
      </c>
      <c r="K32" s="79"/>
      <c r="L32" s="35">
        <v>66721</v>
      </c>
      <c r="M32" s="36">
        <f t="shared" si="7"/>
        <v>3.1520729576791418</v>
      </c>
      <c r="N32" s="15"/>
    </row>
    <row r="33" spans="1:14" ht="15.75">
      <c r="A33" s="12"/>
      <c r="B33" s="34" t="s">
        <v>253</v>
      </c>
      <c r="C33" s="36">
        <v>10647</v>
      </c>
      <c r="D33" s="35">
        <v>9800</v>
      </c>
      <c r="E33" s="36">
        <f t="shared" si="4"/>
        <v>-7.9552925706771855</v>
      </c>
      <c r="F33" s="36">
        <f t="shared" si="5"/>
        <v>17.130171826111276</v>
      </c>
      <c r="G33" s="35">
        <v>10647</v>
      </c>
      <c r="H33" s="35">
        <v>9800</v>
      </c>
      <c r="I33" s="36">
        <f t="shared" si="4"/>
        <v>-7.9552925706771855</v>
      </c>
      <c r="J33" s="36">
        <f t="shared" si="6"/>
        <v>17.130171826111276</v>
      </c>
      <c r="K33" s="79"/>
      <c r="L33" s="35">
        <v>498765</v>
      </c>
      <c r="M33" s="36">
        <f t="shared" si="7"/>
        <v>23.562951225803527</v>
      </c>
      <c r="N33" s="15"/>
    </row>
    <row r="34" spans="1:14" ht="15.75">
      <c r="A34" s="12"/>
      <c r="B34" s="40" t="s">
        <v>70</v>
      </c>
      <c r="C34" s="37">
        <f>SUM(C27:C33)</f>
        <v>58481</v>
      </c>
      <c r="D34" s="37">
        <f>SUM(D27:D33)</f>
        <v>57209</v>
      </c>
      <c r="E34" s="38">
        <f t="shared" ref="E34" si="8">IF(ISBLANK(D34),"",(IFERROR(((D34/C34-1)*100),"")))</f>
        <v>-2.1750654058583119</v>
      </c>
      <c r="F34" s="38">
        <f>SUM(F27:F33)</f>
        <v>100</v>
      </c>
      <c r="G34" s="37">
        <f>SUM(G27:G33)</f>
        <v>58481</v>
      </c>
      <c r="H34" s="37">
        <f>SUM(H27:H33)</f>
        <v>57209</v>
      </c>
      <c r="I34" s="38">
        <f t="shared" ref="I34" si="9">IF(ISBLANK(H34),"",(IFERROR(((H34/G34-1)*100),"")))</f>
        <v>-2.1750654058583119</v>
      </c>
      <c r="J34" s="38">
        <f>SUM(J27:J33)</f>
        <v>100</v>
      </c>
      <c r="K34" s="4"/>
      <c r="L34" s="37">
        <f>SUM(L27:L33)</f>
        <v>2116734</v>
      </c>
      <c r="M34" s="38">
        <f>SUM(M27:M33)</f>
        <v>100</v>
      </c>
      <c r="N34" s="15"/>
    </row>
    <row r="35" spans="1:14">
      <c r="A35" s="12"/>
      <c r="B35" s="4"/>
      <c r="C35" s="29"/>
      <c r="D35" s="4"/>
      <c r="E35" s="4"/>
      <c r="F35" s="4"/>
      <c r="G35" s="29"/>
      <c r="H35" s="4"/>
      <c r="I35" s="4"/>
      <c r="J35" s="4"/>
      <c r="K35" s="4"/>
      <c r="L35" s="29"/>
      <c r="M35" s="4"/>
      <c r="N35" s="15"/>
    </row>
    <row r="36" spans="1:14" ht="18.75">
      <c r="A36" s="12"/>
      <c r="B36" s="92" t="s">
        <v>309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5"/>
    </row>
    <row r="37" spans="1:14" ht="15.75">
      <c r="A37" s="12"/>
      <c r="B37" s="34" t="s">
        <v>61</v>
      </c>
      <c r="C37" s="36">
        <f t="shared" ref="C37:D43" si="10">C17-C27</f>
        <v>2847</v>
      </c>
      <c r="D37" s="36">
        <f t="shared" si="10"/>
        <v>3478</v>
      </c>
      <c r="E37" s="36">
        <f t="shared" ref="E37:E44" si="11">IF(ISBLANK(D37),"",(IFERROR(((D37/C37-1)*100),"")))</f>
        <v>22.163681067790652</v>
      </c>
      <c r="F37" s="36">
        <f>+(D37*100)/$D$44</f>
        <v>7.1579987239910272</v>
      </c>
      <c r="G37" s="36">
        <f t="shared" ref="G37:H43" si="12">G17-G27</f>
        <v>2847</v>
      </c>
      <c r="H37" s="36">
        <f t="shared" si="12"/>
        <v>3478</v>
      </c>
      <c r="I37" s="36">
        <f t="shared" ref="I37:I44" si="13">IF(ISBLANK(H37),"",(IFERROR(((H37/G37-1)*100),"")))</f>
        <v>22.163681067790652</v>
      </c>
      <c r="J37" s="36">
        <f>+(H37*100)/$H$44</f>
        <v>7.1579987239910272</v>
      </c>
      <c r="K37" s="79"/>
      <c r="L37" s="36">
        <f t="shared" ref="L37:L43" si="14">L17-L27</f>
        <v>88935</v>
      </c>
      <c r="M37" s="36">
        <f>+(L37*100)/$L$44</f>
        <v>5.1742795804024926</v>
      </c>
      <c r="N37" s="15"/>
    </row>
    <row r="38" spans="1:14" ht="15.75">
      <c r="A38" s="12"/>
      <c r="B38" s="34" t="s">
        <v>60</v>
      </c>
      <c r="C38" s="36">
        <f t="shared" si="10"/>
        <v>16856</v>
      </c>
      <c r="D38" s="36">
        <f t="shared" si="10"/>
        <v>19374</v>
      </c>
      <c r="E38" s="36">
        <f t="shared" si="11"/>
        <v>14.938300901756051</v>
      </c>
      <c r="F38" s="36">
        <f t="shared" ref="F38:F43" si="15">+(D38*100)/$D$44</f>
        <v>39.873222334273187</v>
      </c>
      <c r="G38" s="36">
        <f t="shared" si="12"/>
        <v>16856</v>
      </c>
      <c r="H38" s="36">
        <f t="shared" si="12"/>
        <v>19374</v>
      </c>
      <c r="I38" s="36">
        <f t="shared" si="13"/>
        <v>14.938300901756051</v>
      </c>
      <c r="J38" s="36">
        <f t="shared" ref="J38:J43" si="16">+(H38*100)/$H$44</f>
        <v>39.873222334273187</v>
      </c>
      <c r="K38" s="79"/>
      <c r="L38" s="36">
        <f t="shared" si="14"/>
        <v>571602</v>
      </c>
      <c r="M38" s="36">
        <f t="shared" ref="M38:M43" si="17">+(L38*100)/$L$44</f>
        <v>33.256069676923886</v>
      </c>
      <c r="N38" s="15"/>
    </row>
    <row r="39" spans="1:14" ht="15.75">
      <c r="A39" s="12"/>
      <c r="B39" s="34" t="s">
        <v>80</v>
      </c>
      <c r="C39" s="36">
        <f t="shared" si="10"/>
        <v>5685</v>
      </c>
      <c r="D39" s="36">
        <f t="shared" si="10"/>
        <v>5367</v>
      </c>
      <c r="E39" s="36">
        <f t="shared" si="11"/>
        <v>-5.5936675461741414</v>
      </c>
      <c r="F39" s="36">
        <f t="shared" si="15"/>
        <v>11.045709934347281</v>
      </c>
      <c r="G39" s="36">
        <f t="shared" si="12"/>
        <v>5685</v>
      </c>
      <c r="H39" s="36">
        <f t="shared" si="12"/>
        <v>5367</v>
      </c>
      <c r="I39" s="36">
        <f t="shared" si="13"/>
        <v>-5.5936675461741414</v>
      </c>
      <c r="J39" s="36">
        <f t="shared" si="16"/>
        <v>11.045709934347281</v>
      </c>
      <c r="K39" s="79"/>
      <c r="L39" s="36">
        <f t="shared" si="14"/>
        <v>212844</v>
      </c>
      <c r="M39" s="36">
        <f t="shared" si="17"/>
        <v>12.383362714467737</v>
      </c>
      <c r="N39" s="15"/>
    </row>
    <row r="40" spans="1:14" ht="15.75">
      <c r="A40" s="12"/>
      <c r="B40" s="34" t="s">
        <v>81</v>
      </c>
      <c r="C40" s="36">
        <f t="shared" si="10"/>
        <v>3277</v>
      </c>
      <c r="D40" s="36">
        <f t="shared" si="10"/>
        <v>3012</v>
      </c>
      <c r="E40" s="36">
        <f t="shared" si="11"/>
        <v>-8.0866646322856219</v>
      </c>
      <c r="F40" s="36">
        <f t="shared" si="15"/>
        <v>6.1989339150836607</v>
      </c>
      <c r="G40" s="36">
        <f t="shared" si="12"/>
        <v>3277</v>
      </c>
      <c r="H40" s="36">
        <f t="shared" si="12"/>
        <v>3012</v>
      </c>
      <c r="I40" s="36">
        <f t="shared" si="13"/>
        <v>-8.0866646322856219</v>
      </c>
      <c r="J40" s="36">
        <f t="shared" si="16"/>
        <v>6.1989339150836607</v>
      </c>
      <c r="K40" s="79"/>
      <c r="L40" s="36">
        <f t="shared" si="14"/>
        <v>122080</v>
      </c>
      <c r="M40" s="36">
        <f t="shared" si="17"/>
        <v>7.1026710651097575</v>
      </c>
      <c r="N40" s="15"/>
    </row>
    <row r="41" spans="1:14" ht="15.75">
      <c r="A41" s="12"/>
      <c r="B41" s="34" t="s">
        <v>59</v>
      </c>
      <c r="C41" s="36">
        <f t="shared" si="10"/>
        <v>7725</v>
      </c>
      <c r="D41" s="36">
        <f t="shared" si="10"/>
        <v>7024</v>
      </c>
      <c r="E41" s="36">
        <f t="shared" si="11"/>
        <v>-9.0744336569579254</v>
      </c>
      <c r="F41" s="36">
        <f t="shared" si="15"/>
        <v>14.455946819238923</v>
      </c>
      <c r="G41" s="36">
        <f t="shared" si="12"/>
        <v>7725</v>
      </c>
      <c r="H41" s="36">
        <f t="shared" si="12"/>
        <v>7024</v>
      </c>
      <c r="I41" s="36">
        <f t="shared" si="13"/>
        <v>-9.0744336569579254</v>
      </c>
      <c r="J41" s="36">
        <f t="shared" si="16"/>
        <v>14.455946819238923</v>
      </c>
      <c r="K41" s="79"/>
      <c r="L41" s="36">
        <f t="shared" si="14"/>
        <v>272313</v>
      </c>
      <c r="M41" s="36">
        <f t="shared" si="17"/>
        <v>15.843296737821374</v>
      </c>
      <c r="N41" s="15"/>
    </row>
    <row r="42" spans="1:14" ht="15.75">
      <c r="A42" s="12"/>
      <c r="B42" s="34" t="s">
        <v>86</v>
      </c>
      <c r="C42" s="36">
        <f t="shared" si="10"/>
        <v>1464</v>
      </c>
      <c r="D42" s="36">
        <f t="shared" si="10"/>
        <v>1342</v>
      </c>
      <c r="E42" s="36">
        <f t="shared" si="11"/>
        <v>-8.3333333333333375</v>
      </c>
      <c r="F42" s="36">
        <f t="shared" si="15"/>
        <v>2.761942003334088</v>
      </c>
      <c r="G42" s="36">
        <f t="shared" si="12"/>
        <v>1464</v>
      </c>
      <c r="H42" s="36">
        <f t="shared" si="12"/>
        <v>1342</v>
      </c>
      <c r="I42" s="36">
        <f t="shared" si="13"/>
        <v>-8.3333333333333375</v>
      </c>
      <c r="J42" s="36">
        <f t="shared" si="16"/>
        <v>2.761942003334088</v>
      </c>
      <c r="K42" s="79"/>
      <c r="L42" s="36">
        <f t="shared" si="14"/>
        <v>50907</v>
      </c>
      <c r="M42" s="36">
        <f t="shared" si="17"/>
        <v>2.9617928891836698</v>
      </c>
      <c r="N42" s="15"/>
    </row>
    <row r="43" spans="1:14" ht="15.75">
      <c r="A43" s="12"/>
      <c r="B43" s="34" t="s">
        <v>253</v>
      </c>
      <c r="C43" s="36">
        <f t="shared" si="10"/>
        <v>8765</v>
      </c>
      <c r="D43" s="36">
        <f t="shared" si="10"/>
        <v>8992</v>
      </c>
      <c r="E43" s="36">
        <f t="shared" si="11"/>
        <v>2.58984597832288</v>
      </c>
      <c r="F43" s="36">
        <f t="shared" si="15"/>
        <v>18.506246269731832</v>
      </c>
      <c r="G43" s="36">
        <f t="shared" si="12"/>
        <v>8765</v>
      </c>
      <c r="H43" s="36">
        <f t="shared" si="12"/>
        <v>8992</v>
      </c>
      <c r="I43" s="36">
        <f t="shared" si="13"/>
        <v>2.58984597832288</v>
      </c>
      <c r="J43" s="36">
        <f t="shared" si="16"/>
        <v>18.506246269731832</v>
      </c>
      <c r="K43" s="79"/>
      <c r="L43" s="36">
        <f t="shared" si="14"/>
        <v>400109</v>
      </c>
      <c r="M43" s="36">
        <f t="shared" si="17"/>
        <v>23.278527336091088</v>
      </c>
      <c r="N43" s="15"/>
    </row>
    <row r="44" spans="1:14" ht="15.75">
      <c r="A44" s="12"/>
      <c r="B44" s="40" t="s">
        <v>70</v>
      </c>
      <c r="C44" s="37">
        <f>SUM(C37:C43)</f>
        <v>46619</v>
      </c>
      <c r="D44" s="37">
        <f>SUM(D37:D43)</f>
        <v>48589</v>
      </c>
      <c r="E44" s="38">
        <f t="shared" si="11"/>
        <v>4.225744867972292</v>
      </c>
      <c r="F44" s="38">
        <f>SUM(F37:F43)</f>
        <v>99.999999999999986</v>
      </c>
      <c r="G44" s="37">
        <f>SUM(G37:G43)</f>
        <v>46619</v>
      </c>
      <c r="H44" s="37">
        <f>SUM(H37:H43)</f>
        <v>48589</v>
      </c>
      <c r="I44" s="38">
        <f t="shared" si="13"/>
        <v>4.225744867972292</v>
      </c>
      <c r="J44" s="38">
        <f>SUM(J37:J43)</f>
        <v>99.999999999999986</v>
      </c>
      <c r="K44" s="4"/>
      <c r="L44" s="37">
        <f>SUM(L37:L43)</f>
        <v>1718790</v>
      </c>
      <c r="M44" s="38">
        <f>SUM(M37:M43)</f>
        <v>100</v>
      </c>
      <c r="N44" s="15"/>
    </row>
    <row r="45" spans="1:14">
      <c r="A45" s="12"/>
      <c r="B45" s="4"/>
      <c r="C45" s="29"/>
      <c r="D45" s="4"/>
      <c r="E45" s="4"/>
      <c r="F45" s="4"/>
      <c r="G45" s="29"/>
      <c r="H45" s="4"/>
      <c r="I45" s="4"/>
      <c r="J45" s="4"/>
      <c r="K45" s="4"/>
      <c r="L45" s="29"/>
      <c r="M45" s="4"/>
      <c r="N45" s="15"/>
    </row>
    <row r="46" spans="1:14">
      <c r="A46" s="12"/>
      <c r="B46" s="4"/>
      <c r="C46" s="29"/>
      <c r="D46" s="4"/>
      <c r="E46" s="4"/>
      <c r="F46" s="4"/>
      <c r="G46" s="29"/>
      <c r="H46" s="4"/>
      <c r="I46" s="4"/>
      <c r="J46" s="4"/>
      <c r="K46" s="4"/>
      <c r="L46" s="29"/>
      <c r="M46" s="4"/>
      <c r="N46" s="15"/>
    </row>
    <row r="47" spans="1:14" ht="15.75">
      <c r="A47" s="12"/>
      <c r="B47" s="34" t="s">
        <v>255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>
      <c r="A48" s="1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4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 customHeight="1">
      <c r="A14" s="12"/>
      <c r="B14" s="30" t="s">
        <v>260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5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5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83</v>
      </c>
      <c r="C17" s="35">
        <v>34215</v>
      </c>
      <c r="D17" s="35">
        <v>31686</v>
      </c>
      <c r="E17" s="36">
        <f t="shared" ref="E17:E23" si="0">IF(ISBLANK(D17),"",(IFERROR(((D17/C17-1)*100),"")))</f>
        <v>-7.391494958351597</v>
      </c>
      <c r="F17" s="36">
        <f>+(D17*100)/$D$23</f>
        <v>29.949526456076676</v>
      </c>
      <c r="G17" s="35">
        <v>34215</v>
      </c>
      <c r="H17" s="35">
        <v>31686</v>
      </c>
      <c r="I17" s="36">
        <f t="shared" ref="I17:I23" si="1">IF(ISBLANK(H17),"",(IFERROR(((H17/G17-1)*100),"")))</f>
        <v>-7.391494958351597</v>
      </c>
      <c r="J17" s="36">
        <f>+(H17*100)/$H$23</f>
        <v>29.949526456076676</v>
      </c>
      <c r="K17" s="79"/>
      <c r="L17" s="35">
        <v>1288166</v>
      </c>
      <c r="M17" s="36">
        <f>+(L17*100)/$L$23</f>
        <v>33.585137258950795</v>
      </c>
      <c r="N17" s="15"/>
    </row>
    <row r="18" spans="1:14" ht="15.75">
      <c r="A18" s="12"/>
      <c r="B18" s="34" t="s">
        <v>299</v>
      </c>
      <c r="C18" s="35">
        <v>37194</v>
      </c>
      <c r="D18" s="35">
        <v>36259</v>
      </c>
      <c r="E18" s="36">
        <f t="shared" si="0"/>
        <v>-2.513846319298807</v>
      </c>
      <c r="F18" s="36">
        <f t="shared" ref="F18:F21" si="2">+(D18*100)/$D$23</f>
        <v>34.271914402918767</v>
      </c>
      <c r="G18" s="35">
        <v>37194</v>
      </c>
      <c r="H18" s="35">
        <v>36259</v>
      </c>
      <c r="I18" s="36">
        <f t="shared" si="1"/>
        <v>-2.513846319298807</v>
      </c>
      <c r="J18" s="36">
        <f t="shared" ref="J18:J21" si="3">+(H18*100)/$H$23</f>
        <v>34.271914402918767</v>
      </c>
      <c r="K18" s="79"/>
      <c r="L18" s="35">
        <v>1373388</v>
      </c>
      <c r="M18" s="36">
        <f t="shared" ref="M18:M21" si="4">+(L18*100)/$L$23</f>
        <v>35.807050092764378</v>
      </c>
      <c r="N18" s="15"/>
    </row>
    <row r="19" spans="1:14" ht="15.75">
      <c r="A19" s="12"/>
      <c r="B19" s="34" t="s">
        <v>261</v>
      </c>
      <c r="C19" s="35">
        <v>11877</v>
      </c>
      <c r="D19" s="35">
        <v>12929</v>
      </c>
      <c r="E19" s="36">
        <f t="shared" si="0"/>
        <v>8.8574555864275428</v>
      </c>
      <c r="F19" s="36">
        <f t="shared" si="2"/>
        <v>12.220457853645627</v>
      </c>
      <c r="G19" s="35">
        <v>11877</v>
      </c>
      <c r="H19" s="35">
        <v>12929</v>
      </c>
      <c r="I19" s="36">
        <f t="shared" si="1"/>
        <v>8.8574555864275428</v>
      </c>
      <c r="J19" s="36">
        <f t="shared" si="3"/>
        <v>12.220457853645627</v>
      </c>
      <c r="K19" s="79"/>
      <c r="L19" s="35">
        <v>435492</v>
      </c>
      <c r="M19" s="36">
        <f t="shared" si="4"/>
        <v>11.35417220697876</v>
      </c>
      <c r="N19" s="15"/>
    </row>
    <row r="20" spans="1:14" ht="15.75">
      <c r="A20" s="12"/>
      <c r="B20" s="34" t="s">
        <v>262</v>
      </c>
      <c r="C20" s="35">
        <v>11087</v>
      </c>
      <c r="D20" s="35">
        <v>11945</v>
      </c>
      <c r="E20" s="36">
        <f t="shared" si="0"/>
        <v>7.7387931812032074</v>
      </c>
      <c r="F20" s="36">
        <f t="shared" si="2"/>
        <v>11.290383561125919</v>
      </c>
      <c r="G20" s="35">
        <v>11087</v>
      </c>
      <c r="H20" s="35">
        <v>11945</v>
      </c>
      <c r="I20" s="36">
        <f t="shared" si="1"/>
        <v>7.7387931812032074</v>
      </c>
      <c r="J20" s="36">
        <f t="shared" si="3"/>
        <v>11.290383561125919</v>
      </c>
      <c r="K20" s="79"/>
      <c r="L20" s="35">
        <v>369609</v>
      </c>
      <c r="M20" s="36">
        <f t="shared" si="4"/>
        <v>9.6364668817089925</v>
      </c>
      <c r="N20" s="15"/>
    </row>
    <row r="21" spans="1:14" ht="15.75">
      <c r="A21" s="12"/>
      <c r="B21" s="34" t="s">
        <v>263</v>
      </c>
      <c r="C21" s="35">
        <v>4522</v>
      </c>
      <c r="D21" s="35">
        <v>5133</v>
      </c>
      <c r="E21" s="36">
        <f t="shared" si="0"/>
        <v>13.511720477664756</v>
      </c>
      <c r="F21" s="36">
        <f t="shared" si="2"/>
        <v>4.8516985198207907</v>
      </c>
      <c r="G21" s="35">
        <v>4522</v>
      </c>
      <c r="H21" s="35">
        <v>5133</v>
      </c>
      <c r="I21" s="36">
        <f t="shared" si="1"/>
        <v>13.511720477664756</v>
      </c>
      <c r="J21" s="36">
        <f t="shared" si="3"/>
        <v>4.8516985198207907</v>
      </c>
      <c r="K21" s="79"/>
      <c r="L21" s="35">
        <v>148487</v>
      </c>
      <c r="M21" s="36">
        <f t="shared" si="4"/>
        <v>3.8713615140982038</v>
      </c>
      <c r="N21" s="15"/>
    </row>
    <row r="22" spans="1:14" ht="15.75">
      <c r="A22" s="12"/>
      <c r="B22" s="34" t="s">
        <v>264</v>
      </c>
      <c r="C22" s="35">
        <v>6205</v>
      </c>
      <c r="D22" s="35">
        <v>7846</v>
      </c>
      <c r="E22" s="36">
        <f t="shared" si="0"/>
        <v>26.446414182111198</v>
      </c>
      <c r="F22" s="36">
        <f>+(D22*100)/$D$23</f>
        <v>7.4160192064122192</v>
      </c>
      <c r="G22" s="35">
        <v>6205</v>
      </c>
      <c r="H22" s="35">
        <v>7846</v>
      </c>
      <c r="I22" s="36">
        <f t="shared" si="1"/>
        <v>26.446414182111198</v>
      </c>
      <c r="J22" s="36">
        <f>+(H22*100)/$H$23</f>
        <v>7.4160192064122192</v>
      </c>
      <c r="K22" s="79"/>
      <c r="L22" s="35">
        <v>220382</v>
      </c>
      <c r="M22" s="36">
        <f>+(L22*100)/$L$23</f>
        <v>5.7458120454988677</v>
      </c>
      <c r="N22" s="15"/>
    </row>
    <row r="23" spans="1:14" ht="15.75">
      <c r="A23" s="12"/>
      <c r="B23" s="40" t="s">
        <v>70</v>
      </c>
      <c r="C23" s="37">
        <f>SUM(C17:C22)</f>
        <v>105100</v>
      </c>
      <c r="D23" s="37">
        <f>SUM(D17:D22)</f>
        <v>105798</v>
      </c>
      <c r="E23" s="38">
        <f t="shared" si="0"/>
        <v>0.66412940057087866</v>
      </c>
      <c r="F23" s="38">
        <f>SUM(F17:F22)</f>
        <v>99.999999999999986</v>
      </c>
      <c r="G23" s="37">
        <f>SUM(G17:G22)</f>
        <v>105100</v>
      </c>
      <c r="H23" s="37">
        <f>SUM(H17:H22)</f>
        <v>105798</v>
      </c>
      <c r="I23" s="38">
        <f t="shared" si="1"/>
        <v>0.66412940057087866</v>
      </c>
      <c r="J23" s="38">
        <f>SUM(J17:J22)</f>
        <v>99.999999999999986</v>
      </c>
      <c r="K23" s="4"/>
      <c r="L23" s="37">
        <f>SUM(L17:L22)</f>
        <v>3835524</v>
      </c>
      <c r="M23" s="37">
        <f>SUM(M17:M22)</f>
        <v>99.999999999999986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308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83</v>
      </c>
      <c r="C26" s="35">
        <v>19409</v>
      </c>
      <c r="D26" s="35">
        <v>17662</v>
      </c>
      <c r="E26" s="36">
        <f t="shared" ref="E26:E31" si="5">IF(ISBLANK(D26),"",(IFERROR(((D26/C26-1)*100),"")))</f>
        <v>-9.0009789273017731</v>
      </c>
      <c r="F26" s="36">
        <f>+(D26*100)/$D$32</f>
        <v>30.872764774773199</v>
      </c>
      <c r="G26" s="35">
        <v>19409</v>
      </c>
      <c r="H26" s="35">
        <v>17662</v>
      </c>
      <c r="I26" s="36">
        <f t="shared" ref="I26:I31" si="6">IF(ISBLANK(H26),"",(IFERROR(((H26/G26-1)*100),"")))</f>
        <v>-9.0009789273017731</v>
      </c>
      <c r="J26" s="36">
        <f>+(H26*100)/$H$32</f>
        <v>30.872764774773199</v>
      </c>
      <c r="K26" s="79"/>
      <c r="L26" s="35">
        <v>733873</v>
      </c>
      <c r="M26" s="36">
        <f>+(L26*100)/$L$32</f>
        <v>34.670062464154682</v>
      </c>
      <c r="N26" s="15"/>
    </row>
    <row r="27" spans="1:14" ht="15.75">
      <c r="A27" s="12"/>
      <c r="B27" s="34" t="s">
        <v>299</v>
      </c>
      <c r="C27" s="35">
        <v>20774</v>
      </c>
      <c r="D27" s="35">
        <v>19657</v>
      </c>
      <c r="E27" s="36">
        <f t="shared" si="5"/>
        <v>-5.3769134495041833</v>
      </c>
      <c r="F27" s="36">
        <f t="shared" ref="F27:F30" si="7">+(D27*100)/$D$32</f>
        <v>34.359978325088711</v>
      </c>
      <c r="G27" s="35">
        <v>20774</v>
      </c>
      <c r="H27" s="35">
        <v>19657</v>
      </c>
      <c r="I27" s="36">
        <f t="shared" si="6"/>
        <v>-5.3769134495041833</v>
      </c>
      <c r="J27" s="36">
        <f t="shared" ref="J27:J30" si="8">+(H27*100)/$H$32</f>
        <v>34.359978325088711</v>
      </c>
      <c r="K27" s="79"/>
      <c r="L27" s="35">
        <v>759306</v>
      </c>
      <c r="M27" s="36">
        <f t="shared" ref="M27:M30" si="9">+(L27*100)/$L$32</f>
        <v>35.871583297665175</v>
      </c>
      <c r="N27" s="15"/>
    </row>
    <row r="28" spans="1:14" ht="15.75">
      <c r="A28" s="12"/>
      <c r="B28" s="34" t="s">
        <v>261</v>
      </c>
      <c r="C28" s="35">
        <v>6554</v>
      </c>
      <c r="D28" s="35">
        <v>6898</v>
      </c>
      <c r="E28" s="36">
        <f t="shared" si="5"/>
        <v>5.2487030820872693</v>
      </c>
      <c r="F28" s="36">
        <f t="shared" si="7"/>
        <v>12.057543393521998</v>
      </c>
      <c r="G28" s="35">
        <v>6554</v>
      </c>
      <c r="H28" s="35">
        <v>6898</v>
      </c>
      <c r="I28" s="36">
        <f t="shared" si="6"/>
        <v>5.2487030820872693</v>
      </c>
      <c r="J28" s="36">
        <f t="shared" si="8"/>
        <v>12.057543393521998</v>
      </c>
      <c r="K28" s="79"/>
      <c r="L28" s="35">
        <v>237105</v>
      </c>
      <c r="M28" s="36">
        <f t="shared" si="9"/>
        <v>11.201454693882178</v>
      </c>
      <c r="N28" s="15"/>
    </row>
    <row r="29" spans="1:14" ht="15.75">
      <c r="A29" s="12"/>
      <c r="B29" s="34" t="s">
        <v>262</v>
      </c>
      <c r="C29" s="35">
        <v>6082</v>
      </c>
      <c r="D29" s="35">
        <v>6378</v>
      </c>
      <c r="E29" s="36">
        <f t="shared" si="5"/>
        <v>4.8668201249588927</v>
      </c>
      <c r="F29" s="36">
        <f t="shared" si="7"/>
        <v>11.14859550070793</v>
      </c>
      <c r="G29" s="35">
        <v>6082</v>
      </c>
      <c r="H29" s="35">
        <v>6378</v>
      </c>
      <c r="I29" s="36">
        <f t="shared" si="6"/>
        <v>4.8668201249588927</v>
      </c>
      <c r="J29" s="36">
        <f t="shared" si="8"/>
        <v>11.14859550070793</v>
      </c>
      <c r="K29" s="79"/>
      <c r="L29" s="35">
        <v>199349</v>
      </c>
      <c r="M29" s="36">
        <f t="shared" si="9"/>
        <v>9.4177634034318913</v>
      </c>
      <c r="N29" s="15"/>
    </row>
    <row r="30" spans="1:14" ht="15.75">
      <c r="A30" s="12"/>
      <c r="B30" s="34" t="s">
        <v>263</v>
      </c>
      <c r="C30" s="35">
        <v>2445</v>
      </c>
      <c r="D30" s="35">
        <v>2690</v>
      </c>
      <c r="E30" s="36">
        <f t="shared" si="5"/>
        <v>10.020449897750506</v>
      </c>
      <c r="F30" s="36">
        <f t="shared" si="7"/>
        <v>4.7020573685958507</v>
      </c>
      <c r="G30" s="35">
        <v>2445</v>
      </c>
      <c r="H30" s="35">
        <v>2690</v>
      </c>
      <c r="I30" s="36">
        <f t="shared" si="6"/>
        <v>10.020449897750506</v>
      </c>
      <c r="J30" s="36">
        <f t="shared" si="8"/>
        <v>4.7020573685958507</v>
      </c>
      <c r="K30" s="79"/>
      <c r="L30" s="35">
        <v>77872</v>
      </c>
      <c r="M30" s="36">
        <f t="shared" si="9"/>
        <v>3.6788750972016322</v>
      </c>
      <c r="N30" s="15"/>
    </row>
    <row r="31" spans="1:14" ht="15.75">
      <c r="A31" s="12"/>
      <c r="B31" s="34" t="s">
        <v>264</v>
      </c>
      <c r="C31" s="35">
        <v>3217</v>
      </c>
      <c r="D31" s="35">
        <v>3924</v>
      </c>
      <c r="E31" s="36">
        <f t="shared" si="5"/>
        <v>21.976997202362458</v>
      </c>
      <c r="F31" s="36">
        <f>+(D31*100)/$D$32</f>
        <v>6.8590606373123109</v>
      </c>
      <c r="G31" s="35">
        <v>3217</v>
      </c>
      <c r="H31" s="35">
        <v>3924</v>
      </c>
      <c r="I31" s="36">
        <f t="shared" si="6"/>
        <v>21.976997202362458</v>
      </c>
      <c r="J31" s="36">
        <f>+(H31*100)/$H$32</f>
        <v>6.8590606373123109</v>
      </c>
      <c r="K31" s="79"/>
      <c r="L31" s="35">
        <v>109229</v>
      </c>
      <c r="M31" s="36">
        <f>+(L31*100)/$L$32</f>
        <v>5.1602610436644376</v>
      </c>
      <c r="N31" s="15"/>
    </row>
    <row r="32" spans="1:14" ht="15.75">
      <c r="A32" s="12"/>
      <c r="B32" s="40" t="s">
        <v>70</v>
      </c>
      <c r="C32" s="37">
        <f>SUM(C26:C31)</f>
        <v>58481</v>
      </c>
      <c r="D32" s="37">
        <f>SUM(D26:D31)</f>
        <v>57209</v>
      </c>
      <c r="E32" s="38">
        <f t="shared" ref="E32" si="10">IF(ISBLANK(D32),"",(IFERROR(((D32/C32-1)*100),"")))</f>
        <v>-2.1750654058583119</v>
      </c>
      <c r="F32" s="38">
        <f>SUM(F26:F31)</f>
        <v>99.999999999999986</v>
      </c>
      <c r="G32" s="37">
        <f>SUM(G26:G31)</f>
        <v>58481</v>
      </c>
      <c r="H32" s="37">
        <f>SUM(H26:H31)</f>
        <v>57209</v>
      </c>
      <c r="I32" s="38">
        <f t="shared" ref="I32" si="11">IF(ISBLANK(H32),"",(IFERROR(((H32/G32-1)*100),"")))</f>
        <v>-2.1750654058583119</v>
      </c>
      <c r="J32" s="38">
        <f>SUM(J26:J31)</f>
        <v>99.999999999999986</v>
      </c>
      <c r="K32" s="4"/>
      <c r="L32" s="37">
        <f>SUM(L26:L31)</f>
        <v>2116734</v>
      </c>
      <c r="M32" s="38">
        <f>SUM(M26:M31)</f>
        <v>100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309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83</v>
      </c>
      <c r="C35" s="35">
        <f t="shared" ref="C35:D40" si="12">C17-C26</f>
        <v>14806</v>
      </c>
      <c r="D35" s="35">
        <f t="shared" si="12"/>
        <v>14024</v>
      </c>
      <c r="E35" s="36">
        <f t="shared" ref="E35:E41" si="13">IF(ISBLANK(D35),"",(IFERROR(((D35/C35-1)*100),"")))</f>
        <v>-5.2816425773335123</v>
      </c>
      <c r="F35" s="36">
        <f>+(D35*100)/$D$41</f>
        <v>28.862499742740127</v>
      </c>
      <c r="G35" s="35">
        <f t="shared" ref="G35:H40" si="14">G17-G26</f>
        <v>14806</v>
      </c>
      <c r="H35" s="35">
        <f t="shared" si="14"/>
        <v>14024</v>
      </c>
      <c r="I35" s="36">
        <f t="shared" ref="I35:I41" si="15">IF(ISBLANK(H35),"",(IFERROR(((H35/G35-1)*100),"")))</f>
        <v>-5.2816425773335123</v>
      </c>
      <c r="J35" s="36">
        <f>+(H35*100)/$H$41</f>
        <v>28.862499742740127</v>
      </c>
      <c r="K35" s="79"/>
      <c r="L35" s="35">
        <f t="shared" ref="L35:L40" si="16">L17-L26</f>
        <v>554293</v>
      </c>
      <c r="M35" s="36">
        <f>+(L35*100)/$L$41</f>
        <v>32.249024022713655</v>
      </c>
      <c r="N35" s="15"/>
    </row>
    <row r="36" spans="1:14" ht="15.75">
      <c r="A36" s="12"/>
      <c r="B36" s="34" t="s">
        <v>299</v>
      </c>
      <c r="C36" s="35">
        <f t="shared" si="12"/>
        <v>16420</v>
      </c>
      <c r="D36" s="35">
        <f t="shared" si="12"/>
        <v>16602</v>
      </c>
      <c r="E36" s="36">
        <f t="shared" si="13"/>
        <v>1.1084043848964775</v>
      </c>
      <c r="F36" s="36">
        <f t="shared" ref="F36:F39" si="17">+(D36*100)/$D$41</f>
        <v>34.168227376566712</v>
      </c>
      <c r="G36" s="35">
        <f t="shared" si="14"/>
        <v>16420</v>
      </c>
      <c r="H36" s="35">
        <f t="shared" si="14"/>
        <v>16602</v>
      </c>
      <c r="I36" s="36">
        <f t="shared" si="15"/>
        <v>1.1084043848964775</v>
      </c>
      <c r="J36" s="36">
        <f t="shared" ref="J36:J39" si="18">+(H36*100)/$H$41</f>
        <v>34.168227376566712</v>
      </c>
      <c r="K36" s="79"/>
      <c r="L36" s="35">
        <f t="shared" si="16"/>
        <v>614082</v>
      </c>
      <c r="M36" s="36">
        <f t="shared" ref="M36:M39" si="19">+(L36*100)/$L$41</f>
        <v>35.727575794599687</v>
      </c>
      <c r="N36" s="15"/>
    </row>
    <row r="37" spans="1:14" ht="15.75">
      <c r="A37" s="12"/>
      <c r="B37" s="34" t="s">
        <v>261</v>
      </c>
      <c r="C37" s="35">
        <f t="shared" si="12"/>
        <v>5323</v>
      </c>
      <c r="D37" s="35">
        <f t="shared" si="12"/>
        <v>6031</v>
      </c>
      <c r="E37" s="36">
        <f t="shared" si="13"/>
        <v>13.300770242344552</v>
      </c>
      <c r="F37" s="36">
        <f t="shared" si="17"/>
        <v>12.412274383090823</v>
      </c>
      <c r="G37" s="35">
        <f t="shared" si="14"/>
        <v>5323</v>
      </c>
      <c r="H37" s="35">
        <f t="shared" si="14"/>
        <v>6031</v>
      </c>
      <c r="I37" s="36">
        <f t="shared" si="15"/>
        <v>13.300770242344552</v>
      </c>
      <c r="J37" s="36">
        <f t="shared" si="18"/>
        <v>12.412274383090823</v>
      </c>
      <c r="K37" s="79"/>
      <c r="L37" s="35">
        <f t="shared" si="16"/>
        <v>198387</v>
      </c>
      <c r="M37" s="36">
        <f t="shared" si="19"/>
        <v>11.542247744052503</v>
      </c>
      <c r="N37" s="15"/>
    </row>
    <row r="38" spans="1:14" ht="15.75">
      <c r="A38" s="12"/>
      <c r="B38" s="34" t="s">
        <v>262</v>
      </c>
      <c r="C38" s="35">
        <f t="shared" si="12"/>
        <v>5005</v>
      </c>
      <c r="D38" s="35">
        <f t="shared" si="12"/>
        <v>5567</v>
      </c>
      <c r="E38" s="36">
        <f t="shared" si="13"/>
        <v>11.22877122877124</v>
      </c>
      <c r="F38" s="36">
        <f t="shared" si="17"/>
        <v>11.4573257321616</v>
      </c>
      <c r="G38" s="35">
        <f t="shared" si="14"/>
        <v>5005</v>
      </c>
      <c r="H38" s="35">
        <f t="shared" si="14"/>
        <v>5567</v>
      </c>
      <c r="I38" s="36">
        <f t="shared" si="15"/>
        <v>11.22877122877124</v>
      </c>
      <c r="J38" s="36">
        <f t="shared" si="18"/>
        <v>11.4573257321616</v>
      </c>
      <c r="K38" s="79"/>
      <c r="L38" s="35">
        <f t="shared" si="16"/>
        <v>170260</v>
      </c>
      <c r="M38" s="36">
        <f t="shared" si="19"/>
        <v>9.9058058285189006</v>
      </c>
      <c r="N38" s="15"/>
    </row>
    <row r="39" spans="1:14" ht="15.75">
      <c r="A39" s="12"/>
      <c r="B39" s="34" t="s">
        <v>263</v>
      </c>
      <c r="C39" s="35">
        <f t="shared" si="12"/>
        <v>2077</v>
      </c>
      <c r="D39" s="35">
        <f t="shared" si="12"/>
        <v>2443</v>
      </c>
      <c r="E39" s="36">
        <f t="shared" si="13"/>
        <v>17.621569571497343</v>
      </c>
      <c r="F39" s="36">
        <f t="shared" si="17"/>
        <v>5.0278869703019202</v>
      </c>
      <c r="G39" s="35">
        <f t="shared" si="14"/>
        <v>2077</v>
      </c>
      <c r="H39" s="35">
        <f t="shared" si="14"/>
        <v>2443</v>
      </c>
      <c r="I39" s="36">
        <f t="shared" si="15"/>
        <v>17.621569571497343</v>
      </c>
      <c r="J39" s="36">
        <f t="shared" si="18"/>
        <v>5.0278869703019202</v>
      </c>
      <c r="K39" s="79"/>
      <c r="L39" s="35">
        <f t="shared" si="16"/>
        <v>70615</v>
      </c>
      <c r="M39" s="36">
        <f t="shared" si="19"/>
        <v>4.1084134769227187</v>
      </c>
      <c r="N39" s="15"/>
    </row>
    <row r="40" spans="1:14" ht="15.75">
      <c r="A40" s="12"/>
      <c r="B40" s="34" t="s">
        <v>264</v>
      </c>
      <c r="C40" s="35">
        <f t="shared" si="12"/>
        <v>2988</v>
      </c>
      <c r="D40" s="35">
        <f t="shared" si="12"/>
        <v>3922</v>
      </c>
      <c r="E40" s="36">
        <f t="shared" si="13"/>
        <v>31.258366800535462</v>
      </c>
      <c r="F40" s="36">
        <f>+(D40*100)/$D$41</f>
        <v>8.0717857951388172</v>
      </c>
      <c r="G40" s="35">
        <f t="shared" si="14"/>
        <v>2988</v>
      </c>
      <c r="H40" s="35">
        <f t="shared" si="14"/>
        <v>3922</v>
      </c>
      <c r="I40" s="36">
        <f t="shared" si="15"/>
        <v>31.258366800535462</v>
      </c>
      <c r="J40" s="36">
        <f>+(H40*100)/$H$41</f>
        <v>8.0717857951388172</v>
      </c>
      <c r="K40" s="79"/>
      <c r="L40" s="35">
        <f t="shared" si="16"/>
        <v>111153</v>
      </c>
      <c r="M40" s="36">
        <f>+(L40*100)/$L$41</f>
        <v>6.466933133192537</v>
      </c>
      <c r="N40" s="15"/>
    </row>
    <row r="41" spans="1:14" ht="15.75">
      <c r="A41" s="12"/>
      <c r="B41" s="40" t="s">
        <v>70</v>
      </c>
      <c r="C41" s="37">
        <f>SUM(C35:C40)</f>
        <v>46619</v>
      </c>
      <c r="D41" s="37">
        <f>SUM(D35:D40)</f>
        <v>48589</v>
      </c>
      <c r="E41" s="38">
        <f t="shared" si="13"/>
        <v>4.225744867972292</v>
      </c>
      <c r="F41" s="38">
        <f>SUM(F35:F40)</f>
        <v>100</v>
      </c>
      <c r="G41" s="37">
        <f>SUM(G35:G40)</f>
        <v>46619</v>
      </c>
      <c r="H41" s="37">
        <f>SUM(H35:H40)</f>
        <v>48589</v>
      </c>
      <c r="I41" s="38">
        <f t="shared" si="15"/>
        <v>4.225744867972292</v>
      </c>
      <c r="J41" s="38">
        <f>SUM(J35:J40)</f>
        <v>100</v>
      </c>
      <c r="K41" s="4"/>
      <c r="L41" s="37">
        <f>SUM(L35:L40)</f>
        <v>1718790</v>
      </c>
      <c r="M41" s="38">
        <f>SUM(M35:M40)</f>
        <v>100.00000000000001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9"/>
    </row>
    <row r="47" spans="1:14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</sheetData>
  <mergeCells count="9">
    <mergeCell ref="C11:M11"/>
    <mergeCell ref="G14:H14"/>
    <mergeCell ref="F14:F15"/>
    <mergeCell ref="E14:E15"/>
    <mergeCell ref="C14:D14"/>
    <mergeCell ref="M14:M15"/>
    <mergeCell ref="J14:J15"/>
    <mergeCell ref="I14:I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>
      <c r="A14" s="12"/>
      <c r="B14" s="30" t="s">
        <v>266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101</v>
      </c>
      <c r="K14" s="32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32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87</v>
      </c>
      <c r="C17" s="35">
        <v>737</v>
      </c>
      <c r="D17" s="35">
        <v>820</v>
      </c>
      <c r="E17" s="36">
        <f t="shared" ref="E17:E23" si="0">IF(ISBLANK(D17),"",(IFERROR(((D17/C17-1)*100),"")))</f>
        <v>11.26187245590231</v>
      </c>
      <c r="F17" s="36">
        <f>+(D17*100)/$D$23</f>
        <v>0.77506191043308947</v>
      </c>
      <c r="G17" s="35">
        <v>737</v>
      </c>
      <c r="H17" s="35">
        <v>820</v>
      </c>
      <c r="I17" s="36">
        <f t="shared" ref="I17:I23" si="1">IF(ISBLANK(H17),"",(IFERROR(((H17/G17-1)*100),"")))</f>
        <v>11.26187245590231</v>
      </c>
      <c r="J17" s="36">
        <f>+(H17*100)/$H$23</f>
        <v>0.77506191043308947</v>
      </c>
      <c r="K17" s="79"/>
      <c r="L17" s="35">
        <v>19558</v>
      </c>
      <c r="M17" s="36">
        <f>+(L17*100)/$L$23</f>
        <v>0.50991728900666511</v>
      </c>
      <c r="N17" s="15"/>
    </row>
    <row r="18" spans="1:14" ht="15.75">
      <c r="A18" s="12"/>
      <c r="B18" s="34" t="s">
        <v>82</v>
      </c>
      <c r="C18" s="35">
        <v>50353</v>
      </c>
      <c r="D18" s="35">
        <v>49220</v>
      </c>
      <c r="E18" s="36">
        <f t="shared" si="0"/>
        <v>-2.2501141937918301</v>
      </c>
      <c r="F18" s="36">
        <f t="shared" ref="F18:F21" si="2">+(D18*100)/$D$23</f>
        <v>46.522618575020324</v>
      </c>
      <c r="G18" s="35">
        <v>50353</v>
      </c>
      <c r="H18" s="35">
        <v>49220</v>
      </c>
      <c r="I18" s="36">
        <f t="shared" si="1"/>
        <v>-2.2501141937918301</v>
      </c>
      <c r="J18" s="36">
        <f t="shared" ref="J18:J21" si="3">+(H18*100)/$H$23</f>
        <v>46.522618575020324</v>
      </c>
      <c r="K18" s="79"/>
      <c r="L18" s="35">
        <v>1699734</v>
      </c>
      <c r="M18" s="36">
        <f t="shared" ref="M18:M21" si="4">+(L18*100)/$L$23</f>
        <v>44.315561576462564</v>
      </c>
      <c r="N18" s="15"/>
    </row>
    <row r="19" spans="1:14" ht="15.75">
      <c r="A19" s="12"/>
      <c r="B19" s="34" t="s">
        <v>88</v>
      </c>
      <c r="C19" s="35">
        <v>9776</v>
      </c>
      <c r="D19" s="35">
        <v>7505</v>
      </c>
      <c r="E19" s="36">
        <f t="shared" si="0"/>
        <v>-23.230360065466449</v>
      </c>
      <c r="F19" s="36">
        <f t="shared" si="2"/>
        <v>7.093706875366264</v>
      </c>
      <c r="G19" s="35">
        <v>9776</v>
      </c>
      <c r="H19" s="35">
        <v>7505</v>
      </c>
      <c r="I19" s="36">
        <f t="shared" si="1"/>
        <v>-23.230360065466449</v>
      </c>
      <c r="J19" s="36">
        <f t="shared" si="3"/>
        <v>7.093706875366264</v>
      </c>
      <c r="K19" s="79"/>
      <c r="L19" s="35">
        <v>301448</v>
      </c>
      <c r="M19" s="36">
        <f t="shared" si="4"/>
        <v>7.8593694108028007</v>
      </c>
      <c r="N19" s="15"/>
    </row>
    <row r="20" spans="1:14" ht="15.75">
      <c r="A20" s="12"/>
      <c r="B20" s="34" t="s">
        <v>89</v>
      </c>
      <c r="C20" s="35">
        <v>3022</v>
      </c>
      <c r="D20" s="35">
        <v>2375</v>
      </c>
      <c r="E20" s="36">
        <f t="shared" si="0"/>
        <v>-21.409662475181999</v>
      </c>
      <c r="F20" s="36">
        <f t="shared" si="2"/>
        <v>2.2448439479007165</v>
      </c>
      <c r="G20" s="35">
        <v>3022</v>
      </c>
      <c r="H20" s="35">
        <v>2375</v>
      </c>
      <c r="I20" s="36">
        <f t="shared" si="1"/>
        <v>-21.409662475181999</v>
      </c>
      <c r="J20" s="36">
        <f t="shared" si="3"/>
        <v>2.2448439479007165</v>
      </c>
      <c r="K20" s="79"/>
      <c r="L20" s="35">
        <v>78596</v>
      </c>
      <c r="M20" s="36">
        <f t="shared" si="4"/>
        <v>2.0491593847411722</v>
      </c>
      <c r="N20" s="15"/>
    </row>
    <row r="21" spans="1:14" ht="15.75">
      <c r="A21" s="12"/>
      <c r="B21" s="34" t="s">
        <v>90</v>
      </c>
      <c r="C21" s="35">
        <v>27456</v>
      </c>
      <c r="D21" s="35">
        <v>32441</v>
      </c>
      <c r="E21" s="36">
        <f t="shared" si="0"/>
        <v>18.156322843822849</v>
      </c>
      <c r="F21" s="36">
        <f t="shared" si="2"/>
        <v>30.663150532146165</v>
      </c>
      <c r="G21" s="35">
        <v>27456</v>
      </c>
      <c r="H21" s="35">
        <v>32441</v>
      </c>
      <c r="I21" s="36">
        <f t="shared" si="1"/>
        <v>18.156322843822849</v>
      </c>
      <c r="J21" s="36">
        <f t="shared" si="3"/>
        <v>30.663150532146165</v>
      </c>
      <c r="K21" s="79"/>
      <c r="L21" s="35">
        <v>1477551</v>
      </c>
      <c r="M21" s="36">
        <f t="shared" si="4"/>
        <v>38.522793756472389</v>
      </c>
      <c r="N21" s="15"/>
    </row>
    <row r="22" spans="1:14" ht="15.75">
      <c r="A22" s="12"/>
      <c r="B22" s="34" t="s">
        <v>71</v>
      </c>
      <c r="C22" s="35">
        <v>13756</v>
      </c>
      <c r="D22" s="35">
        <v>13437</v>
      </c>
      <c r="E22" s="36">
        <f t="shared" si="0"/>
        <v>-2.318988077929629</v>
      </c>
      <c r="F22" s="36">
        <f>+(D22*100)/$D$23</f>
        <v>12.700618159133443</v>
      </c>
      <c r="G22" s="35">
        <v>13756</v>
      </c>
      <c r="H22" s="35">
        <v>13437</v>
      </c>
      <c r="I22" s="36">
        <f t="shared" si="1"/>
        <v>-2.318988077929629</v>
      </c>
      <c r="J22" s="36">
        <f>+(H22*100)/$H$23</f>
        <v>12.700618159133443</v>
      </c>
      <c r="K22" s="79"/>
      <c r="L22" s="35">
        <v>258637</v>
      </c>
      <c r="M22" s="36">
        <f>+(L22*100)/$L$23</f>
        <v>6.7431985825144096</v>
      </c>
      <c r="N22" s="15"/>
    </row>
    <row r="23" spans="1:14" ht="15.75">
      <c r="A23" s="12"/>
      <c r="B23" s="40" t="s">
        <v>70</v>
      </c>
      <c r="C23" s="37">
        <f>SUM(C17:C22)</f>
        <v>105100</v>
      </c>
      <c r="D23" s="37">
        <f>SUM(D17:D22)</f>
        <v>105798</v>
      </c>
      <c r="E23" s="38">
        <f t="shared" si="0"/>
        <v>0.66412940057087866</v>
      </c>
      <c r="F23" s="38">
        <f>SUM(F17:F22)</f>
        <v>100</v>
      </c>
      <c r="G23" s="37">
        <f>SUM(G17:G22)</f>
        <v>105100</v>
      </c>
      <c r="H23" s="37">
        <f>SUM(H17:H22)</f>
        <v>105798</v>
      </c>
      <c r="I23" s="38">
        <f t="shared" si="1"/>
        <v>0.66412940057087866</v>
      </c>
      <c r="J23" s="38">
        <f>SUM(J17:J22)</f>
        <v>100</v>
      </c>
      <c r="K23" s="4"/>
      <c r="L23" s="37">
        <f>SUM(L17:L22)</f>
        <v>3835524</v>
      </c>
      <c r="M23" s="38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308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87</v>
      </c>
      <c r="C26" s="35">
        <v>440</v>
      </c>
      <c r="D26" s="35">
        <v>460</v>
      </c>
      <c r="E26" s="36">
        <f t="shared" ref="E26:E31" si="5">IF(ISBLANK(D26),"",(IFERROR(((D26/C26-1)*100),"")))</f>
        <v>4.5454545454545414</v>
      </c>
      <c r="F26" s="36">
        <f>+(D26*100)/$D$32</f>
        <v>0.80406928979705994</v>
      </c>
      <c r="G26" s="35">
        <v>440</v>
      </c>
      <c r="H26" s="35">
        <v>460</v>
      </c>
      <c r="I26" s="36">
        <f t="shared" ref="I26:I31" si="6">IF(ISBLANK(H26),"",(IFERROR(((H26/G26-1)*100),"")))</f>
        <v>4.5454545454545414</v>
      </c>
      <c r="J26" s="36">
        <f>+(H26*100)/$H$32</f>
        <v>0.80406928979705994</v>
      </c>
      <c r="K26" s="79"/>
      <c r="L26" s="35">
        <v>11751</v>
      </c>
      <c r="M26" s="36">
        <f>+(L26*100)/$L$32</f>
        <v>0.5551476945142847</v>
      </c>
      <c r="N26" s="15"/>
    </row>
    <row r="27" spans="1:14" ht="15.75">
      <c r="A27" s="12"/>
      <c r="B27" s="34" t="s">
        <v>82</v>
      </c>
      <c r="C27" s="35">
        <v>29526</v>
      </c>
      <c r="D27" s="35">
        <v>27926</v>
      </c>
      <c r="E27" s="36">
        <f t="shared" si="5"/>
        <v>-5.4189527873738434</v>
      </c>
      <c r="F27" s="36">
        <f t="shared" ref="F27:F30" si="7">+(D27*100)/$D$32</f>
        <v>48.813997797549334</v>
      </c>
      <c r="G27" s="35">
        <v>29526</v>
      </c>
      <c r="H27" s="35">
        <v>27926</v>
      </c>
      <c r="I27" s="36">
        <f t="shared" si="6"/>
        <v>-5.4189527873738434</v>
      </c>
      <c r="J27" s="36">
        <f t="shared" ref="J27:J30" si="8">+(H27*100)/$H$32</f>
        <v>48.813997797549334</v>
      </c>
      <c r="K27" s="79"/>
      <c r="L27" s="35">
        <v>983225</v>
      </c>
      <c r="M27" s="36">
        <f t="shared" ref="M27:M30" si="9">+(L27*100)/$L$32</f>
        <v>46.450097178011028</v>
      </c>
      <c r="N27" s="15"/>
    </row>
    <row r="28" spans="1:14" ht="15.75">
      <c r="A28" s="12"/>
      <c r="B28" s="34" t="s">
        <v>88</v>
      </c>
      <c r="C28" s="35">
        <v>5014</v>
      </c>
      <c r="D28" s="35">
        <v>3895</v>
      </c>
      <c r="E28" s="36">
        <f t="shared" si="5"/>
        <v>-22.317510969286005</v>
      </c>
      <c r="F28" s="36">
        <f t="shared" si="7"/>
        <v>6.8083693125207576</v>
      </c>
      <c r="G28" s="35">
        <v>5014</v>
      </c>
      <c r="H28" s="35">
        <v>3895</v>
      </c>
      <c r="I28" s="36">
        <f t="shared" si="6"/>
        <v>-22.317510969286005</v>
      </c>
      <c r="J28" s="36">
        <f t="shared" si="8"/>
        <v>6.8083693125207576</v>
      </c>
      <c r="K28" s="79"/>
      <c r="L28" s="35">
        <v>152841</v>
      </c>
      <c r="M28" s="36">
        <f t="shared" si="9"/>
        <v>7.2206049508346348</v>
      </c>
      <c r="N28" s="15"/>
    </row>
    <row r="29" spans="1:14" ht="15.75">
      <c r="A29" s="12"/>
      <c r="B29" s="34" t="s">
        <v>89</v>
      </c>
      <c r="C29" s="35">
        <v>1335</v>
      </c>
      <c r="D29" s="35">
        <v>1044</v>
      </c>
      <c r="E29" s="36">
        <f t="shared" si="5"/>
        <v>-21.797752808988768</v>
      </c>
      <c r="F29" s="36">
        <f t="shared" si="7"/>
        <v>1.8248876924959359</v>
      </c>
      <c r="G29" s="35">
        <v>1335</v>
      </c>
      <c r="H29" s="35">
        <v>1044</v>
      </c>
      <c r="I29" s="36">
        <f t="shared" si="6"/>
        <v>-21.797752808988768</v>
      </c>
      <c r="J29" s="36">
        <f t="shared" si="8"/>
        <v>1.8248876924959359</v>
      </c>
      <c r="K29" s="79"/>
      <c r="L29" s="35">
        <v>34556</v>
      </c>
      <c r="M29" s="36">
        <f t="shared" si="9"/>
        <v>1.6325149971607202</v>
      </c>
      <c r="N29" s="15"/>
    </row>
    <row r="30" spans="1:14" ht="15.75">
      <c r="A30" s="12"/>
      <c r="B30" s="34" t="s">
        <v>90</v>
      </c>
      <c r="C30" s="35">
        <v>14043</v>
      </c>
      <c r="D30" s="35">
        <v>16385</v>
      </c>
      <c r="E30" s="36">
        <f t="shared" si="5"/>
        <v>16.677348144983274</v>
      </c>
      <c r="F30" s="36">
        <f t="shared" si="7"/>
        <v>28.640598507227885</v>
      </c>
      <c r="G30" s="35">
        <v>14043</v>
      </c>
      <c r="H30" s="35">
        <v>16385</v>
      </c>
      <c r="I30" s="36">
        <f t="shared" si="6"/>
        <v>16.677348144983274</v>
      </c>
      <c r="J30" s="36">
        <f t="shared" si="8"/>
        <v>28.640598507227885</v>
      </c>
      <c r="K30" s="79"/>
      <c r="L30" s="35">
        <v>783355</v>
      </c>
      <c r="M30" s="36">
        <f t="shared" si="9"/>
        <v>37.007720384327932</v>
      </c>
      <c r="N30" s="15"/>
    </row>
    <row r="31" spans="1:14" ht="15.75">
      <c r="A31" s="12"/>
      <c r="B31" s="34" t="s">
        <v>71</v>
      </c>
      <c r="C31" s="35">
        <v>8123</v>
      </c>
      <c r="D31" s="35">
        <v>7499</v>
      </c>
      <c r="E31" s="36">
        <f t="shared" si="5"/>
        <v>-7.6818909269974149</v>
      </c>
      <c r="F31" s="36">
        <f>+(D31*100)/$D$32</f>
        <v>13.108077400409027</v>
      </c>
      <c r="G31" s="35">
        <v>8123</v>
      </c>
      <c r="H31" s="35">
        <v>7499</v>
      </c>
      <c r="I31" s="36">
        <f t="shared" si="6"/>
        <v>-7.6818909269974149</v>
      </c>
      <c r="J31" s="36">
        <f>+(H31*100)/$H$32</f>
        <v>13.108077400409027</v>
      </c>
      <c r="K31" s="79"/>
      <c r="L31" s="35">
        <v>151006</v>
      </c>
      <c r="M31" s="36">
        <f>+(L31*100)/$L$32</f>
        <v>7.1339147951513979</v>
      </c>
      <c r="N31" s="15"/>
    </row>
    <row r="32" spans="1:14" ht="15.75">
      <c r="A32" s="12"/>
      <c r="B32" s="40" t="s">
        <v>70</v>
      </c>
      <c r="C32" s="37">
        <f>SUM(C26:C31)</f>
        <v>58481</v>
      </c>
      <c r="D32" s="37">
        <f>SUM(D26:D31)</f>
        <v>57209</v>
      </c>
      <c r="E32" s="38">
        <f t="shared" ref="E32" si="10">IF(ISBLANK(D32),"",(IFERROR(((D32/C32-1)*100),"")))</f>
        <v>-2.1750654058583119</v>
      </c>
      <c r="F32" s="38">
        <f>SUM(F26:F31)</f>
        <v>100</v>
      </c>
      <c r="G32" s="37">
        <f>SUM(G26:G31)</f>
        <v>58481</v>
      </c>
      <c r="H32" s="37">
        <f>SUM(H26:H31)</f>
        <v>57209</v>
      </c>
      <c r="I32" s="38">
        <f t="shared" ref="I32" si="11">IF(ISBLANK(H32),"",(IFERROR(((H32/G32-1)*100),"")))</f>
        <v>-2.1750654058583119</v>
      </c>
      <c r="J32" s="38">
        <f>SUM(J26:J31)</f>
        <v>100</v>
      </c>
      <c r="K32" s="4"/>
      <c r="L32" s="37">
        <f>SUM(L26:L31)</f>
        <v>2116734</v>
      </c>
      <c r="M32" s="38">
        <f>SUM(M26:M31)</f>
        <v>99.999999999999986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309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87</v>
      </c>
      <c r="C35" s="35">
        <f t="shared" ref="C35:D40" si="12">C17-C26</f>
        <v>297</v>
      </c>
      <c r="D35" s="35">
        <f t="shared" si="12"/>
        <v>360</v>
      </c>
      <c r="E35" s="36">
        <f t="shared" ref="E35:E41" si="13">IF(ISBLANK(D35),"",(IFERROR(((D35/C35-1)*100),"")))</f>
        <v>21.212121212121215</v>
      </c>
      <c r="F35" s="36">
        <f>+(D35*100)/$D$41</f>
        <v>0.74090843606577617</v>
      </c>
      <c r="G35" s="35">
        <f t="shared" ref="G35:H40" si="14">G17-G26</f>
        <v>297</v>
      </c>
      <c r="H35" s="35">
        <f t="shared" si="14"/>
        <v>360</v>
      </c>
      <c r="I35" s="36">
        <f t="shared" ref="I35:I41" si="15">IF(ISBLANK(H35),"",(IFERROR(((H35/G35-1)*100),"")))</f>
        <v>21.212121212121215</v>
      </c>
      <c r="J35" s="36">
        <f>+(H35*100)/$H$41</f>
        <v>0.74090843606577617</v>
      </c>
      <c r="K35" s="79"/>
      <c r="L35" s="35">
        <f t="shared" ref="L35:L40" si="16">L17-L26</f>
        <v>7807</v>
      </c>
      <c r="M35" s="36">
        <f>+(L35*100)/$L$41</f>
        <v>0.45421488372634239</v>
      </c>
      <c r="N35" s="15"/>
    </row>
    <row r="36" spans="1:14" ht="15.75">
      <c r="A36" s="12"/>
      <c r="B36" s="34" t="s">
        <v>82</v>
      </c>
      <c r="C36" s="35">
        <f t="shared" si="12"/>
        <v>20827</v>
      </c>
      <c r="D36" s="35">
        <f t="shared" si="12"/>
        <v>21294</v>
      </c>
      <c r="E36" s="36">
        <f t="shared" si="13"/>
        <v>2.2422816536227019</v>
      </c>
      <c r="F36" s="36">
        <f t="shared" ref="F36:F39" si="17">+(D36*100)/$D$41</f>
        <v>43.824733993290664</v>
      </c>
      <c r="G36" s="35">
        <f t="shared" si="14"/>
        <v>20827</v>
      </c>
      <c r="H36" s="35">
        <f t="shared" si="14"/>
        <v>21294</v>
      </c>
      <c r="I36" s="36">
        <f t="shared" si="15"/>
        <v>2.2422816536227019</v>
      </c>
      <c r="J36" s="36">
        <f t="shared" ref="J36:J39" si="18">+(H36*100)/$H$41</f>
        <v>43.824733993290664</v>
      </c>
      <c r="K36" s="79"/>
      <c r="L36" s="35">
        <f t="shared" si="16"/>
        <v>716509</v>
      </c>
      <c r="M36" s="36">
        <f t="shared" ref="M36:M39" si="19">+(L36*100)/$L$41</f>
        <v>41.686826197499407</v>
      </c>
      <c r="N36" s="15"/>
    </row>
    <row r="37" spans="1:14" ht="15.75">
      <c r="A37" s="12"/>
      <c r="B37" s="34" t="s">
        <v>88</v>
      </c>
      <c r="C37" s="35">
        <f t="shared" si="12"/>
        <v>4762</v>
      </c>
      <c r="D37" s="35">
        <f t="shared" si="12"/>
        <v>3610</v>
      </c>
      <c r="E37" s="36">
        <f t="shared" si="13"/>
        <v>-24.191516169676607</v>
      </c>
      <c r="F37" s="36">
        <f t="shared" si="17"/>
        <v>7.4296651505484776</v>
      </c>
      <c r="G37" s="35">
        <f t="shared" si="14"/>
        <v>4762</v>
      </c>
      <c r="H37" s="35">
        <f t="shared" si="14"/>
        <v>3610</v>
      </c>
      <c r="I37" s="36">
        <f t="shared" si="15"/>
        <v>-24.191516169676607</v>
      </c>
      <c r="J37" s="36">
        <f t="shared" si="18"/>
        <v>7.4296651505484776</v>
      </c>
      <c r="K37" s="79"/>
      <c r="L37" s="35">
        <f t="shared" si="16"/>
        <v>148607</v>
      </c>
      <c r="M37" s="36">
        <f t="shared" si="19"/>
        <v>8.6460242379813703</v>
      </c>
      <c r="N37" s="15"/>
    </row>
    <row r="38" spans="1:14" ht="15.75">
      <c r="A38" s="12"/>
      <c r="B38" s="34" t="s">
        <v>89</v>
      </c>
      <c r="C38" s="35">
        <f t="shared" si="12"/>
        <v>1687</v>
      </c>
      <c r="D38" s="35">
        <f t="shared" si="12"/>
        <v>1331</v>
      </c>
      <c r="E38" s="36">
        <f t="shared" si="13"/>
        <v>-21.102548903378782</v>
      </c>
      <c r="F38" s="36">
        <f t="shared" si="17"/>
        <v>2.7393031344543002</v>
      </c>
      <c r="G38" s="35">
        <f t="shared" si="14"/>
        <v>1687</v>
      </c>
      <c r="H38" s="35">
        <f t="shared" si="14"/>
        <v>1331</v>
      </c>
      <c r="I38" s="36">
        <f t="shared" si="15"/>
        <v>-21.102548903378782</v>
      </c>
      <c r="J38" s="36">
        <f t="shared" si="18"/>
        <v>2.7393031344543002</v>
      </c>
      <c r="K38" s="79"/>
      <c r="L38" s="35">
        <f t="shared" si="16"/>
        <v>44040</v>
      </c>
      <c r="M38" s="36">
        <f t="shared" si="19"/>
        <v>2.5622676417712462</v>
      </c>
      <c r="N38" s="15"/>
    </row>
    <row r="39" spans="1:14" ht="15.75">
      <c r="A39" s="12"/>
      <c r="B39" s="34" t="s">
        <v>90</v>
      </c>
      <c r="C39" s="35">
        <f t="shared" si="12"/>
        <v>13413</v>
      </c>
      <c r="D39" s="35">
        <f t="shared" si="12"/>
        <v>16056</v>
      </c>
      <c r="E39" s="36">
        <f t="shared" si="13"/>
        <v>19.704764034891518</v>
      </c>
      <c r="F39" s="36">
        <f t="shared" si="17"/>
        <v>33.044516248533618</v>
      </c>
      <c r="G39" s="35">
        <f t="shared" si="14"/>
        <v>13413</v>
      </c>
      <c r="H39" s="35">
        <f t="shared" si="14"/>
        <v>16056</v>
      </c>
      <c r="I39" s="36">
        <f t="shared" si="15"/>
        <v>19.704764034891518</v>
      </c>
      <c r="J39" s="36">
        <f t="shared" si="18"/>
        <v>33.044516248533618</v>
      </c>
      <c r="K39" s="79"/>
      <c r="L39" s="35">
        <f t="shared" si="16"/>
        <v>694196</v>
      </c>
      <c r="M39" s="36">
        <f t="shared" si="19"/>
        <v>40.388645500613805</v>
      </c>
      <c r="N39" s="15"/>
    </row>
    <row r="40" spans="1:14" ht="15.75">
      <c r="A40" s="12"/>
      <c r="B40" s="34" t="s">
        <v>71</v>
      </c>
      <c r="C40" s="35">
        <f t="shared" si="12"/>
        <v>5633</v>
      </c>
      <c r="D40" s="35">
        <f t="shared" si="12"/>
        <v>5938</v>
      </c>
      <c r="E40" s="36">
        <f t="shared" si="13"/>
        <v>5.414521569323627</v>
      </c>
      <c r="F40" s="36">
        <f>+(D40*100)/$D$41</f>
        <v>12.220873037107165</v>
      </c>
      <c r="G40" s="35">
        <f t="shared" si="14"/>
        <v>5633</v>
      </c>
      <c r="H40" s="35">
        <f t="shared" si="14"/>
        <v>5938</v>
      </c>
      <c r="I40" s="36">
        <f t="shared" si="15"/>
        <v>5.414521569323627</v>
      </c>
      <c r="J40" s="36">
        <f>+(H40*100)/$H$41</f>
        <v>12.220873037107165</v>
      </c>
      <c r="K40" s="79"/>
      <c r="L40" s="35">
        <f t="shared" si="16"/>
        <v>107631</v>
      </c>
      <c r="M40" s="36">
        <f>+(L40*100)/$L$41</f>
        <v>6.2620215384078337</v>
      </c>
      <c r="N40" s="15"/>
    </row>
    <row r="41" spans="1:14" ht="15.75">
      <c r="A41" s="12"/>
      <c r="B41" s="40" t="s">
        <v>70</v>
      </c>
      <c r="C41" s="37">
        <f>SUM(C35:C40)</f>
        <v>46619</v>
      </c>
      <c r="D41" s="37">
        <f>SUM(D35:D40)</f>
        <v>48589</v>
      </c>
      <c r="E41" s="38">
        <f t="shared" si="13"/>
        <v>4.225744867972292</v>
      </c>
      <c r="F41" s="38">
        <f>SUM(F35:F40)</f>
        <v>100</v>
      </c>
      <c r="G41" s="37">
        <f>SUM(G35:G40)</f>
        <v>46619</v>
      </c>
      <c r="H41" s="37">
        <f>SUM(H35:H40)</f>
        <v>48589</v>
      </c>
      <c r="I41" s="38">
        <f t="shared" si="15"/>
        <v>4.225744867972292</v>
      </c>
      <c r="J41" s="38">
        <f>SUM(J35:J40)</f>
        <v>100</v>
      </c>
      <c r="K41" s="4"/>
      <c r="L41" s="37">
        <f>SUM(L35:L40)</f>
        <v>1718790</v>
      </c>
      <c r="M41" s="38">
        <f>SUM(M35:M40)</f>
        <v>100.00000000000001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2018-04-17T21:25:46Z</dcterms:modified>
</cp:coreProperties>
</file>