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bookViews>
    <workbookView xWindow="0" yWindow="0" windowWidth="24000" windowHeight="8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L73" i="2" l="1"/>
  <c r="H73" i="2"/>
  <c r="G73" i="2"/>
  <c r="D73" i="2"/>
  <c r="C73" i="2"/>
  <c r="I72" i="2"/>
  <c r="E72" i="2"/>
  <c r="I71" i="2"/>
  <c r="E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  <c r="I57" i="2"/>
  <c r="E57" i="2"/>
  <c r="I56" i="2"/>
  <c r="E56" i="2"/>
  <c r="I55" i="2"/>
  <c r="E55" i="2"/>
  <c r="I54" i="2"/>
  <c r="E54" i="2"/>
  <c r="I53" i="2"/>
  <c r="E53" i="2"/>
  <c r="I52" i="2"/>
  <c r="E52" i="2"/>
  <c r="I51" i="2"/>
  <c r="E51" i="2"/>
  <c r="I50" i="2"/>
  <c r="E50" i="2"/>
  <c r="I49" i="2"/>
  <c r="E49" i="2"/>
  <c r="I48" i="2"/>
  <c r="E48" i="2"/>
  <c r="L87" i="6"/>
  <c r="H87" i="6"/>
  <c r="G87" i="6"/>
  <c r="D87" i="6"/>
  <c r="C87" i="6"/>
  <c r="I86" i="6"/>
  <c r="E86" i="6"/>
  <c r="I85" i="6"/>
  <c r="E85" i="6"/>
  <c r="I84" i="6"/>
  <c r="E84" i="6"/>
  <c r="I83" i="6"/>
  <c r="E83" i="6"/>
  <c r="I82" i="6"/>
  <c r="E82" i="6"/>
  <c r="I81" i="6"/>
  <c r="E81" i="6"/>
  <c r="I80" i="6"/>
  <c r="E80" i="6"/>
  <c r="I79" i="6"/>
  <c r="E79" i="6"/>
  <c r="I78" i="6"/>
  <c r="E78" i="6"/>
  <c r="I77" i="6"/>
  <c r="E77" i="6"/>
  <c r="I76" i="6"/>
  <c r="E76" i="6"/>
  <c r="I75" i="6"/>
  <c r="E75" i="6"/>
  <c r="I74" i="6"/>
  <c r="E74" i="6"/>
  <c r="I73" i="6"/>
  <c r="E73" i="6"/>
  <c r="I72" i="6"/>
  <c r="E72" i="6"/>
  <c r="I71" i="6"/>
  <c r="E71" i="6"/>
  <c r="I70" i="6"/>
  <c r="E70" i="6"/>
  <c r="I69" i="6"/>
  <c r="E69" i="6"/>
  <c r="I68" i="6"/>
  <c r="E68" i="6"/>
  <c r="I67" i="6"/>
  <c r="E67" i="6"/>
  <c r="I66" i="6"/>
  <c r="E66" i="6"/>
  <c r="I65" i="6"/>
  <c r="E65" i="6"/>
  <c r="I64" i="6"/>
  <c r="E64" i="6"/>
  <c r="I63" i="6"/>
  <c r="E63" i="6"/>
  <c r="I62" i="6"/>
  <c r="E62" i="6"/>
  <c r="I61" i="6"/>
  <c r="E61" i="6"/>
  <c r="I60" i="6"/>
  <c r="E60" i="6"/>
  <c r="I59" i="6"/>
  <c r="E59" i="6"/>
  <c r="I58" i="6"/>
  <c r="E58" i="6"/>
  <c r="I57" i="6"/>
  <c r="E57" i="6"/>
  <c r="I56" i="6"/>
  <c r="E56" i="6"/>
  <c r="I55" i="6"/>
  <c r="E55" i="6"/>
  <c r="L90" i="7"/>
  <c r="H90" i="7"/>
  <c r="G90" i="7"/>
  <c r="D90" i="7"/>
  <c r="C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I82" i="7"/>
  <c r="E82" i="7"/>
  <c r="I81" i="7"/>
  <c r="E81" i="7"/>
  <c r="I80" i="7"/>
  <c r="E80" i="7"/>
  <c r="I79" i="7"/>
  <c r="E79" i="7"/>
  <c r="I78" i="7"/>
  <c r="E78" i="7"/>
  <c r="I77" i="7"/>
  <c r="E77" i="7"/>
  <c r="I76" i="7"/>
  <c r="E76" i="7"/>
  <c r="I75" i="7"/>
  <c r="E75" i="7"/>
  <c r="I74" i="7"/>
  <c r="E74" i="7"/>
  <c r="I73" i="7"/>
  <c r="E73" i="7"/>
  <c r="I72" i="7"/>
  <c r="E72" i="7"/>
  <c r="I71" i="7"/>
  <c r="E71" i="7"/>
  <c r="I70" i="7"/>
  <c r="E70" i="7"/>
  <c r="I69" i="7"/>
  <c r="E69" i="7"/>
  <c r="I68" i="7"/>
  <c r="E68" i="7"/>
  <c r="I67" i="7"/>
  <c r="E67" i="7"/>
  <c r="I66" i="7"/>
  <c r="E66" i="7"/>
  <c r="I65" i="7"/>
  <c r="E65" i="7"/>
  <c r="I64" i="7"/>
  <c r="E64" i="7"/>
  <c r="I63" i="7"/>
  <c r="E63" i="7"/>
  <c r="I62" i="7"/>
  <c r="E62" i="7"/>
  <c r="I61" i="7"/>
  <c r="E61" i="7"/>
  <c r="I60" i="7"/>
  <c r="E60" i="7"/>
  <c r="I59" i="7"/>
  <c r="E59" i="7"/>
  <c r="I58" i="7"/>
  <c r="E58" i="7"/>
  <c r="I57" i="7"/>
  <c r="E57" i="7"/>
  <c r="I56" i="7"/>
  <c r="E56" i="7"/>
  <c r="P55" i="14"/>
  <c r="P56" i="14"/>
  <c r="P57" i="14"/>
  <c r="P58" i="14"/>
  <c r="P59" i="14"/>
  <c r="K55" i="14"/>
  <c r="K56" i="14"/>
  <c r="K57" i="14"/>
  <c r="K58" i="14"/>
  <c r="K59" i="14"/>
  <c r="F55" i="14"/>
  <c r="F56" i="14"/>
  <c r="F57" i="14"/>
  <c r="F58" i="14"/>
  <c r="F59" i="14"/>
  <c r="M49" i="2" l="1"/>
  <c r="M53" i="2"/>
  <c r="M57" i="2"/>
  <c r="M61" i="2"/>
  <c r="M65" i="2"/>
  <c r="M69" i="2"/>
  <c r="M59" i="2"/>
  <c r="M72" i="2"/>
  <c r="M68" i="2"/>
  <c r="M50" i="2"/>
  <c r="M54" i="2"/>
  <c r="M58" i="2"/>
  <c r="M62" i="2"/>
  <c r="M66" i="2"/>
  <c r="M70" i="2"/>
  <c r="M55" i="2"/>
  <c r="M63" i="2"/>
  <c r="M71" i="2"/>
  <c r="M52" i="2"/>
  <c r="M60" i="2"/>
  <c r="M48" i="2"/>
  <c r="M51" i="2"/>
  <c r="M67" i="2"/>
  <c r="M56" i="2"/>
  <c r="M64" i="2"/>
  <c r="J49" i="2"/>
  <c r="J53" i="2"/>
  <c r="J57" i="2"/>
  <c r="J61" i="2"/>
  <c r="J65" i="2"/>
  <c r="J69" i="2"/>
  <c r="J48" i="2"/>
  <c r="J52" i="2"/>
  <c r="J64" i="2"/>
  <c r="J50" i="2"/>
  <c r="J54" i="2"/>
  <c r="J58" i="2"/>
  <c r="J62" i="2"/>
  <c r="J66" i="2"/>
  <c r="J70" i="2"/>
  <c r="J56" i="2"/>
  <c r="J68" i="2"/>
  <c r="J51" i="2"/>
  <c r="J55" i="2"/>
  <c r="J59" i="2"/>
  <c r="J63" i="2"/>
  <c r="J67" i="2"/>
  <c r="J71" i="2"/>
  <c r="J60" i="2"/>
  <c r="J72" i="2"/>
  <c r="F52" i="2"/>
  <c r="F56" i="2"/>
  <c r="F60" i="2"/>
  <c r="F64" i="2"/>
  <c r="F68" i="2"/>
  <c r="F72" i="2"/>
  <c r="F49" i="2"/>
  <c r="F53" i="2"/>
  <c r="F57" i="2"/>
  <c r="F61" i="2"/>
  <c r="F65" i="2"/>
  <c r="F48" i="2"/>
  <c r="F50" i="2"/>
  <c r="F54" i="2"/>
  <c r="F58" i="2"/>
  <c r="F62" i="2"/>
  <c r="F66" i="2"/>
  <c r="F70" i="2"/>
  <c r="F51" i="2"/>
  <c r="F55" i="2"/>
  <c r="F59" i="2"/>
  <c r="F63" i="2"/>
  <c r="F67" i="2"/>
  <c r="F71" i="2"/>
  <c r="F69" i="2"/>
  <c r="I73" i="2"/>
  <c r="M58" i="6"/>
  <c r="M62" i="6"/>
  <c r="M66" i="6"/>
  <c r="M70" i="6"/>
  <c r="M74" i="6"/>
  <c r="M78" i="6"/>
  <c r="M82" i="6"/>
  <c r="M86" i="6"/>
  <c r="M59" i="6"/>
  <c r="M63" i="6"/>
  <c r="M67" i="6"/>
  <c r="M71" i="6"/>
  <c r="M75" i="6"/>
  <c r="M79" i="6"/>
  <c r="M83" i="6"/>
  <c r="M55" i="6"/>
  <c r="M56" i="6"/>
  <c r="M60" i="6"/>
  <c r="M64" i="6"/>
  <c r="M68" i="6"/>
  <c r="M72" i="6"/>
  <c r="M76" i="6"/>
  <c r="M80" i="6"/>
  <c r="M84" i="6"/>
  <c r="M57" i="6"/>
  <c r="M61" i="6"/>
  <c r="M65" i="6"/>
  <c r="M69" i="6"/>
  <c r="M73" i="6"/>
  <c r="M77" i="6"/>
  <c r="M81" i="6"/>
  <c r="M85" i="6"/>
  <c r="I87" i="6"/>
  <c r="J58" i="6"/>
  <c r="J62" i="6"/>
  <c r="J66" i="6"/>
  <c r="J70" i="6"/>
  <c r="J74" i="6"/>
  <c r="J78" i="6"/>
  <c r="J82" i="6"/>
  <c r="J86" i="6"/>
  <c r="J57" i="6"/>
  <c r="J69" i="6"/>
  <c r="J81" i="6"/>
  <c r="J59" i="6"/>
  <c r="J63" i="6"/>
  <c r="J67" i="6"/>
  <c r="J71" i="6"/>
  <c r="J75" i="6"/>
  <c r="J79" i="6"/>
  <c r="J83" i="6"/>
  <c r="J55" i="6"/>
  <c r="J65" i="6"/>
  <c r="J73" i="6"/>
  <c r="J85" i="6"/>
  <c r="J56" i="6"/>
  <c r="J60" i="6"/>
  <c r="J64" i="6"/>
  <c r="J68" i="6"/>
  <c r="J72" i="6"/>
  <c r="J76" i="6"/>
  <c r="J80" i="6"/>
  <c r="J84" i="6"/>
  <c r="J61" i="6"/>
  <c r="J77" i="6"/>
  <c r="F57" i="6"/>
  <c r="F61" i="6"/>
  <c r="F65" i="6"/>
  <c r="F69" i="6"/>
  <c r="F73" i="6"/>
  <c r="F77" i="6"/>
  <c r="F81" i="6"/>
  <c r="F85" i="6"/>
  <c r="F58" i="6"/>
  <c r="F62" i="6"/>
  <c r="F66" i="6"/>
  <c r="F70" i="6"/>
  <c r="F74" i="6"/>
  <c r="F78" i="6"/>
  <c r="F82" i="6"/>
  <c r="F55" i="6"/>
  <c r="F86" i="6"/>
  <c r="F59" i="6"/>
  <c r="F63" i="6"/>
  <c r="F67" i="6"/>
  <c r="F71" i="6"/>
  <c r="F75" i="6"/>
  <c r="F79" i="6"/>
  <c r="F83" i="6"/>
  <c r="F56" i="6"/>
  <c r="F60" i="6"/>
  <c r="F64" i="6"/>
  <c r="F68" i="6"/>
  <c r="F72" i="6"/>
  <c r="F76" i="6"/>
  <c r="F80" i="6"/>
  <c r="F84" i="6"/>
  <c r="E87" i="6"/>
  <c r="M59" i="7"/>
  <c r="M63" i="7"/>
  <c r="M67" i="7"/>
  <c r="M71" i="7"/>
  <c r="M75" i="7"/>
  <c r="M79" i="7"/>
  <c r="M83" i="7"/>
  <c r="M87" i="7"/>
  <c r="M80" i="7"/>
  <c r="M88" i="7"/>
  <c r="M85" i="7"/>
  <c r="M60" i="7"/>
  <c r="M64" i="7"/>
  <c r="M68" i="7"/>
  <c r="M72" i="7"/>
  <c r="M76" i="7"/>
  <c r="M84" i="7"/>
  <c r="M81" i="7"/>
  <c r="M57" i="7"/>
  <c r="M61" i="7"/>
  <c r="M65" i="7"/>
  <c r="M69" i="7"/>
  <c r="M73" i="7"/>
  <c r="M77" i="7"/>
  <c r="M89" i="7"/>
  <c r="M58" i="7"/>
  <c r="M62" i="7"/>
  <c r="M66" i="7"/>
  <c r="M70" i="7"/>
  <c r="M74" i="7"/>
  <c r="M78" i="7"/>
  <c r="M82" i="7"/>
  <c r="M86" i="7"/>
  <c r="M56" i="7"/>
  <c r="I90" i="7"/>
  <c r="J60" i="7"/>
  <c r="J64" i="7"/>
  <c r="J68" i="7"/>
  <c r="J72" i="7"/>
  <c r="J76" i="7"/>
  <c r="J80" i="7"/>
  <c r="J84" i="7"/>
  <c r="J88" i="7"/>
  <c r="J69" i="7"/>
  <c r="J77" i="7"/>
  <c r="J81" i="7"/>
  <c r="J89" i="7"/>
  <c r="J62" i="7"/>
  <c r="J78" i="7"/>
  <c r="J86" i="7"/>
  <c r="J57" i="7"/>
  <c r="J61" i="7"/>
  <c r="J65" i="7"/>
  <c r="J73" i="7"/>
  <c r="J85" i="7"/>
  <c r="J66" i="7"/>
  <c r="J82" i="7"/>
  <c r="J58" i="7"/>
  <c r="J70" i="7"/>
  <c r="J59" i="7"/>
  <c r="J63" i="7"/>
  <c r="J67" i="7"/>
  <c r="J71" i="7"/>
  <c r="J75" i="7"/>
  <c r="J79" i="7"/>
  <c r="J83" i="7"/>
  <c r="J87" i="7"/>
  <c r="J74" i="7"/>
  <c r="J56" i="7"/>
  <c r="F57" i="7"/>
  <c r="F61" i="7"/>
  <c r="F65" i="7"/>
  <c r="F69" i="7"/>
  <c r="F73" i="7"/>
  <c r="F77" i="7"/>
  <c r="F81" i="7"/>
  <c r="F85" i="7"/>
  <c r="F89" i="7"/>
  <c r="F72" i="7"/>
  <c r="F88" i="7"/>
  <c r="F58" i="7"/>
  <c r="F62" i="7"/>
  <c r="F66" i="7"/>
  <c r="F70" i="7"/>
  <c r="F74" i="7"/>
  <c r="F78" i="7"/>
  <c r="F82" i="7"/>
  <c r="F86" i="7"/>
  <c r="F56" i="7"/>
  <c r="F76" i="7"/>
  <c r="F59" i="7"/>
  <c r="F63" i="7"/>
  <c r="F67" i="7"/>
  <c r="F71" i="7"/>
  <c r="F75" i="7"/>
  <c r="F79" i="7"/>
  <c r="F83" i="7"/>
  <c r="F87" i="7"/>
  <c r="F68" i="7"/>
  <c r="F84" i="7"/>
  <c r="F60" i="7"/>
  <c r="F64" i="7"/>
  <c r="F80" i="7"/>
  <c r="E90" i="7"/>
  <c r="E73" i="2"/>
  <c r="I37" i="15"/>
  <c r="E37" i="15"/>
  <c r="I36" i="15"/>
  <c r="E36" i="15"/>
  <c r="I35" i="15"/>
  <c r="E35" i="15"/>
  <c r="I34" i="15"/>
  <c r="E34" i="15"/>
  <c r="I33" i="15"/>
  <c r="E33" i="15"/>
  <c r="I32" i="15"/>
  <c r="E32" i="15"/>
  <c r="I31" i="15"/>
  <c r="E31" i="15"/>
  <c r="I30" i="15"/>
  <c r="E30" i="15"/>
  <c r="I29" i="15"/>
  <c r="E29" i="15"/>
  <c r="C41" i="15"/>
  <c r="D41" i="15"/>
  <c r="G41" i="15"/>
  <c r="H41" i="15"/>
  <c r="L41" i="15"/>
  <c r="C42" i="15"/>
  <c r="D42" i="15"/>
  <c r="G42" i="15"/>
  <c r="H42" i="15"/>
  <c r="L42" i="15"/>
  <c r="C43" i="15"/>
  <c r="D43" i="15"/>
  <c r="G43" i="15"/>
  <c r="H43" i="15"/>
  <c r="L43" i="15"/>
  <c r="C44" i="15"/>
  <c r="D44" i="15"/>
  <c r="G44" i="15"/>
  <c r="H44" i="15"/>
  <c r="L44" i="15"/>
  <c r="C45" i="15"/>
  <c r="D45" i="15"/>
  <c r="G45" i="15"/>
  <c r="H45" i="15"/>
  <c r="L45" i="15"/>
  <c r="C46" i="15"/>
  <c r="D46" i="15"/>
  <c r="G46" i="15"/>
  <c r="H46" i="15"/>
  <c r="L46" i="15"/>
  <c r="C47" i="15"/>
  <c r="D47" i="15"/>
  <c r="G47" i="15"/>
  <c r="H47" i="15"/>
  <c r="L47" i="15"/>
  <c r="C48" i="15"/>
  <c r="D48" i="15"/>
  <c r="G48" i="15"/>
  <c r="H48" i="15"/>
  <c r="L48" i="15"/>
  <c r="C49" i="15"/>
  <c r="D49" i="15"/>
  <c r="E49" i="15"/>
  <c r="G49" i="15"/>
  <c r="H49" i="15"/>
  <c r="L49" i="15"/>
  <c r="L38" i="15"/>
  <c r="H38" i="15"/>
  <c r="G38" i="15"/>
  <c r="D38" i="15"/>
  <c r="C38" i="15"/>
  <c r="I31" i="10"/>
  <c r="E31" i="10"/>
  <c r="I30" i="10"/>
  <c r="E30" i="10"/>
  <c r="I29" i="10"/>
  <c r="E29" i="10"/>
  <c r="I28" i="10"/>
  <c r="E28" i="10"/>
  <c r="I27" i="10"/>
  <c r="E27" i="10"/>
  <c r="I26" i="10"/>
  <c r="E26" i="10"/>
  <c r="L40" i="10"/>
  <c r="L39" i="10"/>
  <c r="L38" i="10"/>
  <c r="L37" i="10"/>
  <c r="L36" i="10"/>
  <c r="L35" i="10"/>
  <c r="H40" i="10"/>
  <c r="H39" i="10"/>
  <c r="H38" i="10"/>
  <c r="H37" i="10"/>
  <c r="H36" i="10"/>
  <c r="H35" i="10"/>
  <c r="G40" i="10"/>
  <c r="G39" i="10"/>
  <c r="G38" i="10"/>
  <c r="G37" i="10"/>
  <c r="G36" i="10"/>
  <c r="G35" i="10"/>
  <c r="D40" i="10"/>
  <c r="D39" i="10"/>
  <c r="D38" i="10"/>
  <c r="D37" i="10"/>
  <c r="D36" i="10"/>
  <c r="D35" i="10"/>
  <c r="C40" i="10"/>
  <c r="C39" i="10"/>
  <c r="C38" i="10"/>
  <c r="C37" i="10"/>
  <c r="C36" i="10"/>
  <c r="C35" i="10"/>
  <c r="L32" i="10"/>
  <c r="H32" i="10"/>
  <c r="G32" i="10"/>
  <c r="D32" i="10"/>
  <c r="C32" i="10"/>
  <c r="I31" i="5"/>
  <c r="E31" i="5"/>
  <c r="I30" i="5"/>
  <c r="E30" i="5"/>
  <c r="I29" i="5"/>
  <c r="E29" i="5"/>
  <c r="I28" i="5"/>
  <c r="E28" i="5"/>
  <c r="I27" i="5"/>
  <c r="E27" i="5"/>
  <c r="I26" i="5"/>
  <c r="E26" i="5"/>
  <c r="L40" i="5"/>
  <c r="L39" i="5"/>
  <c r="L38" i="5"/>
  <c r="L37" i="5"/>
  <c r="L36" i="5"/>
  <c r="L35" i="5"/>
  <c r="H40" i="5"/>
  <c r="H39" i="5"/>
  <c r="H38" i="5"/>
  <c r="H37" i="5"/>
  <c r="H36" i="5"/>
  <c r="H35" i="5"/>
  <c r="G40" i="5"/>
  <c r="G39" i="5"/>
  <c r="G38" i="5"/>
  <c r="G37" i="5"/>
  <c r="G36" i="5"/>
  <c r="I36" i="5" s="1"/>
  <c r="G35" i="5"/>
  <c r="D40" i="5"/>
  <c r="D39" i="5"/>
  <c r="D38" i="5"/>
  <c r="D37" i="5"/>
  <c r="D36" i="5"/>
  <c r="D35" i="5"/>
  <c r="C40" i="5"/>
  <c r="C39" i="5"/>
  <c r="C38" i="5"/>
  <c r="C37" i="5"/>
  <c r="C36" i="5"/>
  <c r="C35" i="5"/>
  <c r="L32" i="5"/>
  <c r="H32" i="5"/>
  <c r="G32" i="5"/>
  <c r="D32" i="5"/>
  <c r="C32" i="5"/>
  <c r="I33" i="4"/>
  <c r="E33" i="4"/>
  <c r="I32" i="4"/>
  <c r="E32" i="4"/>
  <c r="I31" i="4"/>
  <c r="E31" i="4"/>
  <c r="I30" i="4"/>
  <c r="E30" i="4"/>
  <c r="I29" i="4"/>
  <c r="E29" i="4"/>
  <c r="I28" i="4"/>
  <c r="E28" i="4"/>
  <c r="I27" i="4"/>
  <c r="E27" i="4"/>
  <c r="L43" i="4"/>
  <c r="L42" i="4"/>
  <c r="L41" i="4"/>
  <c r="L40" i="4"/>
  <c r="L39" i="4"/>
  <c r="L38" i="4"/>
  <c r="L37" i="4"/>
  <c r="H43" i="4"/>
  <c r="H42" i="4"/>
  <c r="H41" i="4"/>
  <c r="H40" i="4"/>
  <c r="H39" i="4"/>
  <c r="H38" i="4"/>
  <c r="H37" i="4"/>
  <c r="G43" i="4"/>
  <c r="G42" i="4"/>
  <c r="G41" i="4"/>
  <c r="G40" i="4"/>
  <c r="G39" i="4"/>
  <c r="G38" i="4"/>
  <c r="G37" i="4"/>
  <c r="D43" i="4"/>
  <c r="D42" i="4"/>
  <c r="D41" i="4"/>
  <c r="D40" i="4"/>
  <c r="D39" i="4"/>
  <c r="D38" i="4"/>
  <c r="D37" i="4"/>
  <c r="C43" i="4"/>
  <c r="C42" i="4"/>
  <c r="C41" i="4"/>
  <c r="C40" i="4"/>
  <c r="C39" i="4"/>
  <c r="C38" i="4"/>
  <c r="C37" i="4"/>
  <c r="L34" i="4"/>
  <c r="H34" i="4"/>
  <c r="G34" i="4"/>
  <c r="D34" i="4"/>
  <c r="C34" i="4"/>
  <c r="H79" i="2"/>
  <c r="L79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H103" i="2"/>
  <c r="H102" i="2"/>
  <c r="H101" i="2"/>
  <c r="H100" i="2"/>
  <c r="H99" i="2"/>
  <c r="H98" i="2"/>
  <c r="H97" i="2"/>
  <c r="H96" i="2"/>
  <c r="H95" i="2"/>
  <c r="H94" i="2"/>
  <c r="I94" i="2" s="1"/>
  <c r="H93" i="2"/>
  <c r="H92" i="2"/>
  <c r="H91" i="2"/>
  <c r="H90" i="2"/>
  <c r="H89" i="2"/>
  <c r="H88" i="2"/>
  <c r="H87" i="2"/>
  <c r="H86" i="2"/>
  <c r="I86" i="2" s="1"/>
  <c r="H85" i="2"/>
  <c r="H84" i="2"/>
  <c r="H83" i="2"/>
  <c r="H82" i="2"/>
  <c r="H81" i="2"/>
  <c r="H80" i="2"/>
  <c r="G103" i="2"/>
  <c r="G102" i="2"/>
  <c r="I102" i="2" s="1"/>
  <c r="G101" i="2"/>
  <c r="I101" i="2" s="1"/>
  <c r="G100" i="2"/>
  <c r="G99" i="2"/>
  <c r="G98" i="2"/>
  <c r="G97" i="2"/>
  <c r="G96" i="2"/>
  <c r="G95" i="2"/>
  <c r="G94" i="2"/>
  <c r="G93" i="2"/>
  <c r="G92" i="2"/>
  <c r="G91" i="2"/>
  <c r="G90" i="2"/>
  <c r="I90" i="2" s="1"/>
  <c r="G89" i="2"/>
  <c r="G88" i="2"/>
  <c r="G87" i="2"/>
  <c r="G86" i="2"/>
  <c r="G85" i="2"/>
  <c r="I85" i="2" s="1"/>
  <c r="G84" i="2"/>
  <c r="G83" i="2"/>
  <c r="G82" i="2"/>
  <c r="G81" i="2"/>
  <c r="G80" i="2"/>
  <c r="I80" i="2" s="1"/>
  <c r="G79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E79" i="2" s="1"/>
  <c r="C103" i="2"/>
  <c r="C102" i="2"/>
  <c r="E102" i="2" s="1"/>
  <c r="C101" i="2"/>
  <c r="C100" i="2"/>
  <c r="C99" i="2"/>
  <c r="C98" i="2"/>
  <c r="C97" i="2"/>
  <c r="C96" i="2"/>
  <c r="C95" i="2"/>
  <c r="C94" i="2"/>
  <c r="C93" i="2"/>
  <c r="C92" i="2"/>
  <c r="C91" i="2"/>
  <c r="C90" i="2"/>
  <c r="E90" i="2" s="1"/>
  <c r="C89" i="2"/>
  <c r="C88" i="2"/>
  <c r="C87" i="2"/>
  <c r="C86" i="2"/>
  <c r="C85" i="2"/>
  <c r="C84" i="2"/>
  <c r="C83" i="2"/>
  <c r="C82" i="2"/>
  <c r="C81" i="2"/>
  <c r="C80" i="2"/>
  <c r="C79" i="2"/>
  <c r="I97" i="2"/>
  <c r="I93" i="2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G124" i="6"/>
  <c r="G123" i="6"/>
  <c r="G122" i="6"/>
  <c r="G121" i="6"/>
  <c r="I121" i="6" s="1"/>
  <c r="G120" i="6"/>
  <c r="G119" i="6"/>
  <c r="G118" i="6"/>
  <c r="G117" i="6"/>
  <c r="G116" i="6"/>
  <c r="G115" i="6"/>
  <c r="I115" i="6" s="1"/>
  <c r="G114" i="6"/>
  <c r="G113" i="6"/>
  <c r="I113" i="6" s="1"/>
  <c r="G112" i="6"/>
  <c r="G111" i="6"/>
  <c r="I111" i="6" s="1"/>
  <c r="G110" i="6"/>
  <c r="G109" i="6"/>
  <c r="G108" i="6"/>
  <c r="G107" i="6"/>
  <c r="G106" i="6"/>
  <c r="G105" i="6"/>
  <c r="I105" i="6" s="1"/>
  <c r="G104" i="6"/>
  <c r="G103" i="6"/>
  <c r="G102" i="6"/>
  <c r="G101" i="6"/>
  <c r="I101" i="6" s="1"/>
  <c r="G100" i="6"/>
  <c r="G99" i="6"/>
  <c r="G98" i="6"/>
  <c r="G97" i="6"/>
  <c r="I97" i="6" s="1"/>
  <c r="G96" i="6"/>
  <c r="G95" i="6"/>
  <c r="G94" i="6"/>
  <c r="G93" i="6"/>
  <c r="I93" i="6" s="1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C124" i="6"/>
  <c r="E124" i="6" s="1"/>
  <c r="C123" i="6"/>
  <c r="C122" i="6"/>
  <c r="E122" i="6" s="1"/>
  <c r="C121" i="6"/>
  <c r="C120" i="6"/>
  <c r="E120" i="6" s="1"/>
  <c r="C119" i="6"/>
  <c r="C118" i="6"/>
  <c r="E118" i="6" s="1"/>
  <c r="C117" i="6"/>
  <c r="C116" i="6"/>
  <c r="E116" i="6" s="1"/>
  <c r="C115" i="6"/>
  <c r="E115" i="6" s="1"/>
  <c r="C114" i="6"/>
  <c r="E114" i="6" s="1"/>
  <c r="C113" i="6"/>
  <c r="C112" i="6"/>
  <c r="C111" i="6"/>
  <c r="E111" i="6" s="1"/>
  <c r="C110" i="6"/>
  <c r="E110" i="6" s="1"/>
  <c r="C109" i="6"/>
  <c r="C108" i="6"/>
  <c r="E108" i="6" s="1"/>
  <c r="C107" i="6"/>
  <c r="C106" i="6"/>
  <c r="E106" i="6" s="1"/>
  <c r="C105" i="6"/>
  <c r="C104" i="6"/>
  <c r="E104" i="6" s="1"/>
  <c r="C103" i="6"/>
  <c r="E103" i="6" s="1"/>
  <c r="C102" i="6"/>
  <c r="E102" i="6" s="1"/>
  <c r="C101" i="6"/>
  <c r="C100" i="6"/>
  <c r="C99" i="6"/>
  <c r="E99" i="6" s="1"/>
  <c r="C98" i="6"/>
  <c r="E98" i="6" s="1"/>
  <c r="C97" i="6"/>
  <c r="C96" i="6"/>
  <c r="C95" i="6"/>
  <c r="C94" i="6"/>
  <c r="E94" i="6" s="1"/>
  <c r="C93" i="6"/>
  <c r="I124" i="6"/>
  <c r="I123" i="6"/>
  <c r="I122" i="6"/>
  <c r="I120" i="6"/>
  <c r="I118" i="6"/>
  <c r="I116" i="6"/>
  <c r="I114" i="6"/>
  <c r="I110" i="6"/>
  <c r="I107" i="6"/>
  <c r="I106" i="6"/>
  <c r="I104" i="6"/>
  <c r="I102" i="6"/>
  <c r="I98" i="6"/>
  <c r="I96" i="6"/>
  <c r="I95" i="6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H129" i="7"/>
  <c r="H128" i="7"/>
  <c r="H127" i="7"/>
  <c r="I127" i="7" s="1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I101" i="7" s="1"/>
  <c r="H100" i="7"/>
  <c r="H99" i="7"/>
  <c r="H98" i="7"/>
  <c r="H97" i="7"/>
  <c r="H96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E109" i="7" s="1"/>
  <c r="D108" i="7"/>
  <c r="D107" i="7"/>
  <c r="D106" i="7"/>
  <c r="D105" i="7"/>
  <c r="D104" i="7"/>
  <c r="D103" i="7"/>
  <c r="D102" i="7"/>
  <c r="D101" i="7"/>
  <c r="E101" i="7" s="1"/>
  <c r="D100" i="7"/>
  <c r="D99" i="7"/>
  <c r="D98" i="7"/>
  <c r="D97" i="7"/>
  <c r="D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E128" i="7" s="1"/>
  <c r="C129" i="7"/>
  <c r="C96" i="7"/>
  <c r="I129" i="7"/>
  <c r="I109" i="7"/>
  <c r="E107" i="7"/>
  <c r="P66" i="14"/>
  <c r="N66" i="14"/>
  <c r="M66" i="14"/>
  <c r="P65" i="14"/>
  <c r="N65" i="14"/>
  <c r="M65" i="14"/>
  <c r="P64" i="14"/>
  <c r="N64" i="14"/>
  <c r="O64" i="14" s="1"/>
  <c r="M64" i="14"/>
  <c r="P63" i="14"/>
  <c r="N63" i="14"/>
  <c r="M63" i="14"/>
  <c r="P62" i="14"/>
  <c r="N62" i="14"/>
  <c r="M62" i="14"/>
  <c r="P61" i="14"/>
  <c r="N61" i="14"/>
  <c r="M61" i="14"/>
  <c r="P60" i="14"/>
  <c r="N60" i="14"/>
  <c r="O60" i="14" s="1"/>
  <c r="M60" i="14"/>
  <c r="N59" i="14"/>
  <c r="M59" i="14"/>
  <c r="N58" i="14"/>
  <c r="M58" i="14"/>
  <c r="N57" i="14"/>
  <c r="M57" i="14"/>
  <c r="N56" i="14"/>
  <c r="O56" i="14" s="1"/>
  <c r="M56" i="14"/>
  <c r="N55" i="14"/>
  <c r="M55" i="14"/>
  <c r="K66" i="14"/>
  <c r="I66" i="14"/>
  <c r="H66" i="14"/>
  <c r="K65" i="14"/>
  <c r="I65" i="14"/>
  <c r="H65" i="14"/>
  <c r="K64" i="14"/>
  <c r="I64" i="14"/>
  <c r="J64" i="14" s="1"/>
  <c r="H64" i="14"/>
  <c r="K63" i="14"/>
  <c r="I63" i="14"/>
  <c r="H63" i="14"/>
  <c r="K62" i="14"/>
  <c r="I62" i="14"/>
  <c r="H62" i="14"/>
  <c r="K61" i="14"/>
  <c r="I61" i="14"/>
  <c r="H61" i="14"/>
  <c r="K60" i="14"/>
  <c r="I60" i="14"/>
  <c r="J60" i="14" s="1"/>
  <c r="H60" i="14"/>
  <c r="I59" i="14"/>
  <c r="H59" i="14"/>
  <c r="I58" i="14"/>
  <c r="H58" i="14"/>
  <c r="I57" i="14"/>
  <c r="H57" i="14"/>
  <c r="I56" i="14"/>
  <c r="H56" i="14"/>
  <c r="I55" i="14"/>
  <c r="H55" i="14"/>
  <c r="F60" i="14"/>
  <c r="F61" i="14"/>
  <c r="F62" i="14"/>
  <c r="F63" i="14"/>
  <c r="F64" i="14"/>
  <c r="F65" i="14"/>
  <c r="F66" i="14"/>
  <c r="D66" i="14"/>
  <c r="D65" i="14"/>
  <c r="D64" i="14"/>
  <c r="D63" i="14"/>
  <c r="D62" i="14"/>
  <c r="D61" i="14"/>
  <c r="D55" i="14"/>
  <c r="D56" i="14"/>
  <c r="D57" i="14"/>
  <c r="D58" i="14"/>
  <c r="D59" i="14"/>
  <c r="D60" i="14"/>
  <c r="C56" i="14"/>
  <c r="C57" i="14"/>
  <c r="C58" i="14"/>
  <c r="C59" i="14"/>
  <c r="C60" i="14"/>
  <c r="E60" i="14" s="1"/>
  <c r="C61" i="14"/>
  <c r="E61" i="14" s="1"/>
  <c r="C62" i="14"/>
  <c r="E62" i="14" s="1"/>
  <c r="C63" i="14"/>
  <c r="E63" i="14" s="1"/>
  <c r="C64" i="14"/>
  <c r="E64" i="14" s="1"/>
  <c r="C65" i="14"/>
  <c r="E65" i="14" s="1"/>
  <c r="C66" i="14"/>
  <c r="E66" i="14" s="1"/>
  <c r="C55" i="14"/>
  <c r="N48" i="14"/>
  <c r="M48" i="14"/>
  <c r="I48" i="14"/>
  <c r="H48" i="14"/>
  <c r="O47" i="14"/>
  <c r="J47" i="14"/>
  <c r="O46" i="14"/>
  <c r="J46" i="14"/>
  <c r="O45" i="14"/>
  <c r="J45" i="14"/>
  <c r="O44" i="14"/>
  <c r="J44" i="14"/>
  <c r="O43" i="14"/>
  <c r="J43" i="14"/>
  <c r="O42" i="14"/>
  <c r="J42" i="14"/>
  <c r="O41" i="14"/>
  <c r="J41" i="14"/>
  <c r="O40" i="14"/>
  <c r="J40" i="14"/>
  <c r="O39" i="14"/>
  <c r="J39" i="14"/>
  <c r="O38" i="14"/>
  <c r="J38" i="14"/>
  <c r="O37" i="14"/>
  <c r="J37" i="14"/>
  <c r="O36" i="14"/>
  <c r="J36" i="14"/>
  <c r="C48" i="14"/>
  <c r="D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M37" i="15" l="1"/>
  <c r="M29" i="15"/>
  <c r="J29" i="15"/>
  <c r="J37" i="15"/>
  <c r="F37" i="15"/>
  <c r="F29" i="15"/>
  <c r="I49" i="15"/>
  <c r="E45" i="15"/>
  <c r="E40" i="10"/>
  <c r="M31" i="10"/>
  <c r="M26" i="10"/>
  <c r="J26" i="10"/>
  <c r="J31" i="10"/>
  <c r="F31" i="10"/>
  <c r="F26" i="10"/>
  <c r="I38" i="10"/>
  <c r="M26" i="5"/>
  <c r="M31" i="5"/>
  <c r="J31" i="5"/>
  <c r="J26" i="5"/>
  <c r="F31" i="5"/>
  <c r="F26" i="5"/>
  <c r="I34" i="4"/>
  <c r="M30" i="4"/>
  <c r="M27" i="4"/>
  <c r="M31" i="4"/>
  <c r="M32" i="4"/>
  <c r="M33" i="4"/>
  <c r="M28" i="4"/>
  <c r="M29" i="4"/>
  <c r="J31" i="4"/>
  <c r="J28" i="4"/>
  <c r="J29" i="4"/>
  <c r="J27" i="4"/>
  <c r="J32" i="4"/>
  <c r="J33" i="4"/>
  <c r="J30" i="4"/>
  <c r="F28" i="4"/>
  <c r="F32" i="4"/>
  <c r="F33" i="4"/>
  <c r="F31" i="4"/>
  <c r="F29" i="4"/>
  <c r="F30" i="4"/>
  <c r="F27" i="4"/>
  <c r="E43" i="4"/>
  <c r="E42" i="4"/>
  <c r="I41" i="4"/>
  <c r="F73" i="2"/>
  <c r="M73" i="2"/>
  <c r="J73" i="2"/>
  <c r="I79" i="2"/>
  <c r="E103" i="2"/>
  <c r="I98" i="2"/>
  <c r="E95" i="2"/>
  <c r="E83" i="2"/>
  <c r="I82" i="2"/>
  <c r="E99" i="2"/>
  <c r="E98" i="2"/>
  <c r="E94" i="2"/>
  <c r="E91" i="2"/>
  <c r="E87" i="2"/>
  <c r="E86" i="2"/>
  <c r="E82" i="2"/>
  <c r="I81" i="2"/>
  <c r="M87" i="6"/>
  <c r="J87" i="6"/>
  <c r="F87" i="6"/>
  <c r="E123" i="6"/>
  <c r="I119" i="6"/>
  <c r="E119" i="6"/>
  <c r="I112" i="6"/>
  <c r="I108" i="6"/>
  <c r="E107" i="6"/>
  <c r="I103" i="6"/>
  <c r="I100" i="6"/>
  <c r="I99" i="6"/>
  <c r="E95" i="6"/>
  <c r="I94" i="6"/>
  <c r="E100" i="6"/>
  <c r="M90" i="7"/>
  <c r="J90" i="7"/>
  <c r="F90" i="7"/>
  <c r="I125" i="7"/>
  <c r="I117" i="7"/>
  <c r="E127" i="7"/>
  <c r="I123" i="7"/>
  <c r="I119" i="7"/>
  <c r="I115" i="7"/>
  <c r="E115" i="7"/>
  <c r="I107" i="7"/>
  <c r="I103" i="7"/>
  <c r="I99" i="7"/>
  <c r="E99" i="7"/>
  <c r="I121" i="7"/>
  <c r="E117" i="7"/>
  <c r="I113" i="7"/>
  <c r="I105" i="7"/>
  <c r="E105" i="7"/>
  <c r="I97" i="7"/>
  <c r="J56" i="14"/>
  <c r="E56" i="14"/>
  <c r="H67" i="14"/>
  <c r="I37" i="4"/>
  <c r="I35" i="10"/>
  <c r="I41" i="15"/>
  <c r="E41" i="15"/>
  <c r="M30" i="15"/>
  <c r="M34" i="15"/>
  <c r="M31" i="15"/>
  <c r="M35" i="15"/>
  <c r="M32" i="15"/>
  <c r="M36" i="15"/>
  <c r="M33" i="15"/>
  <c r="I38" i="15"/>
  <c r="J31" i="15"/>
  <c r="J35" i="15"/>
  <c r="J32" i="15"/>
  <c r="J33" i="15"/>
  <c r="J30" i="15"/>
  <c r="J36" i="15"/>
  <c r="J34" i="15"/>
  <c r="I48" i="15"/>
  <c r="I45" i="15"/>
  <c r="I47" i="15"/>
  <c r="I43" i="15"/>
  <c r="I46" i="15"/>
  <c r="I42" i="15"/>
  <c r="E38" i="15"/>
  <c r="F32" i="15"/>
  <c r="F36" i="15"/>
  <c r="F33" i="15"/>
  <c r="F30" i="15"/>
  <c r="F34" i="15"/>
  <c r="F31" i="15"/>
  <c r="F35" i="15"/>
  <c r="E46" i="15"/>
  <c r="E42" i="15"/>
  <c r="E47" i="15"/>
  <c r="E43" i="15"/>
  <c r="M27" i="10"/>
  <c r="M28" i="10"/>
  <c r="M29" i="10"/>
  <c r="M30" i="10"/>
  <c r="J28" i="10"/>
  <c r="J29" i="10"/>
  <c r="J27" i="10"/>
  <c r="J30" i="10"/>
  <c r="F29" i="10"/>
  <c r="F30" i="10"/>
  <c r="F27" i="10"/>
  <c r="F28" i="10"/>
  <c r="I39" i="10"/>
  <c r="I37" i="10"/>
  <c r="E35" i="10"/>
  <c r="E38" i="10"/>
  <c r="E39" i="10"/>
  <c r="E37" i="10"/>
  <c r="E36" i="10"/>
  <c r="M27" i="5"/>
  <c r="M28" i="5"/>
  <c r="M29" i="5"/>
  <c r="M30" i="5"/>
  <c r="J30" i="5"/>
  <c r="J27" i="5"/>
  <c r="J28" i="5"/>
  <c r="J29" i="5"/>
  <c r="F27" i="5"/>
  <c r="F28" i="5"/>
  <c r="F29" i="5"/>
  <c r="F30" i="5"/>
  <c r="E37" i="4"/>
  <c r="E41" i="4"/>
  <c r="E81" i="2"/>
  <c r="E93" i="2"/>
  <c r="E85" i="2"/>
  <c r="E89" i="2"/>
  <c r="E97" i="2"/>
  <c r="E101" i="2"/>
  <c r="I89" i="2"/>
  <c r="I83" i="2"/>
  <c r="I87" i="2"/>
  <c r="I91" i="2"/>
  <c r="I95" i="2"/>
  <c r="I99" i="2"/>
  <c r="I103" i="2"/>
  <c r="D104" i="2"/>
  <c r="F79" i="2" s="1"/>
  <c r="E96" i="6"/>
  <c r="E112" i="6"/>
  <c r="L125" i="6"/>
  <c r="M93" i="6" s="1"/>
  <c r="H125" i="6"/>
  <c r="D125" i="6"/>
  <c r="C125" i="6"/>
  <c r="E109" i="6"/>
  <c r="I111" i="7"/>
  <c r="E129" i="7"/>
  <c r="E125" i="7"/>
  <c r="E121" i="7"/>
  <c r="E113" i="7"/>
  <c r="E97" i="7"/>
  <c r="E100" i="7"/>
  <c r="E104" i="7"/>
  <c r="E108" i="7"/>
  <c r="E112" i="7"/>
  <c r="E116" i="7"/>
  <c r="E120" i="7"/>
  <c r="E124" i="7"/>
  <c r="E103" i="7"/>
  <c r="O58" i="14"/>
  <c r="O62" i="14"/>
  <c r="O66" i="14"/>
  <c r="E57" i="14"/>
  <c r="E59" i="14"/>
  <c r="E55" i="14"/>
  <c r="C67" i="14"/>
  <c r="O55" i="14"/>
  <c r="O63" i="14"/>
  <c r="O57" i="14"/>
  <c r="O61" i="14"/>
  <c r="O65" i="14"/>
  <c r="J55" i="14"/>
  <c r="J58" i="14"/>
  <c r="J62" i="14"/>
  <c r="J66" i="14"/>
  <c r="J63" i="14"/>
  <c r="J57" i="14"/>
  <c r="J61" i="14"/>
  <c r="J65" i="14"/>
  <c r="E58" i="14"/>
  <c r="M67" i="14"/>
  <c r="O59" i="14"/>
  <c r="J59" i="14"/>
  <c r="E44" i="15"/>
  <c r="E48" i="15"/>
  <c r="I44" i="15"/>
  <c r="L50" i="15"/>
  <c r="M41" i="15" s="1"/>
  <c r="H50" i="15"/>
  <c r="J49" i="15" s="1"/>
  <c r="G50" i="15"/>
  <c r="D50" i="15"/>
  <c r="C50" i="15"/>
  <c r="I40" i="10"/>
  <c r="L41" i="10"/>
  <c r="M40" i="10" s="1"/>
  <c r="H41" i="10"/>
  <c r="J40" i="10" s="1"/>
  <c r="I36" i="10"/>
  <c r="G41" i="10"/>
  <c r="D41" i="10"/>
  <c r="F40" i="10" s="1"/>
  <c r="C41" i="10"/>
  <c r="E32" i="10"/>
  <c r="I32" i="10"/>
  <c r="E36" i="5"/>
  <c r="E40" i="5"/>
  <c r="E38" i="5"/>
  <c r="I40" i="5"/>
  <c r="I38" i="5"/>
  <c r="E35" i="5"/>
  <c r="E39" i="5"/>
  <c r="D41" i="5"/>
  <c r="I35" i="5"/>
  <c r="I39" i="5"/>
  <c r="H41" i="5"/>
  <c r="J35" i="5" s="1"/>
  <c r="I32" i="5"/>
  <c r="I37" i="5"/>
  <c r="E32" i="5"/>
  <c r="G41" i="5"/>
  <c r="L41" i="5"/>
  <c r="E37" i="5"/>
  <c r="C41" i="5"/>
  <c r="I38" i="4"/>
  <c r="E34" i="4"/>
  <c r="E38" i="4"/>
  <c r="I39" i="4"/>
  <c r="I43" i="4"/>
  <c r="L44" i="4"/>
  <c r="H44" i="4"/>
  <c r="I42" i="4"/>
  <c r="D44" i="4"/>
  <c r="G44" i="4"/>
  <c r="I40" i="4"/>
  <c r="E39" i="4"/>
  <c r="C44" i="4"/>
  <c r="E40" i="4"/>
  <c r="L104" i="2"/>
  <c r="G104" i="2"/>
  <c r="H104" i="2"/>
  <c r="J79" i="2" s="1"/>
  <c r="I96" i="2"/>
  <c r="C104" i="2"/>
  <c r="I84" i="2"/>
  <c r="I88" i="2"/>
  <c r="I92" i="2"/>
  <c r="I100" i="2"/>
  <c r="E84" i="2"/>
  <c r="E88" i="2"/>
  <c r="E92" i="2"/>
  <c r="E96" i="2"/>
  <c r="E100" i="2"/>
  <c r="E80" i="2"/>
  <c r="E97" i="6"/>
  <c r="E113" i="6"/>
  <c r="I117" i="6"/>
  <c r="E93" i="6"/>
  <c r="E101" i="6"/>
  <c r="E117" i="6"/>
  <c r="I109" i="6"/>
  <c r="E105" i="6"/>
  <c r="E121" i="6"/>
  <c r="G125" i="6"/>
  <c r="E96" i="7"/>
  <c r="I96" i="7"/>
  <c r="I100" i="7"/>
  <c r="I104" i="7"/>
  <c r="I108" i="7"/>
  <c r="I112" i="7"/>
  <c r="I116" i="7"/>
  <c r="I120" i="7"/>
  <c r="I124" i="7"/>
  <c r="I128" i="7"/>
  <c r="H130" i="7"/>
  <c r="I126" i="7"/>
  <c r="E98" i="7"/>
  <c r="E123" i="7"/>
  <c r="E111" i="7"/>
  <c r="E119" i="7"/>
  <c r="D130" i="7"/>
  <c r="E102" i="7"/>
  <c r="E126" i="7"/>
  <c r="E106" i="7"/>
  <c r="E110" i="7"/>
  <c r="E114" i="7"/>
  <c r="E122" i="7"/>
  <c r="G130" i="7"/>
  <c r="E118" i="7"/>
  <c r="L130" i="7"/>
  <c r="I110" i="7"/>
  <c r="I102" i="7"/>
  <c r="I106" i="7"/>
  <c r="I114" i="7"/>
  <c r="I118" i="7"/>
  <c r="I122" i="7"/>
  <c r="I98" i="7"/>
  <c r="C130" i="7"/>
  <c r="N67" i="14"/>
  <c r="I67" i="14"/>
  <c r="D67" i="14"/>
  <c r="M41" i="12"/>
  <c r="M38" i="15" l="1"/>
  <c r="M34" i="4"/>
  <c r="M99" i="7"/>
  <c r="M103" i="7"/>
  <c r="M107" i="7"/>
  <c r="M111" i="7"/>
  <c r="M115" i="7"/>
  <c r="M119" i="7"/>
  <c r="M123" i="7"/>
  <c r="M127" i="7"/>
  <c r="M102" i="7"/>
  <c r="M114" i="7"/>
  <c r="M126" i="7"/>
  <c r="M100" i="7"/>
  <c r="M104" i="7"/>
  <c r="M108" i="7"/>
  <c r="M112" i="7"/>
  <c r="M116" i="7"/>
  <c r="M120" i="7"/>
  <c r="M124" i="7"/>
  <c r="M128" i="7"/>
  <c r="M98" i="7"/>
  <c r="M118" i="7"/>
  <c r="M97" i="7"/>
  <c r="M101" i="7"/>
  <c r="M105" i="7"/>
  <c r="M109" i="7"/>
  <c r="M113" i="7"/>
  <c r="M117" i="7"/>
  <c r="M121" i="7"/>
  <c r="M125" i="7"/>
  <c r="M129" i="7"/>
  <c r="M106" i="7"/>
  <c r="M110" i="7"/>
  <c r="M122" i="7"/>
  <c r="M96" i="7"/>
  <c r="J102" i="7"/>
  <c r="J99" i="7"/>
  <c r="J103" i="7"/>
  <c r="J107" i="7"/>
  <c r="J111" i="7"/>
  <c r="J115" i="7"/>
  <c r="J119" i="7"/>
  <c r="J123" i="7"/>
  <c r="J127" i="7"/>
  <c r="J100" i="7"/>
  <c r="J104" i="7"/>
  <c r="J108" i="7"/>
  <c r="J112" i="7"/>
  <c r="J116" i="7"/>
  <c r="J120" i="7"/>
  <c r="J124" i="7"/>
  <c r="J128" i="7"/>
  <c r="J97" i="7"/>
  <c r="J101" i="7"/>
  <c r="J105" i="7"/>
  <c r="J109" i="7"/>
  <c r="J113" i="7"/>
  <c r="J117" i="7"/>
  <c r="J121" i="7"/>
  <c r="J125" i="7"/>
  <c r="J129" i="7"/>
  <c r="J98" i="7"/>
  <c r="J106" i="7"/>
  <c r="J110" i="7"/>
  <c r="J114" i="7"/>
  <c r="J118" i="7"/>
  <c r="J122" i="7"/>
  <c r="J126" i="7"/>
  <c r="J96" i="7"/>
  <c r="F102" i="7"/>
  <c r="F104" i="7"/>
  <c r="F120" i="7"/>
  <c r="F99" i="7"/>
  <c r="F115" i="7"/>
  <c r="F127" i="7"/>
  <c r="F112" i="7"/>
  <c r="F100" i="7"/>
  <c r="F124" i="7"/>
  <c r="F97" i="7"/>
  <c r="F101" i="7"/>
  <c r="F105" i="7"/>
  <c r="F109" i="7"/>
  <c r="F113" i="7"/>
  <c r="F117" i="7"/>
  <c r="F121" i="7"/>
  <c r="F125" i="7"/>
  <c r="F129" i="7"/>
  <c r="F98" i="7"/>
  <c r="F106" i="7"/>
  <c r="F110" i="7"/>
  <c r="F114" i="7"/>
  <c r="F118" i="7"/>
  <c r="F122" i="7"/>
  <c r="F126" i="7"/>
  <c r="F103" i="7"/>
  <c r="F107" i="7"/>
  <c r="F111" i="7"/>
  <c r="F119" i="7"/>
  <c r="F123" i="7"/>
  <c r="F108" i="7"/>
  <c r="F116" i="7"/>
  <c r="F128" i="7"/>
  <c r="F96" i="7"/>
  <c r="M96" i="6"/>
  <c r="M100" i="6"/>
  <c r="M104" i="6"/>
  <c r="M108" i="6"/>
  <c r="M112" i="6"/>
  <c r="M116" i="6"/>
  <c r="M120" i="6"/>
  <c r="M124" i="6"/>
  <c r="M102" i="6"/>
  <c r="M122" i="6"/>
  <c r="M97" i="6"/>
  <c r="M101" i="6"/>
  <c r="M105" i="6"/>
  <c r="M109" i="6"/>
  <c r="M113" i="6"/>
  <c r="M117" i="6"/>
  <c r="M121" i="6"/>
  <c r="M94" i="6"/>
  <c r="M110" i="6"/>
  <c r="M118" i="6"/>
  <c r="M95" i="6"/>
  <c r="M99" i="6"/>
  <c r="M103" i="6"/>
  <c r="M107" i="6"/>
  <c r="M111" i="6"/>
  <c r="M115" i="6"/>
  <c r="M119" i="6"/>
  <c r="M123" i="6"/>
  <c r="M98" i="6"/>
  <c r="M106" i="6"/>
  <c r="M114" i="6"/>
  <c r="J96" i="6"/>
  <c r="J100" i="6"/>
  <c r="J104" i="6"/>
  <c r="J108" i="6"/>
  <c r="J112" i="6"/>
  <c r="J116" i="6"/>
  <c r="J120" i="6"/>
  <c r="J124" i="6"/>
  <c r="J97" i="6"/>
  <c r="J101" i="6"/>
  <c r="J105" i="6"/>
  <c r="J109" i="6"/>
  <c r="J113" i="6"/>
  <c r="J117" i="6"/>
  <c r="J121" i="6"/>
  <c r="J94" i="6"/>
  <c r="J98" i="6"/>
  <c r="J102" i="6"/>
  <c r="J106" i="6"/>
  <c r="J110" i="6"/>
  <c r="J114" i="6"/>
  <c r="J118" i="6"/>
  <c r="J122" i="6"/>
  <c r="J95" i="6"/>
  <c r="J99" i="6"/>
  <c r="J103" i="6"/>
  <c r="J107" i="6"/>
  <c r="J111" i="6"/>
  <c r="J115" i="6"/>
  <c r="J119" i="6"/>
  <c r="J123" i="6"/>
  <c r="J93" i="6"/>
  <c r="E125" i="6"/>
  <c r="F96" i="6"/>
  <c r="F100" i="6"/>
  <c r="F104" i="6"/>
  <c r="F108" i="6"/>
  <c r="F112" i="6"/>
  <c r="F116" i="6"/>
  <c r="F120" i="6"/>
  <c r="F124" i="6"/>
  <c r="F101" i="6"/>
  <c r="F97" i="6"/>
  <c r="F105" i="6"/>
  <c r="F121" i="6"/>
  <c r="F94" i="6"/>
  <c r="F98" i="6"/>
  <c r="F102" i="6"/>
  <c r="F106" i="6"/>
  <c r="F110" i="6"/>
  <c r="F114" i="6"/>
  <c r="F118" i="6"/>
  <c r="F122" i="6"/>
  <c r="F113" i="6"/>
  <c r="F95" i="6"/>
  <c r="F99" i="6"/>
  <c r="F103" i="6"/>
  <c r="F107" i="6"/>
  <c r="F111" i="6"/>
  <c r="F115" i="6"/>
  <c r="F119" i="6"/>
  <c r="F123" i="6"/>
  <c r="F109" i="6"/>
  <c r="F117" i="6"/>
  <c r="F93" i="6"/>
  <c r="M81" i="2"/>
  <c r="M85" i="2"/>
  <c r="M89" i="2"/>
  <c r="M93" i="2"/>
  <c r="M97" i="2"/>
  <c r="M101" i="2"/>
  <c r="M82" i="2"/>
  <c r="M86" i="2"/>
  <c r="M90" i="2"/>
  <c r="M94" i="2"/>
  <c r="M98" i="2"/>
  <c r="M102" i="2"/>
  <c r="M83" i="2"/>
  <c r="M87" i="2"/>
  <c r="M91" i="2"/>
  <c r="M95" i="2"/>
  <c r="M99" i="2"/>
  <c r="M103" i="2"/>
  <c r="M80" i="2"/>
  <c r="M84" i="2"/>
  <c r="M88" i="2"/>
  <c r="M92" i="2"/>
  <c r="M96" i="2"/>
  <c r="M100" i="2"/>
  <c r="M79" i="2"/>
  <c r="I104" i="2"/>
  <c r="J80" i="2"/>
  <c r="J84" i="2"/>
  <c r="J88" i="2"/>
  <c r="J92" i="2"/>
  <c r="J96" i="2"/>
  <c r="J100" i="2"/>
  <c r="J81" i="2"/>
  <c r="J85" i="2"/>
  <c r="J89" i="2"/>
  <c r="J93" i="2"/>
  <c r="J97" i="2"/>
  <c r="J101" i="2"/>
  <c r="J82" i="2"/>
  <c r="J86" i="2"/>
  <c r="J90" i="2"/>
  <c r="J94" i="2"/>
  <c r="J98" i="2"/>
  <c r="J102" i="2"/>
  <c r="J83" i="2"/>
  <c r="J87" i="2"/>
  <c r="J91" i="2"/>
  <c r="J95" i="2"/>
  <c r="J99" i="2"/>
  <c r="J103" i="2"/>
  <c r="F83" i="2"/>
  <c r="F87" i="2"/>
  <c r="F91" i="2"/>
  <c r="F95" i="2"/>
  <c r="F99" i="2"/>
  <c r="F103" i="2"/>
  <c r="F80" i="2"/>
  <c r="F84" i="2"/>
  <c r="F88" i="2"/>
  <c r="F92" i="2"/>
  <c r="F96" i="2"/>
  <c r="F100" i="2"/>
  <c r="F81" i="2"/>
  <c r="F85" i="2"/>
  <c r="F89" i="2"/>
  <c r="F93" i="2"/>
  <c r="F97" i="2"/>
  <c r="F101" i="2"/>
  <c r="F82" i="2"/>
  <c r="F86" i="2"/>
  <c r="F90" i="2"/>
  <c r="F94" i="2"/>
  <c r="F98" i="2"/>
  <c r="F102" i="2"/>
  <c r="M40" i="4"/>
  <c r="M41" i="4"/>
  <c r="M38" i="4"/>
  <c r="M42" i="4"/>
  <c r="M39" i="4"/>
  <c r="M43" i="4"/>
  <c r="M37" i="4"/>
  <c r="J39" i="4"/>
  <c r="J43" i="4"/>
  <c r="J40" i="4"/>
  <c r="J41" i="4"/>
  <c r="J38" i="4"/>
  <c r="J42" i="4"/>
  <c r="J37" i="4"/>
  <c r="F38" i="4"/>
  <c r="F42" i="4"/>
  <c r="F39" i="4"/>
  <c r="F43" i="4"/>
  <c r="F40" i="4"/>
  <c r="F41" i="4"/>
  <c r="F37" i="4"/>
  <c r="M40" i="5"/>
  <c r="M36" i="5"/>
  <c r="M38" i="5"/>
  <c r="M39" i="5"/>
  <c r="M37" i="5"/>
  <c r="M35" i="5"/>
  <c r="J40" i="5"/>
  <c r="J36" i="5"/>
  <c r="J37" i="5"/>
  <c r="J38" i="5"/>
  <c r="J39" i="5"/>
  <c r="F40" i="5"/>
  <c r="F37" i="5"/>
  <c r="F39" i="5"/>
  <c r="F36" i="5"/>
  <c r="F38" i="5"/>
  <c r="F35" i="5"/>
  <c r="M35" i="10"/>
  <c r="J35" i="10"/>
  <c r="F35" i="10"/>
  <c r="M45" i="15"/>
  <c r="M46" i="15"/>
  <c r="M43" i="15"/>
  <c r="M49" i="15"/>
  <c r="J41" i="15"/>
  <c r="F46" i="15"/>
  <c r="F49" i="15"/>
  <c r="F41" i="15"/>
  <c r="M47" i="15"/>
  <c r="M44" i="15"/>
  <c r="M48" i="15"/>
  <c r="M42" i="15"/>
  <c r="J47" i="15"/>
  <c r="J44" i="15"/>
  <c r="J42" i="15"/>
  <c r="J43" i="15"/>
  <c r="J45" i="15"/>
  <c r="J48" i="15"/>
  <c r="J46" i="15"/>
  <c r="F44" i="15"/>
  <c r="F43" i="15"/>
  <c r="F42" i="15"/>
  <c r="F48" i="15"/>
  <c r="F47" i="15"/>
  <c r="F45" i="15"/>
  <c r="M32" i="10"/>
  <c r="J32" i="10"/>
  <c r="F32" i="10"/>
  <c r="M36" i="10"/>
  <c r="M37" i="10"/>
  <c r="M38" i="10"/>
  <c r="M39" i="10"/>
  <c r="J36" i="10"/>
  <c r="J37" i="10"/>
  <c r="J39" i="10"/>
  <c r="J38" i="10"/>
  <c r="F36" i="10"/>
  <c r="F37" i="10"/>
  <c r="F38" i="10"/>
  <c r="F39" i="10"/>
  <c r="E104" i="2"/>
  <c r="I125" i="6"/>
  <c r="I130" i="7"/>
  <c r="I50" i="15"/>
  <c r="E50" i="15"/>
  <c r="I41" i="10"/>
  <c r="E41" i="10"/>
  <c r="I41" i="5"/>
  <c r="E41" i="5"/>
  <c r="E44" i="4"/>
  <c r="I44" i="4"/>
  <c r="E130" i="7"/>
  <c r="O28" i="14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04" i="2" l="1"/>
  <c r="F104" i="2"/>
  <c r="F130" i="7"/>
  <c r="J130" i="7"/>
  <c r="F125" i="6"/>
  <c r="M50" i="15"/>
  <c r="M41" i="10"/>
  <c r="J41" i="10"/>
  <c r="F41" i="10"/>
  <c r="L49" i="6"/>
  <c r="M20" i="6" l="1"/>
  <c r="M24" i="6"/>
  <c r="M28" i="6"/>
  <c r="M32" i="6"/>
  <c r="M40" i="6"/>
  <c r="M48" i="6"/>
  <c r="M26" i="6"/>
  <c r="M38" i="6"/>
  <c r="M46" i="6"/>
  <c r="M21" i="6"/>
  <c r="M25" i="6"/>
  <c r="M29" i="6"/>
  <c r="M33" i="6"/>
  <c r="M37" i="6"/>
  <c r="M41" i="6"/>
  <c r="M45" i="6"/>
  <c r="M17" i="6"/>
  <c r="M22" i="6"/>
  <c r="M34" i="6"/>
  <c r="M19" i="6"/>
  <c r="M23" i="6"/>
  <c r="M27" i="6"/>
  <c r="M31" i="6"/>
  <c r="M35" i="6"/>
  <c r="M39" i="6"/>
  <c r="M43" i="6"/>
  <c r="M47" i="6"/>
  <c r="M36" i="6"/>
  <c r="M44" i="6"/>
  <c r="M18" i="6"/>
  <c r="M30" i="6"/>
  <c r="M42" i="6"/>
  <c r="C39" i="12"/>
  <c r="J39" i="12"/>
  <c r="I39" i="12"/>
  <c r="O39" i="12"/>
  <c r="N39" i="12"/>
  <c r="E39" i="12"/>
  <c r="D39" i="12"/>
  <c r="M125" i="6" l="1"/>
  <c r="M29" i="12"/>
  <c r="C29" i="12" l="1"/>
  <c r="L26" i="15" l="1"/>
  <c r="H26" i="15"/>
  <c r="G26" i="15"/>
  <c r="D26" i="15"/>
  <c r="C26" i="15"/>
  <c r="L23" i="5"/>
  <c r="H23" i="5"/>
  <c r="G23" i="5"/>
  <c r="D23" i="5"/>
  <c r="C23" i="5"/>
  <c r="M22" i="5" l="1"/>
  <c r="M17" i="5"/>
  <c r="J22" i="5"/>
  <c r="J17" i="5"/>
  <c r="F22" i="5"/>
  <c r="F17" i="5"/>
  <c r="M25" i="15"/>
  <c r="M17" i="15"/>
  <c r="J17" i="15"/>
  <c r="J25" i="15"/>
  <c r="F25" i="15"/>
  <c r="F17" i="15"/>
  <c r="J21" i="15"/>
  <c r="J20" i="15"/>
  <c r="J18" i="15"/>
  <c r="J22" i="15"/>
  <c r="J19" i="15"/>
  <c r="J23" i="15"/>
  <c r="J24" i="15"/>
  <c r="F18" i="15"/>
  <c r="F22" i="15"/>
  <c r="F19" i="15"/>
  <c r="F23" i="15"/>
  <c r="F20" i="15"/>
  <c r="F24" i="15"/>
  <c r="F21" i="15"/>
  <c r="I23" i="5"/>
  <c r="I26" i="15"/>
  <c r="E26" i="15"/>
  <c r="E23" i="5"/>
  <c r="F50" i="15" l="1"/>
  <c r="F38" i="15"/>
  <c r="J38" i="15"/>
  <c r="J50" i="15"/>
  <c r="F41" i="5"/>
  <c r="F32" i="5"/>
  <c r="J41" i="5"/>
  <c r="M41" i="5"/>
  <c r="M32" i="5"/>
  <c r="J32" i="5"/>
  <c r="I25" i="15"/>
  <c r="I24" i="15"/>
  <c r="I23" i="15"/>
  <c r="I22" i="15"/>
  <c r="I21" i="15"/>
  <c r="I20" i="15"/>
  <c r="I19" i="15"/>
  <c r="I18" i="15"/>
  <c r="I17" i="15"/>
  <c r="E25" i="15"/>
  <c r="E24" i="15"/>
  <c r="E23" i="15"/>
  <c r="E22" i="15"/>
  <c r="E21" i="15"/>
  <c r="E20" i="15"/>
  <c r="E19" i="15"/>
  <c r="E18" i="15"/>
  <c r="E17" i="15"/>
  <c r="I22" i="5"/>
  <c r="I21" i="5"/>
  <c r="I20" i="5"/>
  <c r="I19" i="5"/>
  <c r="I18" i="5"/>
  <c r="I17" i="5"/>
  <c r="E22" i="5"/>
  <c r="E21" i="5"/>
  <c r="E20" i="5"/>
  <c r="E19" i="5"/>
  <c r="E18" i="5"/>
  <c r="E17" i="5"/>
  <c r="L23" i="10"/>
  <c r="H23" i="10"/>
  <c r="G23" i="10"/>
  <c r="D23" i="10"/>
  <c r="C23" i="10"/>
  <c r="I22" i="10"/>
  <c r="I21" i="10"/>
  <c r="I20" i="10"/>
  <c r="I19" i="10"/>
  <c r="I18" i="10"/>
  <c r="I17" i="10"/>
  <c r="E22" i="10"/>
  <c r="E21" i="10"/>
  <c r="E20" i="10"/>
  <c r="E19" i="10"/>
  <c r="E18" i="10"/>
  <c r="E17" i="10"/>
  <c r="M22" i="10" l="1"/>
  <c r="M17" i="10"/>
  <c r="J22" i="10"/>
  <c r="J17" i="10"/>
  <c r="F22" i="10"/>
  <c r="F17" i="10"/>
  <c r="I23" i="10"/>
  <c r="E23" i="10"/>
  <c r="I23" i="4"/>
  <c r="I22" i="4"/>
  <c r="I21" i="4"/>
  <c r="I20" i="4"/>
  <c r="I19" i="4"/>
  <c r="I18" i="4"/>
  <c r="I17" i="4"/>
  <c r="G24" i="4"/>
  <c r="E23" i="4"/>
  <c r="E22" i="4"/>
  <c r="E21" i="4"/>
  <c r="E20" i="4"/>
  <c r="E19" i="4"/>
  <c r="E18" i="4"/>
  <c r="E17" i="4"/>
  <c r="L24" i="4"/>
  <c r="H24" i="4"/>
  <c r="C24" i="4"/>
  <c r="D24" i="4"/>
  <c r="M18" i="4" l="1"/>
  <c r="M22" i="4"/>
  <c r="M19" i="4"/>
  <c r="M23" i="4"/>
  <c r="M20" i="4"/>
  <c r="M17" i="4"/>
  <c r="M21" i="4"/>
  <c r="J21" i="4"/>
  <c r="J18" i="4"/>
  <c r="J22" i="4"/>
  <c r="J19" i="4"/>
  <c r="J23" i="4"/>
  <c r="J20" i="4"/>
  <c r="J17" i="4"/>
  <c r="F20" i="4"/>
  <c r="F17" i="4"/>
  <c r="F21" i="4"/>
  <c r="F18" i="4"/>
  <c r="F22" i="4"/>
  <c r="F19" i="4"/>
  <c r="F23" i="4"/>
  <c r="F34" i="4"/>
  <c r="M44" i="4"/>
  <c r="E24" i="4"/>
  <c r="I24" i="4"/>
  <c r="H42" i="2"/>
  <c r="G42" i="2"/>
  <c r="D42" i="2"/>
  <c r="C42" i="2"/>
  <c r="J21" i="2" l="1"/>
  <c r="J25" i="2"/>
  <c r="J29" i="2"/>
  <c r="J33" i="2"/>
  <c r="J37" i="2"/>
  <c r="J41" i="2"/>
  <c r="J18" i="2"/>
  <c r="J22" i="2"/>
  <c r="J26" i="2"/>
  <c r="J30" i="2"/>
  <c r="J34" i="2"/>
  <c r="J38" i="2"/>
  <c r="J17" i="2"/>
  <c r="J19" i="2"/>
  <c r="J23" i="2"/>
  <c r="J27" i="2"/>
  <c r="J31" i="2"/>
  <c r="J35" i="2"/>
  <c r="J39" i="2"/>
  <c r="J20" i="2"/>
  <c r="J24" i="2"/>
  <c r="J28" i="2"/>
  <c r="J32" i="2"/>
  <c r="J36" i="2"/>
  <c r="J40" i="2"/>
  <c r="F19" i="2"/>
  <c r="F23" i="2"/>
  <c r="F27" i="2"/>
  <c r="F31" i="2"/>
  <c r="F35" i="2"/>
  <c r="F39" i="2"/>
  <c r="F20" i="2"/>
  <c r="F24" i="2"/>
  <c r="F28" i="2"/>
  <c r="F32" i="2"/>
  <c r="F36" i="2"/>
  <c r="F40" i="2"/>
  <c r="F21" i="2"/>
  <c r="F25" i="2"/>
  <c r="F29" i="2"/>
  <c r="F33" i="2"/>
  <c r="F37" i="2"/>
  <c r="F41" i="2"/>
  <c r="F18" i="2"/>
  <c r="F22" i="2"/>
  <c r="F26" i="2"/>
  <c r="F30" i="2"/>
  <c r="F34" i="2"/>
  <c r="F38" i="2"/>
  <c r="F17" i="2"/>
  <c r="J44" i="4"/>
  <c r="F44" i="4"/>
  <c r="J34" i="4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17" i="2"/>
  <c r="J42" i="2" l="1"/>
  <c r="F42" i="2"/>
  <c r="H49" i="6"/>
  <c r="G49" i="6"/>
  <c r="D49" i="6"/>
  <c r="C49" i="6"/>
  <c r="J20" i="6" l="1"/>
  <c r="J24" i="6"/>
  <c r="J28" i="6"/>
  <c r="J32" i="6"/>
  <c r="J36" i="6"/>
  <c r="J40" i="6"/>
  <c r="J44" i="6"/>
  <c r="J48" i="6"/>
  <c r="J21" i="6"/>
  <c r="J25" i="6"/>
  <c r="J29" i="6"/>
  <c r="J33" i="6"/>
  <c r="J37" i="6"/>
  <c r="J41" i="6"/>
  <c r="J45" i="6"/>
  <c r="J17" i="6"/>
  <c r="J18" i="6"/>
  <c r="J22" i="6"/>
  <c r="J26" i="6"/>
  <c r="J30" i="6"/>
  <c r="J34" i="6"/>
  <c r="J38" i="6"/>
  <c r="J42" i="6"/>
  <c r="J46" i="6"/>
  <c r="J19" i="6"/>
  <c r="J23" i="6"/>
  <c r="J27" i="6"/>
  <c r="J31" i="6"/>
  <c r="J35" i="6"/>
  <c r="J39" i="6"/>
  <c r="J43" i="6"/>
  <c r="J47" i="6"/>
  <c r="F20" i="6"/>
  <c r="F24" i="6"/>
  <c r="F28" i="6"/>
  <c r="F32" i="6"/>
  <c r="F36" i="6"/>
  <c r="F40" i="6"/>
  <c r="F44" i="6"/>
  <c r="F48" i="6"/>
  <c r="F25" i="6"/>
  <c r="F41" i="6"/>
  <c r="F17" i="6"/>
  <c r="F33" i="6"/>
  <c r="F18" i="6"/>
  <c r="F22" i="6"/>
  <c r="F26" i="6"/>
  <c r="F30" i="6"/>
  <c r="F34" i="6"/>
  <c r="F38" i="6"/>
  <c r="F42" i="6"/>
  <c r="F46" i="6"/>
  <c r="F21" i="6"/>
  <c r="F37" i="6"/>
  <c r="F19" i="6"/>
  <c r="F23" i="6"/>
  <c r="F27" i="6"/>
  <c r="F31" i="6"/>
  <c r="F35" i="6"/>
  <c r="F39" i="6"/>
  <c r="F43" i="6"/>
  <c r="F47" i="6"/>
  <c r="F29" i="6"/>
  <c r="F45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J125" i="6" l="1"/>
  <c r="G50" i="7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F49" i="7" s="1"/>
  <c r="M29" i="14"/>
  <c r="H29" i="14"/>
  <c r="C29" i="14"/>
  <c r="E50" i="7" l="1"/>
  <c r="H29" i="12"/>
  <c r="E19" i="12"/>
  <c r="E18" i="12"/>
  <c r="E17" i="12"/>
  <c r="E21" i="12"/>
  <c r="E22" i="12"/>
  <c r="E23" i="12"/>
  <c r="E24" i="12"/>
  <c r="E25" i="12"/>
  <c r="E26" i="12"/>
  <c r="E27" i="12"/>
  <c r="E28" i="12"/>
  <c r="E20" i="12"/>
  <c r="M20" i="15" l="1"/>
  <c r="M18" i="15"/>
  <c r="J26" i="15" l="1"/>
  <c r="F26" i="15"/>
  <c r="M22" i="15"/>
  <c r="M23" i="15"/>
  <c r="M19" i="15"/>
  <c r="M24" i="15"/>
  <c r="M21" i="15"/>
  <c r="N29" i="14"/>
  <c r="I29" i="14"/>
  <c r="D29" i="14"/>
  <c r="N29" i="12"/>
  <c r="I29" i="12"/>
  <c r="D29" i="12"/>
  <c r="M26" i="15" l="1"/>
  <c r="N33" i="12"/>
  <c r="I33" i="12"/>
  <c r="D33" i="12"/>
  <c r="J32" i="12"/>
  <c r="O32" i="12"/>
  <c r="E32" i="12"/>
  <c r="J18" i="10" l="1"/>
  <c r="J19" i="10"/>
  <c r="J20" i="10"/>
  <c r="J21" i="10"/>
  <c r="F18" i="10"/>
  <c r="F19" i="10"/>
  <c r="F20" i="10"/>
  <c r="F21" i="10"/>
  <c r="J18" i="5"/>
  <c r="J19" i="5"/>
  <c r="J20" i="5"/>
  <c r="J21" i="5"/>
  <c r="F18" i="5"/>
  <c r="F19" i="5"/>
  <c r="F20" i="5"/>
  <c r="F21" i="5"/>
  <c r="F49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J50" i="7" l="1"/>
  <c r="F50" i="7"/>
  <c r="J23" i="10"/>
  <c r="F23" i="10"/>
  <c r="J23" i="5"/>
  <c r="F23" i="5"/>
  <c r="J24" i="4"/>
  <c r="F24" i="4"/>
  <c r="J49" i="6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37" i="7"/>
  <c r="M45" i="7"/>
  <c r="M17" i="7"/>
  <c r="M21" i="7"/>
  <c r="M25" i="7"/>
  <c r="M29" i="7"/>
  <c r="M33" i="7"/>
  <c r="M41" i="7"/>
  <c r="M46" i="7"/>
  <c r="M18" i="7"/>
  <c r="M22" i="7"/>
  <c r="M26" i="7"/>
  <c r="M30" i="7"/>
  <c r="M34" i="7"/>
  <c r="M38" i="7"/>
  <c r="M42" i="7"/>
  <c r="M20" i="10"/>
  <c r="M21" i="10"/>
  <c r="M18" i="10"/>
  <c r="M19" i="10"/>
  <c r="L42" i="2"/>
  <c r="M19" i="2" l="1"/>
  <c r="M23" i="2"/>
  <c r="M27" i="2"/>
  <c r="M31" i="2"/>
  <c r="M35" i="2"/>
  <c r="M39" i="2"/>
  <c r="M20" i="2"/>
  <c r="M24" i="2"/>
  <c r="M28" i="2"/>
  <c r="M32" i="2"/>
  <c r="M36" i="2"/>
  <c r="M40" i="2"/>
  <c r="M21" i="2"/>
  <c r="M25" i="2"/>
  <c r="M29" i="2"/>
  <c r="M33" i="2"/>
  <c r="M37" i="2"/>
  <c r="M41" i="2"/>
  <c r="M18" i="2"/>
  <c r="M22" i="2"/>
  <c r="M26" i="2"/>
  <c r="M30" i="2"/>
  <c r="M34" i="2"/>
  <c r="M38" i="2"/>
  <c r="M17" i="2"/>
  <c r="M23" i="10"/>
  <c r="M130" i="7"/>
  <c r="M50" i="7"/>
  <c r="M18" i="5"/>
  <c r="M19" i="5"/>
  <c r="M20" i="5"/>
  <c r="M21" i="5"/>
  <c r="M104" i="2" l="1"/>
  <c r="M23" i="5"/>
  <c r="M24" i="4"/>
  <c r="M42" i="2"/>
  <c r="M49" i="6"/>
</calcChain>
</file>

<file path=xl/sharedStrings.xml><?xml version="1.0" encoding="utf-8"?>
<sst xmlns="http://schemas.openxmlformats.org/spreadsheetml/2006/main" count="828" uniqueCount="324">
  <si>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</si>
  <si>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</si>
  <si>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</si>
  <si>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</si>
  <si>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</si>
  <si>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</si>
  <si>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</si>
  <si>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</si>
  <si>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</si>
  <si>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</si>
  <si>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</si>
  <si>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</si>
  <si>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</si>
  <si>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</si>
  <si>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</si>
  <si>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</si>
  <si>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</si>
  <si>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</si>
  <si>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</si>
  <si>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</si>
  <si>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</si>
  <si>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</si>
  <si>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</si>
  <si>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</si>
  <si>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</si>
  <si>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</si>
  <si>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</si>
  <si>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</si>
  <si>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</si>
  <si>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</si>
  <si>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</si>
  <si>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</si>
  <si>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</si>
  <si>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</si>
  <si>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</si>
  <si>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</si>
  <si>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</si>
  <si>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</si>
  <si>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</si>
  <si>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</si>
  <si>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</si>
  <si>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</si>
  <si>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</si>
  <si>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</si>
  <si>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</si>
  <si>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</si>
  <si>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</si>
  <si>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</si>
  <si>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</si>
  <si>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</si>
  <si>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</si>
  <si>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</si>
  <si>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</si>
  <si>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</si>
  <si>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</si>
  <si>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</si>
  <si>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</si>
  <si>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</si>
  <si>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</si>
  <si>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</si>
  <si>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</si>
  <si>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</si>
  <si>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</si>
  <si>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</si>
  <si>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</si>
  <si>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</si>
  <si>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</si>
  <si>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</si>
  <si>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</si>
  <si>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</si>
  <si>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</si>
  <si>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</si>
  <si>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</si>
  <si>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</si>
  <si>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</si>
  <si>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</si>
  <si>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</si>
  <si>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</si>
  <si>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</si>
  <si>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</si>
  <si>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</si>
  <si>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</si>
  <si>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</si>
  <si>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</si>
  <si>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</si>
  <si>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</si>
  <si>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</si>
  <si>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</si>
  <si>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</si>
  <si>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</si>
  <si>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</si>
  <si>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</si>
  <si>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</si>
  <si>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</si>
  <si>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</si>
  <si>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</si>
  <si>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</si>
  <si>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</si>
  <si>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</si>
  <si>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</si>
  <si>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</si>
  <si>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</si>
  <si>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</si>
  <si>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</si>
  <si>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</si>
  <si>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</si>
  <si>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</si>
  <si>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</si>
  <si>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</si>
  <si>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</si>
  <si>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</si>
  <si>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</si>
  <si>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</si>
  <si>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</si>
  <si>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</si>
  <si>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</si>
  <si>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</si>
  <si>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</si>
  <si>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</si>
  <si>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</si>
  <si>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</si>
  <si>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</si>
  <si>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</si>
  <si>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</si>
  <si>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</si>
  <si>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</si>
  <si>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</si>
  <si>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</si>
  <si>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</si>
  <si>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</si>
  <si>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</si>
  <si>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</si>
  <si>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</si>
  <si>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</si>
  <si>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</si>
  <si>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</si>
  <si>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</si>
  <si>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</si>
  <si>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</si>
  <si>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</si>
  <si>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</si>
  <si>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</si>
  <si>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</si>
  <si>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</si>
  <si>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</si>
  <si>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</si>
  <si>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</si>
  <si>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</si>
  <si>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</si>
  <si>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</si>
  <si>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</si>
  <si>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</si>
  <si>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</si>
  <si>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</si>
  <si>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</si>
  <si>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</si>
  <si>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</si>
  <si>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</si>
  <si>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</si>
  <si>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</si>
  <si>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</si>
  <si>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</si>
  <si>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</si>
  <si>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</si>
  <si>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</si>
  <si>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</si>
  <si>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</si>
  <si>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</si>
  <si>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</si>
  <si>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</si>
  <si>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</si>
  <si>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</si>
  <si>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</si>
  <si>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</si>
  <si>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</si>
  <si>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</si>
  <si>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</si>
  <si>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</si>
  <si>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</si>
  <si>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</si>
  <si>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</si>
  <si>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</si>
  <si>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</si>
  <si>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</si>
  <si>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</si>
  <si>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</si>
  <si>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</si>
  <si>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</si>
  <si>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</si>
  <si>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</si>
  <si>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</si>
  <si>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</si>
  <si>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</si>
  <si>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</si>
  <si>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</si>
  <si>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</si>
  <si>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</si>
  <si>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</si>
  <si>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</si>
  <si>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</si>
  <si>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</si>
  <si>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</si>
  <si>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</si>
  <si>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</si>
  <si>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</si>
  <si>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</si>
  <si>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</si>
  <si>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</si>
  <si>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</si>
  <si>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</si>
  <si>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</si>
  <si>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</si>
  <si>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</si>
  <si>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</si>
  <si>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</si>
  <si>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</si>
  <si>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</si>
  <si>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</si>
  <si>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</si>
  <si>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</si>
  <si>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</si>
  <si>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</si>
  <si>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</si>
  <si>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</si>
  <si>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</si>
  <si>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</si>
  <si>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</si>
  <si>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SISE*.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</si>
  <si>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</si>
  <si>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</si>
  <si>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</si>
  <si>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</si>
  <si>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</si>
  <si>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</si>
  <si>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</si>
  <si>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</si>
  <si>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</si>
  <si>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</si>
  <si>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</si>
  <si>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</si>
  <si>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</si>
  <si>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</si>
  <si>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</si>
  <si>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</si>
  <si>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</si>
  <si>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</si>
  <si>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</si>
  <si>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</si>
  <si>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</si>
  <si>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</si>
  <si>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</si>
  <si>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</si>
  <si>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</si>
  <si>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</si>
  <si>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</si>
  <si>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</si>
  <si>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</si>
  <si>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</si>
  <si>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</si>
  <si>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</si>
  <si>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</si>
  <si>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</si>
  <si>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</si>
  <si>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</si>
  <si>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</si>
  <si>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</si>
  <si>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</si>
  <si>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</si>
  <si>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</si>
  <si>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</si>
  <si>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</si>
  <si>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</si>
  <si>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</si>
  <si>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</si>
  <si>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</si>
  <si>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</si>
  <si>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</si>
  <si>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</si>
  <si>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</si>
  <si>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</si>
  <si>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</si>
  <si>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</si>
  <si>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</si>
  <si>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</si>
  <si>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</si>
  <si>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</si>
  <si>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</si>
  <si>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</si>
  <si>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</si>
  <si>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</si>
  <si>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</si>
  <si>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</si>
  <si>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</si>
  <si>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</si>
  <si>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</si>
  <si>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</si>
  <si>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</si>
  <si>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</si>
  <si>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</si>
  <si>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</si>
  <si>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</si>
  <si>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</si>
  <si>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</si>
  <si>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</si>
  <si>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</si>
  <si>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</si>
  <si>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</si>
  <si>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>TOTAL</t>
  </si>
  <si>
    <t>MUJERES</t>
  </si>
  <si>
    <t>HOMBRES</t>
  </si>
  <si>
    <t xml:space="preserve">INFORME ESTADÍSTICO DE OFERENTES POR SEXO DEL SISTEMA DE INFORMACIÓN </t>
  </si>
  <si>
    <t>(Total, mujeres y hombres)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</si>
  <si>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</t>
    </r>
  </si>
  <si>
    <t>*Esta información corresponde a 97 Prestadores que actualmente hacen uso del Sistema de Información</t>
  </si>
  <si>
    <t>Febrero de 2018</t>
  </si>
  <si>
    <t>Marzo de 2018</t>
  </si>
  <si>
    <t>% Cambio   '18/'17</t>
  </si>
  <si>
    <t>Acumulado 2013-2018</t>
  </si>
  <si>
    <t>2013-2018</t>
  </si>
  <si>
    <t>Febrero</t>
  </si>
  <si>
    <t>Año corrido a Febrero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</si>
  <si>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Febrero</t>
    </r>
  </si>
  <si>
    <t>Acumulado a Febrero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</si>
  <si>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Febrero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</si>
</sst>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"/>
    <numFmt numFmtId="166" formatCode="_-* #,##0\ _€_-;\-* #,##0\ _€_-;_-* &quot;-&quot;??\ _€_-;_-@_-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b/>
      <sz val="14"/>
      <color rgb="FFC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11"/>
      <color rgb="FF5F5F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164" fontId="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5" fontId="16" fillId="2" borderId="9" xfId="4" applyNumberFormat="1" applyFont="1" applyFill="1" applyBorder="1"/>
    <xf numFmtId="3" fontId="17" fillId="4" borderId="9" xfId="4" applyNumberFormat="1" applyFont="1" applyFill="1" applyBorder="1"/>
    <xf numFmtId="165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5" fontId="13" fillId="2" borderId="9" xfId="4" applyNumberFormat="1" applyFont="1" applyFill="1" applyBorder="1"/>
    <xf numFmtId="3" fontId="13" fillId="2" borderId="9" xfId="4" applyNumberFormat="1" applyFont="1" applyFill="1" applyBorder="1"/>
    <xf numFmtId="165" fontId="13" fillId="2" borderId="0" xfId="4" applyNumberFormat="1" applyFont="1" applyFill="1" applyBorder="1"/>
    <xf numFmtId="0" fontId="0" fillId="0" borderId="8" xfId="0" applyFont="1" applyBorder="1"/>
    <xf numFmtId="165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6" fontId="0" fillId="0" borderId="0" xfId="5" applyNumberFormat="1" applyFont="1" applyBorder="1"/>
    <xf numFmtId="166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30" fillId="2" borderId="0" xfId="0" applyFont="1" applyFill="1" applyBorder="1"/>
    <xf numFmtId="166" fontId="0" fillId="0" borderId="4" xfId="5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65" fontId="17" fillId="5" borderId="9" xfId="4" applyNumberFormat="1" applyFont="1" applyFill="1" applyBorder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3" fillId="2" borderId="10" xfId="0" applyNumberFormat="1" applyFont="1" applyFill="1" applyBorder="1" applyAlignment="1">
      <alignment horizontal="center" vertical="center" wrapText="1"/>
    </xf>
    <xf numFmtId="17" fontId="18" fillId="2" borderId="1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3" fontId="31" fillId="4" borderId="9" xfId="4" applyNumberFormat="1" applyFont="1" applyFill="1" applyBorder="1"/>
    <xf numFmtId="165" fontId="31" fillId="4" borderId="9" xfId="4" applyNumberFormat="1" applyFont="1" applyFill="1" applyBorder="1"/>
    <xf numFmtId="166" fontId="32" fillId="0" borderId="0" xfId="5" applyNumberFormat="1" applyFont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Febrero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105343</c:v>
                </c:pt>
                <c:pt idx="1">
                  <c:v>101419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Febrero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47461</c:v>
                </c:pt>
                <c:pt idx="1">
                  <c:v>47490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Febrero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57882</c:v>
                </c:pt>
                <c:pt idx="1">
                  <c:v>53929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lasificaciones!A1"/><Relationship Id="rId5" Type="http://schemas.openxmlformats.org/officeDocument/2006/relationships/image" Target="../media/image5.png"/><Relationship Id="rId4" Type="http://schemas.openxmlformats.org/officeDocument/2006/relationships/hyperlink" Target="#'Aspiraci&#243;n Salari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5" Type="http://schemas.openxmlformats.org/officeDocument/2006/relationships/image" Target="../media/image5.png"/><Relationship Id="rId4" Type="http://schemas.openxmlformats.org/officeDocument/2006/relationships/hyperlink" Target="#'&#193;reas de conocimiento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&#205;ndice!A1"/><Relationship Id="rId7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Edad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Departamentos!A1"/><Relationship Id="rId5" Type="http://schemas.openxmlformats.org/officeDocument/2006/relationships/image" Target="../media/image5.png"/><Relationship Id="rId4" Type="http://schemas.openxmlformats.org/officeDocument/2006/relationships/hyperlink" Target="#Sex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iudades!A1"/><Relationship Id="rId5" Type="http://schemas.openxmlformats.org/officeDocument/2006/relationships/image" Target="../media/image5.png"/><Relationship Id="rId4" Type="http://schemas.openxmlformats.org/officeDocument/2006/relationships/hyperlink" Target="#Edad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Ocupaciones!A1"/><Relationship Id="rId5" Type="http://schemas.openxmlformats.org/officeDocument/2006/relationships/image" Target="../media/image5.png"/><Relationship Id="rId4" Type="http://schemas.openxmlformats.org/officeDocument/2006/relationships/hyperlink" Target="#Departamento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ducaci&#243;n '!A1"/><Relationship Id="rId5" Type="http://schemas.openxmlformats.org/officeDocument/2006/relationships/image" Target="../media/image5.png"/><Relationship Id="rId4" Type="http://schemas.openxmlformats.org/officeDocument/2006/relationships/hyperlink" Target="#Ciudade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xperiencia laboral'!A1"/><Relationship Id="rId5" Type="http://schemas.openxmlformats.org/officeDocument/2006/relationships/image" Target="../media/image5.png"/><Relationship Id="rId4" Type="http://schemas.openxmlformats.org/officeDocument/2006/relationships/hyperlink" Target="#Ocupacion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Aspiraci&#243;n Salarial'!A1"/><Relationship Id="rId5" Type="http://schemas.openxmlformats.org/officeDocument/2006/relationships/image" Target="../media/image5.png"/><Relationship Id="rId4" Type="http://schemas.openxmlformats.org/officeDocument/2006/relationships/hyperlink" Target="#'Educaci&#243;n 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&#193;reas de conocimiento'!A1"/><Relationship Id="rId5" Type="http://schemas.openxmlformats.org/officeDocument/2006/relationships/image" Target="../media/image5.png"/><Relationship Id="rId4" Type="http://schemas.openxmlformats.org/officeDocument/2006/relationships/hyperlink" Target="#'Experiencia labor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335315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69340" cy="1047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2</xdr:col>
      <xdr:colOff>5221</xdr:colOff>
      <xdr:row>6</xdr:row>
      <xdr:rowOff>54475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64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53104" y="259292"/>
          <a:ext cx="2711672" cy="1064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</xdr:rowOff>
    </xdr:from>
    <xdr:to>
      <xdr:col>3</xdr:col>
      <xdr:colOff>719668</xdr:colOff>
      <xdr:row>5</xdr:row>
      <xdr:rowOff>68268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04"/>
        <a:stretch/>
      </xdr:blipFill>
      <xdr:spPr>
        <a:xfrm>
          <a:off x="116419" y="1"/>
          <a:ext cx="3693582" cy="1105434"/>
        </a:xfrm>
        <a:prstGeom prst="rect">
          <a:avLst/>
        </a:prstGeom>
      </xdr:spPr>
    </xdr:pic>
    <xdr:clientData/>
  </xdr:twoCellAnchor>
  <xdr:twoCellAnchor editAs="oneCell">
    <xdr:from>
      <xdr:col>6</xdr:col>
      <xdr:colOff>126999</xdr:colOff>
      <xdr:row>0</xdr:row>
      <xdr:rowOff>0</xdr:rowOff>
    </xdr:from>
    <xdr:to>
      <xdr:col>9</xdr:col>
      <xdr:colOff>173566</xdr:colOff>
      <xdr:row>5</xdr:row>
      <xdr:rowOff>68267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52"/>
        <a:stretch/>
      </xdr:blipFill>
      <xdr:spPr>
        <a:xfrm>
          <a:off x="4730749" y="0"/>
          <a:ext cx="2406650" cy="1105434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31749</xdr:rowOff>
    </xdr:from>
    <xdr:to>
      <xdr:col>5</xdr:col>
      <xdr:colOff>987</xdr:colOff>
      <xdr:row>6</xdr:row>
      <xdr:rowOff>86224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64582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475190</xdr:colOff>
      <xdr:row>1</xdr:row>
      <xdr:rowOff>94189</xdr:rowOff>
    </xdr:from>
    <xdr:to>
      <xdr:col>15</xdr:col>
      <xdr:colOff>483879</xdr:colOff>
      <xdr:row>6</xdr:row>
      <xdr:rowOff>148664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327022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987</xdr:colOff>
      <xdr:row>6</xdr:row>
      <xdr:rowOff>54475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877357</xdr:colOff>
      <xdr:row>1</xdr:row>
      <xdr:rowOff>62440</xdr:rowOff>
    </xdr:from>
    <xdr:to>
      <xdr:col>15</xdr:col>
      <xdr:colOff>782329</xdr:colOff>
      <xdr:row>6</xdr:row>
      <xdr:rowOff>116915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295273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635987</xdr:colOff>
      <xdr:row>6</xdr:row>
      <xdr:rowOff>60825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709083</xdr:colOff>
      <xdr:row>1</xdr:row>
      <xdr:rowOff>9525</xdr:rowOff>
    </xdr:from>
    <xdr:to>
      <xdr:col>12</xdr:col>
      <xdr:colOff>221</xdr:colOff>
      <xdr:row>6</xdr:row>
      <xdr:rowOff>70350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795683" y="238125"/>
          <a:ext cx="2718022" cy="107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148161</xdr:colOff>
      <xdr:row>1</xdr:row>
      <xdr:rowOff>9525</xdr:rowOff>
    </xdr:from>
    <xdr:to>
      <xdr:col>11</xdr:col>
      <xdr:colOff>675433</xdr:colOff>
      <xdr:row>6</xdr:row>
      <xdr:rowOff>64000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8170328" y="242358"/>
          <a:ext cx="2718022" cy="1070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1</xdr:col>
      <xdr:colOff>3772887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85912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714303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306917</xdr:colOff>
      <xdr:row>1</xdr:row>
      <xdr:rowOff>30692</xdr:rowOff>
    </xdr:from>
    <xdr:to>
      <xdr:col>11</xdr:col>
      <xdr:colOff>781272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577667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569605</xdr:colOff>
      <xdr:row>6</xdr:row>
      <xdr:rowOff>74584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75641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580189</xdr:colOff>
      <xdr:row>6</xdr:row>
      <xdr:rowOff>95750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>
      <selection activeCell="B30" sqref="B30:B31"/>
    </sheetView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8" t="s">
        <v>310</v>
      </c>
      <c r="C7" s="98"/>
      <c r="D7" s="98"/>
      <c r="E7" s="98"/>
      <c r="F7" s="98"/>
      <c r="G7" s="15"/>
    </row>
    <row r="8" spans="1:16" ht="15.75" customHeight="1">
      <c r="A8" s="12"/>
      <c r="B8" s="98" t="s">
        <v>227</v>
      </c>
      <c r="C8" s="98"/>
      <c r="D8" s="98"/>
      <c r="E8" s="98"/>
      <c r="F8" s="98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285</v>
      </c>
      <c r="D14" s="4"/>
      <c r="E14" s="4"/>
      <c r="F14" s="4"/>
      <c r="G14" s="15"/>
    </row>
    <row r="15" spans="1:16" ht="15.75">
      <c r="A15" s="12"/>
      <c r="B15" s="24"/>
      <c r="C15" s="41" t="s">
        <v>286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298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1" t="s">
        <v>313</v>
      </c>
      <c r="C26" s="4"/>
      <c r="D26" s="4"/>
      <c r="E26" s="4"/>
      <c r="F26" s="4"/>
      <c r="G26" s="15"/>
    </row>
    <row r="27" spans="1:7">
      <c r="A27" s="12"/>
      <c r="B27" s="81" t="s">
        <v>228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230</v>
      </c>
      <c r="C30" s="45" t="s">
        <v>314</v>
      </c>
      <c r="D30" s="4"/>
      <c r="E30" s="4"/>
      <c r="F30" s="4"/>
      <c r="G30" s="15"/>
    </row>
    <row r="31" spans="1:7" ht="15.75">
      <c r="A31" s="12"/>
      <c r="B31" s="44" t="s">
        <v>229</v>
      </c>
      <c r="C31" s="45" t="s">
        <v>315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70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297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307</v>
      </c>
      <c r="N13" s="15"/>
    </row>
    <row r="14" spans="1:19" ht="47.25">
      <c r="A14" s="12"/>
      <c r="B14" s="30" t="s">
        <v>296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6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64"/>
      <c r="L15" s="39" t="s">
        <v>318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287</v>
      </c>
      <c r="C17" s="35">
        <v>447</v>
      </c>
      <c r="D17" s="35">
        <v>438</v>
      </c>
      <c r="E17" s="36">
        <f t="shared" ref="E17:E26" si="0">IF(ISBLANK(D17),"",(IFERROR(((D17/C17-1)*100),"")))</f>
        <v>-2.0134228187919434</v>
      </c>
      <c r="F17" s="36">
        <f>+(D17*100)/$D$26</f>
        <v>0.43187174000926848</v>
      </c>
      <c r="G17" s="35">
        <v>908</v>
      </c>
      <c r="H17" s="35">
        <v>859</v>
      </c>
      <c r="I17" s="36">
        <f t="shared" ref="I17:I26" si="1">IF(ISBLANK(H17),"",(IFERROR(((H17/G17-1)*100),"")))</f>
        <v>-5.3964757709251128</v>
      </c>
      <c r="J17" s="36">
        <f>+(H17*100)/$H$26</f>
        <v>0.41448127114023364</v>
      </c>
      <c r="K17" s="79"/>
      <c r="L17" s="35">
        <v>16320</v>
      </c>
      <c r="M17" s="36">
        <f>+(L17*100)/$L$26</f>
        <v>0.41453167192154988</v>
      </c>
      <c r="N17" s="15"/>
    </row>
    <row r="18" spans="1:14" ht="15.75">
      <c r="A18" s="12"/>
      <c r="B18" s="34" t="s">
        <v>288</v>
      </c>
      <c r="C18" s="35">
        <v>1273</v>
      </c>
      <c r="D18" s="35">
        <v>1196</v>
      </c>
      <c r="E18" s="36">
        <f t="shared" si="0"/>
        <v>-6.0487038491751743</v>
      </c>
      <c r="F18" s="36">
        <f t="shared" ref="F18:F24" si="2">+(D18*100)/$D$26</f>
        <v>1.1792662124453999</v>
      </c>
      <c r="G18" s="35">
        <v>2536</v>
      </c>
      <c r="H18" s="35">
        <v>2419</v>
      </c>
      <c r="I18" s="36">
        <f t="shared" si="1"/>
        <v>-4.6135646687697207</v>
      </c>
      <c r="J18" s="36">
        <f t="shared" ref="J18:J24" si="3">+(H18*100)/$H$26</f>
        <v>1.1672062804286671</v>
      </c>
      <c r="K18" s="79"/>
      <c r="L18" s="35">
        <v>48293</v>
      </c>
      <c r="M18" s="36">
        <f t="shared" ref="M18:M24" si="4">+(L18*100)/$L$26</f>
        <v>1.2266530656928558</v>
      </c>
      <c r="N18" s="15"/>
    </row>
    <row r="19" spans="1:14" ht="15.75">
      <c r="A19" s="12"/>
      <c r="B19" s="34" t="s">
        <v>289</v>
      </c>
      <c r="C19" s="35">
        <v>2757</v>
      </c>
      <c r="D19" s="35">
        <v>2411</v>
      </c>
      <c r="E19" s="36">
        <f t="shared" si="0"/>
        <v>-12.549873050417116</v>
      </c>
      <c r="F19" s="36">
        <f t="shared" si="2"/>
        <v>2.3772665871286445</v>
      </c>
      <c r="G19" s="35">
        <v>6583</v>
      </c>
      <c r="H19" s="35">
        <v>6026</v>
      </c>
      <c r="I19" s="36">
        <f t="shared" si="1"/>
        <v>-8.4611879082485242</v>
      </c>
      <c r="J19" s="36">
        <f t="shared" si="3"/>
        <v>2.9076416063923722</v>
      </c>
      <c r="K19" s="79"/>
      <c r="L19" s="35">
        <v>79499</v>
      </c>
      <c r="M19" s="36">
        <f t="shared" si="4"/>
        <v>2.0192924868928488</v>
      </c>
      <c r="N19" s="15"/>
    </row>
    <row r="20" spans="1:14" ht="15.75">
      <c r="A20" s="12"/>
      <c r="B20" s="34" t="s">
        <v>290</v>
      </c>
      <c r="C20" s="35">
        <v>2252</v>
      </c>
      <c r="D20" s="35">
        <v>1894</v>
      </c>
      <c r="E20" s="36">
        <f t="shared" si="0"/>
        <v>-15.896980461811728</v>
      </c>
      <c r="F20" s="36">
        <f t="shared" si="2"/>
        <v>1.8675001725514944</v>
      </c>
      <c r="G20" s="35">
        <v>4546</v>
      </c>
      <c r="H20" s="35">
        <v>4010</v>
      </c>
      <c r="I20" s="36">
        <f t="shared" si="1"/>
        <v>-11.790585129784425</v>
      </c>
      <c r="J20" s="36">
        <f t="shared" si="3"/>
        <v>1.9348892866965506</v>
      </c>
      <c r="K20" s="79"/>
      <c r="L20" s="35">
        <v>77717</v>
      </c>
      <c r="M20" s="36">
        <f t="shared" si="4"/>
        <v>1.974029285951415</v>
      </c>
      <c r="N20" s="15"/>
    </row>
    <row r="21" spans="1:14" ht="15.75">
      <c r="A21" s="12"/>
      <c r="B21" s="34" t="s">
        <v>291</v>
      </c>
      <c r="C21" s="35">
        <v>4569</v>
      </c>
      <c r="D21" s="35">
        <v>3575</v>
      </c>
      <c r="E21" s="36">
        <f t="shared" si="0"/>
        <v>-21.755307507113152</v>
      </c>
      <c r="F21" s="36">
        <f t="shared" si="2"/>
        <v>3.5249805263313578</v>
      </c>
      <c r="G21" s="35">
        <v>10097</v>
      </c>
      <c r="H21" s="35">
        <v>8106</v>
      </c>
      <c r="I21" s="36">
        <f t="shared" si="1"/>
        <v>-19.718728335149049</v>
      </c>
      <c r="J21" s="36">
        <f t="shared" si="3"/>
        <v>3.9112749521102836</v>
      </c>
      <c r="K21" s="79"/>
      <c r="L21" s="35">
        <v>184774</v>
      </c>
      <c r="M21" s="36">
        <f t="shared" si="4"/>
        <v>4.6933011732617924</v>
      </c>
      <c r="N21" s="15"/>
    </row>
    <row r="22" spans="1:14" ht="15" customHeight="1">
      <c r="A22" s="12"/>
      <c r="B22" s="34" t="s">
        <v>292</v>
      </c>
      <c r="C22" s="35">
        <v>10815</v>
      </c>
      <c r="D22" s="35">
        <v>8934</v>
      </c>
      <c r="E22" s="36">
        <f t="shared" si="0"/>
        <v>-17.392510402219141</v>
      </c>
      <c r="F22" s="36">
        <f t="shared" si="2"/>
        <v>8.8090002859424761</v>
      </c>
      <c r="G22" s="35">
        <v>21649</v>
      </c>
      <c r="H22" s="35">
        <v>18505</v>
      </c>
      <c r="I22" s="36">
        <f t="shared" si="1"/>
        <v>-14.522610744145226</v>
      </c>
      <c r="J22" s="36">
        <f t="shared" si="3"/>
        <v>8.928959164668246</v>
      </c>
      <c r="K22" s="79"/>
      <c r="L22" s="35">
        <v>440768</v>
      </c>
      <c r="M22" s="36">
        <f t="shared" si="4"/>
        <v>11.195606370681231</v>
      </c>
      <c r="N22" s="15"/>
    </row>
    <row r="23" spans="1:14" ht="15.75">
      <c r="A23" s="12"/>
      <c r="B23" s="34" t="s">
        <v>293</v>
      </c>
      <c r="C23" s="35">
        <v>8413</v>
      </c>
      <c r="D23" s="35">
        <v>6718</v>
      </c>
      <c r="E23" s="36">
        <f t="shared" si="0"/>
        <v>-20.147390942588849</v>
      </c>
      <c r="F23" s="36">
        <f t="shared" si="2"/>
        <v>6.6240053638864511</v>
      </c>
      <c r="G23" s="35">
        <v>17435</v>
      </c>
      <c r="H23" s="35">
        <v>14388</v>
      </c>
      <c r="I23" s="36">
        <f t="shared" si="1"/>
        <v>-17.476340694006311</v>
      </c>
      <c r="J23" s="36">
        <f t="shared" si="3"/>
        <v>6.9424406625910144</v>
      </c>
      <c r="K23" s="79"/>
      <c r="L23" s="35">
        <v>331459</v>
      </c>
      <c r="M23" s="36">
        <f t="shared" si="4"/>
        <v>8.4191331766816795</v>
      </c>
      <c r="N23" s="15"/>
    </row>
    <row r="24" spans="1:14" ht="15.75">
      <c r="A24" s="12"/>
      <c r="B24" s="34" t="s">
        <v>294</v>
      </c>
      <c r="C24" s="35">
        <v>435</v>
      </c>
      <c r="D24" s="35">
        <v>349</v>
      </c>
      <c r="E24" s="36">
        <f t="shared" si="0"/>
        <v>-19.770114942528739</v>
      </c>
      <c r="F24" s="36">
        <f t="shared" si="2"/>
        <v>0.34411698005304725</v>
      </c>
      <c r="G24" s="35">
        <v>923</v>
      </c>
      <c r="H24" s="35">
        <v>834</v>
      </c>
      <c r="I24" s="36">
        <f t="shared" si="1"/>
        <v>-9.6424702058504845</v>
      </c>
      <c r="J24" s="36">
        <f t="shared" si="3"/>
        <v>0.40241837035035488</v>
      </c>
      <c r="K24" s="79"/>
      <c r="L24" s="35">
        <v>16679</v>
      </c>
      <c r="M24" s="36">
        <f t="shared" si="4"/>
        <v>0.42365035269482415</v>
      </c>
      <c r="N24" s="15"/>
    </row>
    <row r="25" spans="1:14" ht="15.75">
      <c r="A25" s="12"/>
      <c r="B25" s="34" t="s">
        <v>295</v>
      </c>
      <c r="C25" s="35">
        <v>74382</v>
      </c>
      <c r="D25" s="35">
        <v>75904</v>
      </c>
      <c r="E25" s="36">
        <f t="shared" si="0"/>
        <v>2.0461939716598154</v>
      </c>
      <c r="F25" s="36">
        <f>+(D25*100)/$D$26</f>
        <v>74.841992131651864</v>
      </c>
      <c r="G25" s="35">
        <v>145766</v>
      </c>
      <c r="H25" s="35">
        <v>152100</v>
      </c>
      <c r="I25" s="36">
        <f t="shared" si="1"/>
        <v>4.3453205823031471</v>
      </c>
      <c r="J25" s="36">
        <f>+(H25*100)/$H$26</f>
        <v>73.390688405622271</v>
      </c>
      <c r="K25" s="79"/>
      <c r="L25" s="35">
        <v>2741464</v>
      </c>
      <c r="M25" s="36">
        <f>+(L25*100)/$L$26</f>
        <v>69.633802416221798</v>
      </c>
      <c r="N25" s="15"/>
    </row>
    <row r="26" spans="1:14" ht="15.75">
      <c r="A26" s="12"/>
      <c r="B26" s="40" t="s">
        <v>70</v>
      </c>
      <c r="C26" s="37">
        <f>SUM(C17:C25)</f>
        <v>105343</v>
      </c>
      <c r="D26" s="37">
        <f>SUM(D17:D25)</f>
        <v>101419</v>
      </c>
      <c r="E26" s="38">
        <f t="shared" si="0"/>
        <v>-3.724974606760767</v>
      </c>
      <c r="F26" s="38">
        <f>SUM(F17:F25)</f>
        <v>100</v>
      </c>
      <c r="G26" s="37">
        <f t="shared" ref="G26:H26" si="5">SUM(G17:G25)</f>
        <v>210443</v>
      </c>
      <c r="H26" s="37">
        <f t="shared" si="5"/>
        <v>207247</v>
      </c>
      <c r="I26" s="38">
        <f t="shared" si="1"/>
        <v>-1.518701025931013</v>
      </c>
      <c r="J26" s="38">
        <f>SUM(J17:J25)</f>
        <v>100</v>
      </c>
      <c r="K26" s="4"/>
      <c r="L26" s="37">
        <f t="shared" ref="L26:M26" si="6">SUM(L17:L25)</f>
        <v>3936973</v>
      </c>
      <c r="M26" s="38">
        <f t="shared" si="6"/>
        <v>100</v>
      </c>
      <c r="N26" s="15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 ht="18.75">
      <c r="A28" s="12"/>
      <c r="B28" s="92" t="s">
        <v>308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15"/>
    </row>
    <row r="29" spans="1:14" ht="15.75">
      <c r="A29" s="12"/>
      <c r="B29" s="34" t="s">
        <v>287</v>
      </c>
      <c r="C29" s="35">
        <v>180</v>
      </c>
      <c r="D29" s="35">
        <v>186</v>
      </c>
      <c r="E29" s="36">
        <f t="shared" ref="E29:E37" si="7">IF(ISBLANK(D29),"",(IFERROR(((D29/C29-1)*100),"")))</f>
        <v>3.3333333333333437</v>
      </c>
      <c r="F29" s="36">
        <f>+(D29*100)/$D$38</f>
        <v>0.34489792134102243</v>
      </c>
      <c r="G29" s="35">
        <v>370</v>
      </c>
      <c r="H29" s="35">
        <v>362</v>
      </c>
      <c r="I29" s="36">
        <f t="shared" ref="I29:I37" si="8">IF(ISBLANK(H29),"",(IFERROR(((H29/G29-1)*100),"")))</f>
        <v>-2.1621621621621623</v>
      </c>
      <c r="J29" s="36">
        <f>+(H29*100)/$H$38</f>
        <v>0.32562155938545678</v>
      </c>
      <c r="K29" s="79"/>
      <c r="L29" s="35">
        <v>7265</v>
      </c>
      <c r="M29" s="36">
        <f>+(L29*100)/$L$38</f>
        <v>0.33468512648241555</v>
      </c>
      <c r="N29" s="15"/>
    </row>
    <row r="30" spans="1:14" ht="15.75">
      <c r="A30" s="12"/>
      <c r="B30" s="34" t="s">
        <v>288</v>
      </c>
      <c r="C30" s="35">
        <v>652</v>
      </c>
      <c r="D30" s="35">
        <v>586</v>
      </c>
      <c r="E30" s="36">
        <f t="shared" si="7"/>
        <v>-10.122699386503065</v>
      </c>
      <c r="F30" s="36">
        <f t="shared" ref="F30:F36" si="9">+(D30*100)/$D$38</f>
        <v>1.086613881214189</v>
      </c>
      <c r="G30" s="35">
        <v>1285</v>
      </c>
      <c r="H30" s="35">
        <v>1207</v>
      </c>
      <c r="I30" s="36">
        <f t="shared" si="8"/>
        <v>-6.0700389105058372</v>
      </c>
      <c r="J30" s="36">
        <f t="shared" ref="J30:J36" si="10">+(H30*100)/$H$38</f>
        <v>1.0857050336415643</v>
      </c>
      <c r="K30" s="79"/>
      <c r="L30" s="35">
        <v>24498</v>
      </c>
      <c r="M30" s="36">
        <f t="shared" ref="M30:M36" si="11">+(L30*100)/$L$38</f>
        <v>1.1285775951226726</v>
      </c>
      <c r="N30" s="15"/>
    </row>
    <row r="31" spans="1:14" ht="15.75">
      <c r="A31" s="12"/>
      <c r="B31" s="34" t="s">
        <v>289</v>
      </c>
      <c r="C31" s="35">
        <v>2196</v>
      </c>
      <c r="D31" s="35">
        <v>1835</v>
      </c>
      <c r="E31" s="36">
        <f t="shared" si="7"/>
        <v>-16.438979963570134</v>
      </c>
      <c r="F31" s="36">
        <f t="shared" si="9"/>
        <v>3.4026219659181516</v>
      </c>
      <c r="G31" s="35">
        <v>5291</v>
      </c>
      <c r="H31" s="35">
        <v>4744</v>
      </c>
      <c r="I31" s="36">
        <f t="shared" si="8"/>
        <v>-10.338310338310341</v>
      </c>
      <c r="J31" s="36">
        <f t="shared" si="10"/>
        <v>4.26726154067571</v>
      </c>
      <c r="K31" s="79"/>
      <c r="L31" s="35">
        <v>60906</v>
      </c>
      <c r="M31" s="36">
        <f t="shared" si="11"/>
        <v>2.8058268841759122</v>
      </c>
      <c r="N31" s="15"/>
    </row>
    <row r="32" spans="1:14" ht="15.75">
      <c r="A32" s="12"/>
      <c r="B32" s="34" t="s">
        <v>290</v>
      </c>
      <c r="C32" s="35">
        <v>1829</v>
      </c>
      <c r="D32" s="35">
        <v>1483</v>
      </c>
      <c r="E32" s="36">
        <f t="shared" si="7"/>
        <v>-18.91744122471296</v>
      </c>
      <c r="F32" s="36">
        <f t="shared" si="9"/>
        <v>2.7499119212297649</v>
      </c>
      <c r="G32" s="35">
        <v>3690</v>
      </c>
      <c r="H32" s="35">
        <v>3172</v>
      </c>
      <c r="I32" s="36">
        <f t="shared" si="8"/>
        <v>-14.037940379403791</v>
      </c>
      <c r="J32" s="36">
        <f t="shared" si="10"/>
        <v>2.8532364264383117</v>
      </c>
      <c r="K32" s="79"/>
      <c r="L32" s="35">
        <v>61221</v>
      </c>
      <c r="M32" s="36">
        <f t="shared" si="11"/>
        <v>2.8203383521514058</v>
      </c>
      <c r="N32" s="15"/>
    </row>
    <row r="33" spans="1:14" ht="15.75">
      <c r="A33" s="12"/>
      <c r="B33" s="34" t="s">
        <v>291</v>
      </c>
      <c r="C33" s="35">
        <v>3107</v>
      </c>
      <c r="D33" s="35">
        <v>2312</v>
      </c>
      <c r="E33" s="36">
        <f t="shared" si="7"/>
        <v>-25.587383327969103</v>
      </c>
      <c r="F33" s="36">
        <f t="shared" si="9"/>
        <v>4.2871182480669026</v>
      </c>
      <c r="G33" s="35">
        <v>6851</v>
      </c>
      <c r="H33" s="35">
        <v>5295</v>
      </c>
      <c r="I33" s="36">
        <f t="shared" si="8"/>
        <v>-22.712012844840167</v>
      </c>
      <c r="J33" s="36">
        <f t="shared" si="10"/>
        <v>4.7628899363148998</v>
      </c>
      <c r="K33" s="79"/>
      <c r="L33" s="35">
        <v>122221</v>
      </c>
      <c r="M33" s="36">
        <f t="shared" si="11"/>
        <v>5.6304956426438144</v>
      </c>
      <c r="N33" s="15"/>
    </row>
    <row r="34" spans="1:14" ht="15.75">
      <c r="A34" s="12"/>
      <c r="B34" s="34" t="s">
        <v>292</v>
      </c>
      <c r="C34" s="35">
        <v>7282</v>
      </c>
      <c r="D34" s="35">
        <v>6045</v>
      </c>
      <c r="E34" s="36">
        <f t="shared" si="7"/>
        <v>-16.987091458390559</v>
      </c>
      <c r="F34" s="36">
        <f t="shared" si="9"/>
        <v>11.209182443583229</v>
      </c>
      <c r="G34" s="35">
        <v>14655</v>
      </c>
      <c r="H34" s="35">
        <v>12472</v>
      </c>
      <c r="I34" s="36">
        <f t="shared" si="8"/>
        <v>-14.895939952234727</v>
      </c>
      <c r="J34" s="36">
        <f t="shared" si="10"/>
        <v>11.218652178606124</v>
      </c>
      <c r="K34" s="79"/>
      <c r="L34" s="35">
        <v>292272</v>
      </c>
      <c r="M34" s="36">
        <f t="shared" si="11"/>
        <v>13.464431009947496</v>
      </c>
      <c r="N34" s="15"/>
    </row>
    <row r="35" spans="1:14" ht="15.75">
      <c r="A35" s="12"/>
      <c r="B35" s="34" t="s">
        <v>293</v>
      </c>
      <c r="C35" s="35">
        <v>2827</v>
      </c>
      <c r="D35" s="35">
        <v>2168</v>
      </c>
      <c r="E35" s="36">
        <f t="shared" si="7"/>
        <v>-23.310930314821366</v>
      </c>
      <c r="F35" s="36">
        <f t="shared" si="9"/>
        <v>4.0201005025125625</v>
      </c>
      <c r="G35" s="35">
        <v>5883</v>
      </c>
      <c r="H35" s="35">
        <v>4763</v>
      </c>
      <c r="I35" s="36">
        <f t="shared" si="8"/>
        <v>-19.03790583035866</v>
      </c>
      <c r="J35" s="36">
        <f t="shared" si="10"/>
        <v>4.2843521750080953</v>
      </c>
      <c r="K35" s="79"/>
      <c r="L35" s="35">
        <v>113703</v>
      </c>
      <c r="M35" s="36">
        <f t="shared" si="11"/>
        <v>5.2380871213255462</v>
      </c>
      <c r="N35" s="15"/>
    </row>
    <row r="36" spans="1:14" ht="15.75">
      <c r="A36" s="12"/>
      <c r="B36" s="34" t="s">
        <v>294</v>
      </c>
      <c r="C36" s="35">
        <v>246</v>
      </c>
      <c r="D36" s="35">
        <v>191</v>
      </c>
      <c r="E36" s="36">
        <f t="shared" si="7"/>
        <v>-22.357723577235777</v>
      </c>
      <c r="F36" s="36">
        <f t="shared" si="9"/>
        <v>0.35416937083943706</v>
      </c>
      <c r="G36" s="35">
        <v>510</v>
      </c>
      <c r="H36" s="35">
        <v>441</v>
      </c>
      <c r="I36" s="36">
        <f t="shared" si="8"/>
        <v>-13.529411764705879</v>
      </c>
      <c r="J36" s="36">
        <f t="shared" si="10"/>
        <v>0.3966826179253769</v>
      </c>
      <c r="K36" s="79"/>
      <c r="L36" s="35">
        <v>9107</v>
      </c>
      <c r="M36" s="36">
        <f t="shared" si="11"/>
        <v>0.41954266302482568</v>
      </c>
      <c r="N36" s="15"/>
    </row>
    <row r="37" spans="1:14" ht="15.75">
      <c r="A37" s="12"/>
      <c r="B37" s="34" t="s">
        <v>295</v>
      </c>
      <c r="C37" s="35">
        <v>39563</v>
      </c>
      <c r="D37" s="35">
        <v>39123</v>
      </c>
      <c r="E37" s="36">
        <f t="shared" si="7"/>
        <v>-1.1121502413871553</v>
      </c>
      <c r="F37" s="36">
        <f>+(D37*100)/$D$38</f>
        <v>72.545383745294743</v>
      </c>
      <c r="G37" s="35">
        <v>77828</v>
      </c>
      <c r="H37" s="35">
        <v>78716</v>
      </c>
      <c r="I37" s="36">
        <f t="shared" si="8"/>
        <v>1.140977540216892</v>
      </c>
      <c r="J37" s="36">
        <f>+(H37*100)/$H$38</f>
        <v>70.805598532004467</v>
      </c>
      <c r="K37" s="79"/>
      <c r="L37" s="35">
        <v>1479504</v>
      </c>
      <c r="M37" s="36">
        <f>+(L37*100)/$L$38</f>
        <v>68.158015605125911</v>
      </c>
      <c r="N37" s="15"/>
    </row>
    <row r="38" spans="1:14" ht="15.75">
      <c r="A38" s="12"/>
      <c r="B38" s="40" t="s">
        <v>70</v>
      </c>
      <c r="C38" s="37">
        <f>SUM(C29:C37)</f>
        <v>57882</v>
      </c>
      <c r="D38" s="37">
        <f>SUM(D29:D37)</f>
        <v>53929</v>
      </c>
      <c r="E38" s="38">
        <f t="shared" ref="E38" si="12">IF(ISBLANK(D38),"",(IFERROR(((D38/C38-1)*100),"")))</f>
        <v>-6.8294115614526145</v>
      </c>
      <c r="F38" s="38">
        <f>SUM(F29:F37)</f>
        <v>100</v>
      </c>
      <c r="G38" s="37">
        <f t="shared" ref="G38:H38" si="13">SUM(G29:G37)</f>
        <v>116363</v>
      </c>
      <c r="H38" s="37">
        <f t="shared" si="13"/>
        <v>111172</v>
      </c>
      <c r="I38" s="38">
        <f t="shared" ref="I38" si="14">IF(ISBLANK(H38),"",(IFERROR(((H38/G38-1)*100),"")))</f>
        <v>-4.4610400213126127</v>
      </c>
      <c r="J38" s="38">
        <f>SUM(J29:J37)</f>
        <v>100</v>
      </c>
      <c r="K38" s="4"/>
      <c r="L38" s="37">
        <f t="shared" ref="L38:M38" si="15">SUM(L29:L37)</f>
        <v>2170697</v>
      </c>
      <c r="M38" s="38">
        <f t="shared" si="15"/>
        <v>100</v>
      </c>
      <c r="N38" s="15"/>
    </row>
    <row r="39" spans="1:14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5"/>
    </row>
    <row r="40" spans="1:14" ht="18.75">
      <c r="A40" s="12"/>
      <c r="B40" s="92" t="s">
        <v>309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5"/>
    </row>
    <row r="41" spans="1:14" ht="15.75">
      <c r="A41" s="12"/>
      <c r="B41" s="34" t="s">
        <v>287</v>
      </c>
      <c r="C41" s="35">
        <f t="shared" ref="C41:D49" si="16">C17-C29</f>
        <v>267</v>
      </c>
      <c r="D41" s="35">
        <f t="shared" si="16"/>
        <v>252</v>
      </c>
      <c r="E41" s="36">
        <f t="shared" ref="E41:E50" si="17">IF(ISBLANK(D41),"",(IFERROR(((D41/C41-1)*100),"")))</f>
        <v>-5.6179775280898898</v>
      </c>
      <c r="F41" s="36">
        <f>+(D41*100)/$D$50</f>
        <v>0.53063802905874924</v>
      </c>
      <c r="G41" s="35">
        <f t="shared" ref="G41:H49" si="18">G17-G29</f>
        <v>538</v>
      </c>
      <c r="H41" s="35">
        <f t="shared" si="18"/>
        <v>497</v>
      </c>
      <c r="I41" s="36">
        <f t="shared" ref="I41:I50" si="19">IF(ISBLANK(H41),"",(IFERROR(((H41/G41-1)*100),"")))</f>
        <v>-7.6208178438661678</v>
      </c>
      <c r="J41" s="36">
        <f>+(H41*100)/$H$50</f>
        <v>0.51730418943533696</v>
      </c>
      <c r="K41" s="79"/>
      <c r="L41" s="35">
        <f t="shared" ref="L41:L49" si="20">L17-L29</f>
        <v>9055</v>
      </c>
      <c r="M41" s="36">
        <f>+(L41*100)/$L$50</f>
        <v>0.51266053549954815</v>
      </c>
      <c r="N41" s="15"/>
    </row>
    <row r="42" spans="1:14" ht="15.75">
      <c r="A42" s="12"/>
      <c r="B42" s="34" t="s">
        <v>288</v>
      </c>
      <c r="C42" s="35">
        <f t="shared" si="16"/>
        <v>621</v>
      </c>
      <c r="D42" s="35">
        <f t="shared" si="16"/>
        <v>610</v>
      </c>
      <c r="E42" s="36">
        <f t="shared" si="17"/>
        <v>-1.7713365539452464</v>
      </c>
      <c r="F42" s="36">
        <f t="shared" ref="F42:F48" si="21">+(D42*100)/$D$50</f>
        <v>1.2844809433564961</v>
      </c>
      <c r="G42" s="35">
        <f t="shared" si="18"/>
        <v>1251</v>
      </c>
      <c r="H42" s="35">
        <f t="shared" si="18"/>
        <v>1212</v>
      </c>
      <c r="I42" s="36">
        <f t="shared" si="19"/>
        <v>-3.1175059952038398</v>
      </c>
      <c r="J42" s="36">
        <f t="shared" ref="J42:J48" si="22">+(H42*100)/$H$50</f>
        <v>1.2615144418423108</v>
      </c>
      <c r="K42" s="79"/>
      <c r="L42" s="35">
        <f t="shared" si="20"/>
        <v>23795</v>
      </c>
      <c r="M42" s="36">
        <f t="shared" ref="M42:M48" si="23">+(L42*100)/$L$50</f>
        <v>1.347184698201187</v>
      </c>
      <c r="N42" s="15"/>
    </row>
    <row r="43" spans="1:14" ht="15.75">
      <c r="A43" s="12"/>
      <c r="B43" s="34" t="s">
        <v>289</v>
      </c>
      <c r="C43" s="35">
        <f t="shared" si="16"/>
        <v>561</v>
      </c>
      <c r="D43" s="35">
        <f t="shared" si="16"/>
        <v>576</v>
      </c>
      <c r="E43" s="36">
        <f t="shared" si="17"/>
        <v>2.673796791443861</v>
      </c>
      <c r="F43" s="36">
        <f t="shared" si="21"/>
        <v>1.2128869235628554</v>
      </c>
      <c r="G43" s="35">
        <f t="shared" si="18"/>
        <v>1292</v>
      </c>
      <c r="H43" s="35">
        <f t="shared" si="18"/>
        <v>1282</v>
      </c>
      <c r="I43" s="36">
        <f t="shared" si="19"/>
        <v>-0.77399380804953344</v>
      </c>
      <c r="J43" s="36">
        <f t="shared" si="22"/>
        <v>1.3343741868332033</v>
      </c>
      <c r="K43" s="79"/>
      <c r="L43" s="35">
        <f t="shared" si="20"/>
        <v>18593</v>
      </c>
      <c r="M43" s="36">
        <f t="shared" si="23"/>
        <v>1.0526667406452899</v>
      </c>
      <c r="N43" s="15"/>
    </row>
    <row r="44" spans="1:14" ht="15.75">
      <c r="A44" s="12"/>
      <c r="B44" s="34" t="s">
        <v>290</v>
      </c>
      <c r="C44" s="35">
        <f t="shared" si="16"/>
        <v>423</v>
      </c>
      <c r="D44" s="35">
        <f t="shared" si="16"/>
        <v>411</v>
      </c>
      <c r="E44" s="36">
        <f t="shared" si="17"/>
        <v>-2.8368794326241176</v>
      </c>
      <c r="F44" s="36">
        <f t="shared" si="21"/>
        <v>0.86544535691724578</v>
      </c>
      <c r="G44" s="35">
        <f t="shared" si="18"/>
        <v>856</v>
      </c>
      <c r="H44" s="35">
        <f t="shared" si="18"/>
        <v>838</v>
      </c>
      <c r="I44" s="36">
        <f t="shared" si="19"/>
        <v>-2.10280373831776</v>
      </c>
      <c r="J44" s="36">
        <f t="shared" si="22"/>
        <v>0.8722352328909706</v>
      </c>
      <c r="K44" s="79"/>
      <c r="L44" s="35">
        <f t="shared" si="20"/>
        <v>16496</v>
      </c>
      <c r="M44" s="36">
        <f t="shared" si="23"/>
        <v>0.9339423736720649</v>
      </c>
      <c r="N44" s="15"/>
    </row>
    <row r="45" spans="1:14" ht="15.75">
      <c r="A45" s="12"/>
      <c r="B45" s="34" t="s">
        <v>291</v>
      </c>
      <c r="C45" s="35">
        <f t="shared" si="16"/>
        <v>1462</v>
      </c>
      <c r="D45" s="35">
        <f t="shared" si="16"/>
        <v>1263</v>
      </c>
      <c r="E45" s="36">
        <f t="shared" si="17"/>
        <v>-13.611491108071139</v>
      </c>
      <c r="F45" s="36">
        <f t="shared" si="21"/>
        <v>2.6595072646873028</v>
      </c>
      <c r="G45" s="35">
        <f t="shared" si="18"/>
        <v>3246</v>
      </c>
      <c r="H45" s="35">
        <f t="shared" si="18"/>
        <v>2811</v>
      </c>
      <c r="I45" s="36">
        <f t="shared" si="19"/>
        <v>-13.401109057301298</v>
      </c>
      <c r="J45" s="36">
        <f t="shared" si="22"/>
        <v>2.9258391881342702</v>
      </c>
      <c r="K45" s="79"/>
      <c r="L45" s="35">
        <f t="shared" si="20"/>
        <v>62553</v>
      </c>
      <c r="M45" s="36">
        <f t="shared" si="23"/>
        <v>3.5415189925017381</v>
      </c>
      <c r="N45" s="15"/>
    </row>
    <row r="46" spans="1:14" ht="15.75">
      <c r="A46" s="12"/>
      <c r="B46" s="34" t="s">
        <v>292</v>
      </c>
      <c r="C46" s="35">
        <f t="shared" si="16"/>
        <v>3533</v>
      </c>
      <c r="D46" s="35">
        <f t="shared" si="16"/>
        <v>2889</v>
      </c>
      <c r="E46" s="36">
        <f t="shared" si="17"/>
        <v>-18.22813472969148</v>
      </c>
      <c r="F46" s="36">
        <f t="shared" si="21"/>
        <v>6.083385975994946</v>
      </c>
      <c r="G46" s="35">
        <f t="shared" si="18"/>
        <v>6994</v>
      </c>
      <c r="H46" s="35">
        <f t="shared" si="18"/>
        <v>6033</v>
      </c>
      <c r="I46" s="36">
        <f t="shared" si="19"/>
        <v>-13.740348870460394</v>
      </c>
      <c r="J46" s="36">
        <f t="shared" si="22"/>
        <v>6.2794691647150662</v>
      </c>
      <c r="K46" s="79"/>
      <c r="L46" s="35">
        <f t="shared" si="20"/>
        <v>148496</v>
      </c>
      <c r="M46" s="36">
        <f t="shared" si="23"/>
        <v>8.4072930844330109</v>
      </c>
      <c r="N46" s="15"/>
    </row>
    <row r="47" spans="1:14" ht="15.75">
      <c r="A47" s="12"/>
      <c r="B47" s="34" t="s">
        <v>293</v>
      </c>
      <c r="C47" s="35">
        <f t="shared" si="16"/>
        <v>5586</v>
      </c>
      <c r="D47" s="35">
        <f t="shared" si="16"/>
        <v>4550</v>
      </c>
      <c r="E47" s="36">
        <f t="shared" si="17"/>
        <v>-18.546365914786968</v>
      </c>
      <c r="F47" s="36">
        <f t="shared" si="21"/>
        <v>9.5809644135607499</v>
      </c>
      <c r="G47" s="35">
        <f t="shared" si="18"/>
        <v>11552</v>
      </c>
      <c r="H47" s="35">
        <f t="shared" si="18"/>
        <v>9625</v>
      </c>
      <c r="I47" s="36">
        <f t="shared" si="19"/>
        <v>-16.681094182825483</v>
      </c>
      <c r="J47" s="36">
        <f t="shared" si="22"/>
        <v>10.018214936247723</v>
      </c>
      <c r="K47" s="79"/>
      <c r="L47" s="35">
        <f t="shared" si="20"/>
        <v>217756</v>
      </c>
      <c r="M47" s="36">
        <f t="shared" si="23"/>
        <v>12.328537555851973</v>
      </c>
      <c r="N47" s="15"/>
    </row>
    <row r="48" spans="1:14" ht="15.75">
      <c r="A48" s="12"/>
      <c r="B48" s="34" t="s">
        <v>294</v>
      </c>
      <c r="C48" s="35">
        <f t="shared" si="16"/>
        <v>189</v>
      </c>
      <c r="D48" s="35">
        <f t="shared" si="16"/>
        <v>158</v>
      </c>
      <c r="E48" s="36">
        <f t="shared" si="17"/>
        <v>-16.402116402116405</v>
      </c>
      <c r="F48" s="36">
        <f t="shared" si="21"/>
        <v>0.33270162139397769</v>
      </c>
      <c r="G48" s="35">
        <f t="shared" si="18"/>
        <v>413</v>
      </c>
      <c r="H48" s="35">
        <f t="shared" si="18"/>
        <v>393</v>
      </c>
      <c r="I48" s="36">
        <f t="shared" si="19"/>
        <v>-4.842615012106533</v>
      </c>
      <c r="J48" s="36">
        <f t="shared" si="22"/>
        <v>0.40905542544886808</v>
      </c>
      <c r="K48" s="79"/>
      <c r="L48" s="35">
        <f t="shared" si="20"/>
        <v>7572</v>
      </c>
      <c r="M48" s="36">
        <f t="shared" si="23"/>
        <v>0.42869857259001426</v>
      </c>
      <c r="N48" s="15"/>
    </row>
    <row r="49" spans="1:14" ht="15.75">
      <c r="A49" s="12"/>
      <c r="B49" s="34" t="s">
        <v>295</v>
      </c>
      <c r="C49" s="35">
        <f t="shared" si="16"/>
        <v>34819</v>
      </c>
      <c r="D49" s="35">
        <f t="shared" si="16"/>
        <v>36781</v>
      </c>
      <c r="E49" s="36">
        <f t="shared" si="17"/>
        <v>5.6348545334443889</v>
      </c>
      <c r="F49" s="36">
        <f>+(D49*100)/$D$50</f>
        <v>77.449989471467674</v>
      </c>
      <c r="G49" s="35">
        <f t="shared" si="18"/>
        <v>67938</v>
      </c>
      <c r="H49" s="35">
        <f t="shared" si="18"/>
        <v>73384</v>
      </c>
      <c r="I49" s="36">
        <f t="shared" si="19"/>
        <v>8.016132355971628</v>
      </c>
      <c r="J49" s="36">
        <f>+(H49*100)/$H$50</f>
        <v>76.381993234452253</v>
      </c>
      <c r="K49" s="79"/>
      <c r="L49" s="35">
        <f t="shared" si="20"/>
        <v>1261960</v>
      </c>
      <c r="M49" s="36">
        <f>+(L49*100)/$L$50</f>
        <v>71.447497446605169</v>
      </c>
      <c r="N49" s="15"/>
    </row>
    <row r="50" spans="1:14" ht="15.75">
      <c r="A50" s="12"/>
      <c r="B50" s="40" t="s">
        <v>70</v>
      </c>
      <c r="C50" s="37">
        <f>SUM(C41:C49)</f>
        <v>47461</v>
      </c>
      <c r="D50" s="37">
        <f>SUM(D41:D49)</f>
        <v>47490</v>
      </c>
      <c r="E50" s="38">
        <f t="shared" si="17"/>
        <v>6.1102800193846285E-2</v>
      </c>
      <c r="F50" s="38">
        <f>SUM(F41:F49)</f>
        <v>100</v>
      </c>
      <c r="G50" s="37">
        <f t="shared" ref="G50:H50" si="24">SUM(G41:G49)</f>
        <v>94080</v>
      </c>
      <c r="H50" s="37">
        <f t="shared" si="24"/>
        <v>96075</v>
      </c>
      <c r="I50" s="38">
        <f t="shared" si="19"/>
        <v>2.1205357142857206</v>
      </c>
      <c r="J50" s="38">
        <f>SUM(J41:J49)</f>
        <v>100</v>
      </c>
      <c r="K50" s="4"/>
      <c r="L50" s="37">
        <f t="shared" ref="L50:M50" si="25">SUM(L41:L49)</f>
        <v>1766276</v>
      </c>
      <c r="M50" s="38">
        <f t="shared" si="25"/>
        <v>100</v>
      </c>
      <c r="N50" s="15"/>
    </row>
    <row r="51" spans="1:14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5"/>
    </row>
    <row r="52" spans="1:14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5"/>
    </row>
    <row r="54" spans="1:14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5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5"/>
    </row>
    <row r="57" spans="1:14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5"/>
    </row>
    <row r="58" spans="1:14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5"/>
    </row>
    <row r="59" spans="1:14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5"/>
    </row>
    <row r="60" spans="1:14" ht="15.75">
      <c r="A60" s="12"/>
      <c r="B60" s="34" t="s">
        <v>255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5"/>
    </row>
    <row r="61" spans="1:14">
      <c r="A61" s="1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9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7"/>
      <c r="C11" s="108" t="s">
        <v>110</v>
      </c>
      <c r="D11" s="108"/>
      <c r="E11" s="108"/>
      <c r="F11" s="108"/>
      <c r="G11" s="108"/>
      <c r="H11" s="108"/>
      <c r="I11" s="108"/>
      <c r="J11" s="108"/>
      <c r="K11" s="15"/>
    </row>
    <row r="12" spans="1:11" ht="15.75">
      <c r="A12" s="12"/>
      <c r="B12" s="3"/>
      <c r="C12" s="48"/>
      <c r="D12" s="48"/>
      <c r="E12" s="48"/>
      <c r="F12" s="48"/>
      <c r="G12" s="48"/>
      <c r="H12" s="48"/>
      <c r="I12" s="48"/>
      <c r="J12" s="48"/>
      <c r="K12" s="15"/>
    </row>
    <row r="13" spans="1:11" ht="15.75">
      <c r="A13" s="12"/>
      <c r="B13" s="49" t="s">
        <v>92</v>
      </c>
      <c r="C13" s="50" t="s">
        <v>139</v>
      </c>
      <c r="D13" s="50"/>
      <c r="E13" s="50"/>
      <c r="F13" s="50"/>
      <c r="G13" s="50"/>
      <c r="H13" s="50"/>
      <c r="I13" s="50"/>
      <c r="J13" s="51"/>
      <c r="K13" s="15"/>
    </row>
    <row r="14" spans="1:11" ht="15.75">
      <c r="A14" s="12"/>
      <c r="B14" s="52"/>
      <c r="C14" s="44" t="s">
        <v>114</v>
      </c>
      <c r="D14" s="44"/>
      <c r="E14" s="44"/>
      <c r="F14" s="44"/>
      <c r="G14" s="44"/>
      <c r="H14" s="44"/>
      <c r="I14" s="44"/>
      <c r="J14" s="53"/>
      <c r="K14" s="15"/>
    </row>
    <row r="15" spans="1:11" ht="15.75">
      <c r="A15" s="12"/>
      <c r="B15" s="54"/>
      <c r="C15" s="55" t="s">
        <v>140</v>
      </c>
      <c r="D15" s="55"/>
      <c r="E15" s="55"/>
      <c r="F15" s="55"/>
      <c r="G15" s="55"/>
      <c r="H15" s="55"/>
      <c r="I15" s="55"/>
      <c r="J15" s="56"/>
      <c r="K15" s="15"/>
    </row>
    <row r="16" spans="1:11" ht="7.5" customHeight="1">
      <c r="A16" s="12"/>
      <c r="B16" s="57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49" t="s">
        <v>216</v>
      </c>
      <c r="C17" s="50" t="s">
        <v>148</v>
      </c>
      <c r="D17" s="50"/>
      <c r="E17" s="50"/>
      <c r="F17" s="50"/>
      <c r="G17" s="50"/>
      <c r="H17" s="50"/>
      <c r="I17" s="50"/>
      <c r="J17" s="51"/>
      <c r="K17" s="15"/>
    </row>
    <row r="18" spans="1:11" ht="15.75">
      <c r="A18" s="12"/>
      <c r="B18" s="58" t="s">
        <v>215</v>
      </c>
      <c r="C18" s="44" t="s">
        <v>149</v>
      </c>
      <c r="D18" s="44"/>
      <c r="E18" s="44"/>
      <c r="F18" s="44"/>
      <c r="G18" s="44"/>
      <c r="H18" s="44"/>
      <c r="I18" s="44"/>
      <c r="J18" s="53"/>
      <c r="K18" s="15"/>
    </row>
    <row r="19" spans="1:11" ht="15.75">
      <c r="A19" s="12"/>
      <c r="B19" s="52"/>
      <c r="C19" s="44" t="s">
        <v>150</v>
      </c>
      <c r="D19" s="44"/>
      <c r="E19" s="44"/>
      <c r="F19" s="44"/>
      <c r="G19" s="44"/>
      <c r="H19" s="44"/>
      <c r="I19" s="44"/>
      <c r="J19" s="53"/>
      <c r="K19" s="15"/>
    </row>
    <row r="20" spans="1:11" ht="15.75">
      <c r="A20" s="12"/>
      <c r="B20" s="54"/>
      <c r="C20" s="55" t="s">
        <v>151</v>
      </c>
      <c r="D20" s="55"/>
      <c r="E20" s="55"/>
      <c r="F20" s="55"/>
      <c r="G20" s="55"/>
      <c r="H20" s="55"/>
      <c r="I20" s="55"/>
      <c r="J20" s="56"/>
      <c r="K20" s="15"/>
    </row>
    <row r="21" spans="1:11" ht="7.5" customHeight="1">
      <c r="A21" s="12"/>
      <c r="B21" s="57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49" t="s">
        <v>221</v>
      </c>
      <c r="C22" s="50" t="s">
        <v>176</v>
      </c>
      <c r="D22" s="50"/>
      <c r="E22" s="50"/>
      <c r="F22" s="50"/>
      <c r="G22" s="50"/>
      <c r="H22" s="50"/>
      <c r="I22" s="50"/>
      <c r="J22" s="51"/>
      <c r="K22" s="15"/>
    </row>
    <row r="23" spans="1:11" ht="15.75">
      <c r="A23" s="12"/>
      <c r="B23" s="58" t="s">
        <v>220</v>
      </c>
      <c r="C23" s="44" t="s">
        <v>177</v>
      </c>
      <c r="D23" s="44"/>
      <c r="E23" s="44"/>
      <c r="F23" s="44"/>
      <c r="G23" s="44"/>
      <c r="H23" s="44"/>
      <c r="I23" s="44"/>
      <c r="J23" s="53"/>
      <c r="K23" s="15"/>
    </row>
    <row r="24" spans="1:11" ht="15.75">
      <c r="A24" s="12"/>
      <c r="B24" s="52"/>
      <c r="C24" s="44" t="s">
        <v>178</v>
      </c>
      <c r="D24" s="44"/>
      <c r="E24" s="44"/>
      <c r="F24" s="44"/>
      <c r="G24" s="44"/>
      <c r="H24" s="44"/>
      <c r="I24" s="44"/>
      <c r="J24" s="53"/>
      <c r="K24" s="15"/>
    </row>
    <row r="25" spans="1:11" ht="15.75">
      <c r="A25" s="12"/>
      <c r="B25" s="52"/>
      <c r="C25" s="44" t="s">
        <v>179</v>
      </c>
      <c r="D25" s="44"/>
      <c r="E25" s="44"/>
      <c r="F25" s="44"/>
      <c r="G25" s="44"/>
      <c r="H25" s="44"/>
      <c r="I25" s="44"/>
      <c r="J25" s="53"/>
      <c r="K25" s="15"/>
    </row>
    <row r="26" spans="1:11" ht="15.75">
      <c r="A26" s="12"/>
      <c r="B26" s="52"/>
      <c r="C26" s="44" t="s">
        <v>180</v>
      </c>
      <c r="D26" s="44"/>
      <c r="E26" s="44"/>
      <c r="F26" s="44"/>
      <c r="G26" s="44"/>
      <c r="H26" s="44"/>
      <c r="I26" s="44"/>
      <c r="J26" s="53"/>
      <c r="K26" s="15"/>
    </row>
    <row r="27" spans="1:11" ht="15.75">
      <c r="A27" s="12"/>
      <c r="B27" s="52"/>
      <c r="C27" s="44" t="s">
        <v>181</v>
      </c>
      <c r="D27" s="44"/>
      <c r="E27" s="44"/>
      <c r="F27" s="44"/>
      <c r="G27" s="44"/>
      <c r="H27" s="44"/>
      <c r="I27" s="44"/>
      <c r="J27" s="53"/>
      <c r="K27" s="15"/>
    </row>
    <row r="28" spans="1:11" ht="15.75">
      <c r="A28" s="12"/>
      <c r="B28" s="54"/>
      <c r="C28" s="55" t="s">
        <v>182</v>
      </c>
      <c r="D28" s="55"/>
      <c r="E28" s="55"/>
      <c r="F28" s="55"/>
      <c r="G28" s="55"/>
      <c r="H28" s="55"/>
      <c r="I28" s="55"/>
      <c r="J28" s="56"/>
      <c r="K28" s="15"/>
    </row>
    <row r="29" spans="1:11" ht="7.5" customHeight="1">
      <c r="A29" s="12"/>
      <c r="B29" s="57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49" t="s">
        <v>94</v>
      </c>
      <c r="C30" s="50" t="s">
        <v>152</v>
      </c>
      <c r="D30" s="50"/>
      <c r="E30" s="50"/>
      <c r="F30" s="50"/>
      <c r="G30" s="50"/>
      <c r="H30" s="50"/>
      <c r="I30" s="50"/>
      <c r="J30" s="51"/>
      <c r="K30" s="15"/>
    </row>
    <row r="31" spans="1:11" ht="15.75">
      <c r="A31" s="12"/>
      <c r="B31" s="52"/>
      <c r="C31" s="44" t="s">
        <v>153</v>
      </c>
      <c r="D31" s="44"/>
      <c r="E31" s="44"/>
      <c r="F31" s="44"/>
      <c r="G31" s="44"/>
      <c r="H31" s="44"/>
      <c r="I31" s="44"/>
      <c r="J31" s="53"/>
      <c r="K31" s="15"/>
    </row>
    <row r="32" spans="1:11" ht="15.75">
      <c r="A32" s="12"/>
      <c r="B32" s="54"/>
      <c r="C32" s="55" t="s">
        <v>154</v>
      </c>
      <c r="D32" s="55"/>
      <c r="E32" s="55"/>
      <c r="F32" s="55"/>
      <c r="G32" s="55"/>
      <c r="H32" s="55"/>
      <c r="I32" s="55"/>
      <c r="J32" s="56"/>
      <c r="K32" s="15"/>
    </row>
    <row r="33" spans="1:11" ht="7.5" customHeight="1">
      <c r="A33" s="12"/>
      <c r="B33" s="57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49" t="s">
        <v>95</v>
      </c>
      <c r="C34" s="50" t="s">
        <v>155</v>
      </c>
      <c r="D34" s="50"/>
      <c r="E34" s="50"/>
      <c r="F34" s="50"/>
      <c r="G34" s="50"/>
      <c r="H34" s="50"/>
      <c r="I34" s="50"/>
      <c r="J34" s="51"/>
      <c r="K34" s="15"/>
    </row>
    <row r="35" spans="1:11" ht="15.75">
      <c r="A35" s="12"/>
      <c r="B35" s="52"/>
      <c r="C35" s="44" t="s">
        <v>156</v>
      </c>
      <c r="D35" s="44"/>
      <c r="E35" s="44"/>
      <c r="F35" s="44"/>
      <c r="G35" s="44"/>
      <c r="H35" s="44"/>
      <c r="I35" s="44"/>
      <c r="J35" s="53"/>
      <c r="K35" s="15"/>
    </row>
    <row r="36" spans="1:11" ht="15.75">
      <c r="A36" s="12"/>
      <c r="B36" s="54"/>
      <c r="C36" s="55" t="s">
        <v>157</v>
      </c>
      <c r="D36" s="55"/>
      <c r="E36" s="55"/>
      <c r="F36" s="55"/>
      <c r="G36" s="55"/>
      <c r="H36" s="55"/>
      <c r="I36" s="55"/>
      <c r="J36" s="56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49" t="s">
        <v>212</v>
      </c>
      <c r="C38" s="50" t="s">
        <v>115</v>
      </c>
      <c r="D38" s="50"/>
      <c r="E38" s="50"/>
      <c r="F38" s="50"/>
      <c r="G38" s="50"/>
      <c r="H38" s="50"/>
      <c r="I38" s="50"/>
      <c r="J38" s="51"/>
      <c r="K38" s="15"/>
    </row>
    <row r="39" spans="1:11" ht="15.75">
      <c r="A39" s="12"/>
      <c r="B39" s="58" t="s">
        <v>213</v>
      </c>
      <c r="C39" s="44" t="s">
        <v>116</v>
      </c>
      <c r="D39" s="44"/>
      <c r="E39" s="44"/>
      <c r="F39" s="44"/>
      <c r="G39" s="44"/>
      <c r="H39" s="44"/>
      <c r="I39" s="44"/>
      <c r="J39" s="53"/>
      <c r="K39" s="15"/>
    </row>
    <row r="40" spans="1:11" ht="15.75">
      <c r="A40" s="12"/>
      <c r="B40" s="52"/>
      <c r="C40" s="44" t="s">
        <v>117</v>
      </c>
      <c r="D40" s="44"/>
      <c r="E40" s="44"/>
      <c r="F40" s="44"/>
      <c r="G40" s="44"/>
      <c r="H40" s="44"/>
      <c r="I40" s="44"/>
      <c r="J40" s="53"/>
      <c r="K40" s="15"/>
    </row>
    <row r="41" spans="1:11" ht="15.75">
      <c r="A41" s="12"/>
      <c r="B41" s="54"/>
      <c r="C41" s="55" t="s">
        <v>118</v>
      </c>
      <c r="D41" s="55"/>
      <c r="E41" s="55"/>
      <c r="F41" s="55"/>
      <c r="G41" s="55"/>
      <c r="H41" s="55"/>
      <c r="I41" s="55"/>
      <c r="J41" s="56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49" t="s">
        <v>98</v>
      </c>
      <c r="C43" s="50" t="s">
        <v>187</v>
      </c>
      <c r="D43" s="50"/>
      <c r="E43" s="50"/>
      <c r="F43" s="50"/>
      <c r="G43" s="50"/>
      <c r="H43" s="50"/>
      <c r="I43" s="50"/>
      <c r="J43" s="51"/>
      <c r="K43" s="15"/>
    </row>
    <row r="44" spans="1:11" ht="15.75">
      <c r="A44" s="12"/>
      <c r="B44" s="52"/>
      <c r="C44" s="44" t="s">
        <v>128</v>
      </c>
      <c r="D44" s="44"/>
      <c r="E44" s="44"/>
      <c r="F44" s="44"/>
      <c r="G44" s="44"/>
      <c r="H44" s="44"/>
      <c r="I44" s="44"/>
      <c r="J44" s="53"/>
      <c r="K44" s="15"/>
    </row>
    <row r="45" spans="1:11" ht="15.75">
      <c r="A45" s="12"/>
      <c r="B45" s="52"/>
      <c r="C45" s="44" t="s">
        <v>129</v>
      </c>
      <c r="D45" s="44"/>
      <c r="E45" s="44"/>
      <c r="F45" s="44"/>
      <c r="G45" s="44"/>
      <c r="H45" s="44"/>
      <c r="I45" s="44"/>
      <c r="J45" s="53"/>
      <c r="K45" s="15"/>
    </row>
    <row r="46" spans="1:11" ht="15.75">
      <c r="A46" s="12"/>
      <c r="B46" s="52"/>
      <c r="C46" s="44" t="s">
        <v>188</v>
      </c>
      <c r="D46" s="44"/>
      <c r="E46" s="44"/>
      <c r="F46" s="44"/>
      <c r="G46" s="44"/>
      <c r="H46" s="44"/>
      <c r="I46" s="44"/>
      <c r="J46" s="53"/>
      <c r="K46" s="15"/>
    </row>
    <row r="47" spans="1:11" ht="15.75">
      <c r="A47" s="12"/>
      <c r="B47" s="54"/>
      <c r="C47" s="55" t="s">
        <v>130</v>
      </c>
      <c r="D47" s="55"/>
      <c r="E47" s="55"/>
      <c r="F47" s="55"/>
      <c r="G47" s="55"/>
      <c r="H47" s="55"/>
      <c r="I47" s="55"/>
      <c r="J47" s="56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49" t="s">
        <v>219</v>
      </c>
      <c r="C49" s="50" t="s">
        <v>167</v>
      </c>
      <c r="D49" s="50"/>
      <c r="E49" s="50"/>
      <c r="F49" s="50"/>
      <c r="G49" s="50"/>
      <c r="H49" s="50"/>
      <c r="I49" s="50"/>
      <c r="J49" s="51"/>
      <c r="K49" s="15"/>
    </row>
    <row r="50" spans="1:11" ht="15.75">
      <c r="A50" s="12"/>
      <c r="B50" s="58" t="s">
        <v>218</v>
      </c>
      <c r="C50" s="44" t="s">
        <v>168</v>
      </c>
      <c r="D50" s="44"/>
      <c r="E50" s="44"/>
      <c r="F50" s="44"/>
      <c r="G50" s="44"/>
      <c r="H50" s="44"/>
      <c r="I50" s="44"/>
      <c r="J50" s="53"/>
      <c r="K50" s="15"/>
    </row>
    <row r="51" spans="1:11" ht="15.75">
      <c r="A51" s="12"/>
      <c r="B51" s="54"/>
      <c r="C51" s="55" t="s">
        <v>169</v>
      </c>
      <c r="D51" s="55"/>
      <c r="E51" s="55"/>
      <c r="F51" s="55"/>
      <c r="G51" s="55"/>
      <c r="H51" s="55"/>
      <c r="I51" s="55"/>
      <c r="J51" s="56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49" t="s">
        <v>96</v>
      </c>
      <c r="C53" s="50" t="s">
        <v>158</v>
      </c>
      <c r="D53" s="50"/>
      <c r="E53" s="50"/>
      <c r="F53" s="50"/>
      <c r="G53" s="50"/>
      <c r="H53" s="50"/>
      <c r="I53" s="50"/>
      <c r="J53" s="51"/>
      <c r="K53" s="15"/>
    </row>
    <row r="54" spans="1:11" ht="15.75">
      <c r="A54" s="12"/>
      <c r="B54" s="52"/>
      <c r="C54" s="44" t="s">
        <v>159</v>
      </c>
      <c r="D54" s="44"/>
      <c r="E54" s="44"/>
      <c r="F54" s="44"/>
      <c r="G54" s="44"/>
      <c r="H54" s="44"/>
      <c r="I54" s="44"/>
      <c r="J54" s="53"/>
      <c r="K54" s="15"/>
    </row>
    <row r="55" spans="1:11" ht="15.75">
      <c r="A55" s="12"/>
      <c r="B55" s="52"/>
      <c r="C55" s="44" t="s">
        <v>160</v>
      </c>
      <c r="D55" s="44"/>
      <c r="E55" s="44"/>
      <c r="F55" s="44"/>
      <c r="G55" s="44"/>
      <c r="H55" s="44"/>
      <c r="I55" s="44"/>
      <c r="J55" s="53"/>
      <c r="K55" s="15"/>
    </row>
    <row r="56" spans="1:11" ht="15.75">
      <c r="A56" s="12"/>
      <c r="B56" s="54"/>
      <c r="C56" s="55" t="s">
        <v>161</v>
      </c>
      <c r="D56" s="55"/>
      <c r="E56" s="55"/>
      <c r="F56" s="55"/>
      <c r="G56" s="55"/>
      <c r="H56" s="55"/>
      <c r="I56" s="55"/>
      <c r="J56" s="56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49" t="s">
        <v>75</v>
      </c>
      <c r="C58" s="50" t="s">
        <v>134</v>
      </c>
      <c r="D58" s="50"/>
      <c r="E58" s="50"/>
      <c r="F58" s="50"/>
      <c r="G58" s="50"/>
      <c r="H58" s="50"/>
      <c r="I58" s="50"/>
      <c r="J58" s="51"/>
      <c r="K58" s="15"/>
    </row>
    <row r="59" spans="1:11" ht="15.75">
      <c r="A59" s="12"/>
      <c r="B59" s="52"/>
      <c r="C59" s="44" t="s">
        <v>111</v>
      </c>
      <c r="D59" s="44"/>
      <c r="E59" s="44"/>
      <c r="F59" s="44"/>
      <c r="G59" s="44"/>
      <c r="H59" s="44"/>
      <c r="I59" s="44"/>
      <c r="J59" s="53"/>
      <c r="K59" s="15"/>
    </row>
    <row r="60" spans="1:11" ht="15.75">
      <c r="A60" s="12"/>
      <c r="B60" s="52"/>
      <c r="C60" s="44" t="s">
        <v>112</v>
      </c>
      <c r="D60" s="44"/>
      <c r="E60" s="44"/>
      <c r="F60" s="44"/>
      <c r="G60" s="44"/>
      <c r="H60" s="44"/>
      <c r="I60" s="44"/>
      <c r="J60" s="53"/>
      <c r="K60" s="15"/>
    </row>
    <row r="61" spans="1:11" ht="15.75">
      <c r="A61" s="12"/>
      <c r="B61" s="54"/>
      <c r="C61" s="55" t="s">
        <v>135</v>
      </c>
      <c r="D61" s="55"/>
      <c r="E61" s="55"/>
      <c r="F61" s="55"/>
      <c r="G61" s="55"/>
      <c r="H61" s="55"/>
      <c r="I61" s="55"/>
      <c r="J61" s="56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49" t="s">
        <v>224</v>
      </c>
      <c r="C63" s="50" t="s">
        <v>189</v>
      </c>
      <c r="D63" s="50"/>
      <c r="E63" s="50"/>
      <c r="F63" s="50"/>
      <c r="G63" s="50"/>
      <c r="H63" s="50"/>
      <c r="I63" s="50"/>
      <c r="J63" s="51"/>
      <c r="K63" s="15"/>
    </row>
    <row r="64" spans="1:11" ht="15.75">
      <c r="A64" s="12"/>
      <c r="B64" s="58" t="s">
        <v>223</v>
      </c>
      <c r="C64" s="44" t="s">
        <v>190</v>
      </c>
      <c r="D64" s="44"/>
      <c r="E64" s="44"/>
      <c r="F64" s="44"/>
      <c r="G64" s="44"/>
      <c r="H64" s="44"/>
      <c r="I64" s="44"/>
      <c r="J64" s="53"/>
      <c r="K64" s="15"/>
    </row>
    <row r="65" spans="1:11" ht="15" customHeight="1">
      <c r="A65" s="12"/>
      <c r="B65" s="52"/>
      <c r="C65" s="44" t="s">
        <v>131</v>
      </c>
      <c r="D65" s="44"/>
      <c r="E65" s="44"/>
      <c r="F65" s="44"/>
      <c r="G65" s="44"/>
      <c r="H65" s="44"/>
      <c r="I65" s="44"/>
      <c r="J65" s="53"/>
      <c r="K65" s="15"/>
    </row>
    <row r="66" spans="1:11" ht="15.75">
      <c r="A66" s="12"/>
      <c r="B66" s="54"/>
      <c r="C66" s="55" t="s">
        <v>191</v>
      </c>
      <c r="D66" s="55"/>
      <c r="E66" s="55"/>
      <c r="F66" s="55"/>
      <c r="G66" s="55"/>
      <c r="H66" s="55"/>
      <c r="I66" s="55"/>
      <c r="J66" s="56"/>
      <c r="K66" s="15"/>
    </row>
    <row r="67" spans="1:11" ht="7.5" customHeight="1">
      <c r="A67" s="12"/>
      <c r="B67" s="59"/>
      <c r="C67" s="59"/>
      <c r="D67" s="59"/>
      <c r="E67" s="59"/>
      <c r="F67" s="59"/>
      <c r="G67" s="59"/>
      <c r="H67" s="59"/>
      <c r="I67" s="59"/>
      <c r="J67" s="59"/>
      <c r="K67" s="15"/>
    </row>
    <row r="68" spans="1:11" ht="15.75">
      <c r="A68" s="12"/>
      <c r="B68" s="49" t="s">
        <v>76</v>
      </c>
      <c r="C68" s="50" t="s">
        <v>142</v>
      </c>
      <c r="D68" s="50"/>
      <c r="E68" s="50"/>
      <c r="F68" s="50"/>
      <c r="G68" s="50"/>
      <c r="H68" s="50"/>
      <c r="I68" s="50"/>
      <c r="J68" s="51"/>
      <c r="K68" s="15"/>
    </row>
    <row r="69" spans="1:11" ht="15.75">
      <c r="A69" s="12"/>
      <c r="B69" s="54"/>
      <c r="C69" s="55" t="s">
        <v>166</v>
      </c>
      <c r="D69" s="55"/>
      <c r="E69" s="55"/>
      <c r="F69" s="55"/>
      <c r="G69" s="55"/>
      <c r="H69" s="55"/>
      <c r="I69" s="55"/>
      <c r="J69" s="56"/>
      <c r="K69" s="15"/>
    </row>
    <row r="70" spans="1:11" ht="7.5" customHeight="1">
      <c r="A70" s="12"/>
      <c r="B70" s="59"/>
      <c r="C70" s="59"/>
      <c r="D70" s="59"/>
      <c r="E70" s="59"/>
      <c r="F70" s="59"/>
      <c r="G70" s="59"/>
      <c r="H70" s="59"/>
      <c r="I70" s="59"/>
      <c r="J70" s="59"/>
      <c r="K70" s="15"/>
    </row>
    <row r="71" spans="1:11" ht="15.75">
      <c r="A71" s="12"/>
      <c r="B71" s="49" t="s">
        <v>91</v>
      </c>
      <c r="C71" s="50" t="s">
        <v>192</v>
      </c>
      <c r="D71" s="50"/>
      <c r="E71" s="50"/>
      <c r="F71" s="50"/>
      <c r="G71" s="50"/>
      <c r="H71" s="50"/>
      <c r="I71" s="50"/>
      <c r="J71" s="51"/>
      <c r="K71" s="15"/>
    </row>
    <row r="72" spans="1:11" ht="15.75">
      <c r="A72" s="12"/>
      <c r="B72" s="52"/>
      <c r="C72" s="44" t="s">
        <v>137</v>
      </c>
      <c r="D72" s="44"/>
      <c r="E72" s="44"/>
      <c r="F72" s="44"/>
      <c r="G72" s="44"/>
      <c r="H72" s="44"/>
      <c r="I72" s="44"/>
      <c r="J72" s="53"/>
      <c r="K72" s="15"/>
    </row>
    <row r="73" spans="1:11" ht="15.75">
      <c r="A73" s="12"/>
      <c r="B73" s="54"/>
      <c r="C73" s="55" t="s">
        <v>138</v>
      </c>
      <c r="D73" s="55"/>
      <c r="E73" s="55"/>
      <c r="F73" s="55"/>
      <c r="G73" s="55"/>
      <c r="H73" s="55"/>
      <c r="I73" s="55"/>
      <c r="J73" s="56"/>
      <c r="K73" s="15"/>
    </row>
    <row r="74" spans="1:11" ht="7.5" customHeight="1">
      <c r="A74" s="12"/>
      <c r="B74" s="59"/>
      <c r="C74" s="59"/>
      <c r="D74" s="59"/>
      <c r="E74" s="59"/>
      <c r="F74" s="59"/>
      <c r="G74" s="59"/>
      <c r="H74" s="59"/>
      <c r="I74" s="59"/>
      <c r="J74" s="59"/>
      <c r="K74" s="15"/>
    </row>
    <row r="75" spans="1:11" ht="15" customHeight="1">
      <c r="A75" s="12"/>
      <c r="B75" s="49" t="s">
        <v>79</v>
      </c>
      <c r="C75" s="50" t="s">
        <v>207</v>
      </c>
      <c r="D75" s="50"/>
      <c r="E75" s="50"/>
      <c r="F75" s="50"/>
      <c r="G75" s="50"/>
      <c r="H75" s="50"/>
      <c r="I75" s="50"/>
      <c r="J75" s="51"/>
      <c r="K75" s="15"/>
    </row>
    <row r="76" spans="1:11" ht="15" customHeight="1">
      <c r="A76" s="12"/>
      <c r="B76" s="52"/>
      <c r="C76" s="44" t="s">
        <v>208</v>
      </c>
      <c r="D76" s="44"/>
      <c r="E76" s="44"/>
      <c r="F76" s="44"/>
      <c r="G76" s="44"/>
      <c r="H76" s="44"/>
      <c r="I76" s="44"/>
      <c r="J76" s="53"/>
      <c r="K76" s="15"/>
    </row>
    <row r="77" spans="1:11" ht="15" customHeight="1">
      <c r="A77" s="12"/>
      <c r="B77" s="54"/>
      <c r="C77" s="55" t="s">
        <v>209</v>
      </c>
      <c r="D77" s="55"/>
      <c r="E77" s="55"/>
      <c r="F77" s="55"/>
      <c r="G77" s="55"/>
      <c r="H77" s="55"/>
      <c r="I77" s="55"/>
      <c r="J77" s="56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49" t="s">
        <v>210</v>
      </c>
      <c r="C79" s="50" t="s">
        <v>113</v>
      </c>
      <c r="D79" s="50"/>
      <c r="E79" s="50"/>
      <c r="F79" s="50"/>
      <c r="G79" s="50"/>
      <c r="H79" s="50"/>
      <c r="I79" s="50"/>
      <c r="J79" s="51"/>
      <c r="K79" s="15"/>
    </row>
    <row r="80" spans="1:11" ht="15.75">
      <c r="A80" s="12"/>
      <c r="B80" s="60" t="s">
        <v>211</v>
      </c>
      <c r="C80" s="55" t="s">
        <v>136</v>
      </c>
      <c r="D80" s="55"/>
      <c r="E80" s="55"/>
      <c r="F80" s="55"/>
      <c r="G80" s="55"/>
      <c r="H80" s="55"/>
      <c r="I80" s="55"/>
      <c r="J80" s="56"/>
      <c r="K80" s="15"/>
    </row>
    <row r="81" spans="1:11" ht="7.5" customHeight="1">
      <c r="A81" s="12"/>
      <c r="B81" s="59"/>
      <c r="C81" s="59"/>
      <c r="D81" s="59"/>
      <c r="E81" s="59"/>
      <c r="F81" s="59"/>
      <c r="G81" s="59"/>
      <c r="H81" s="59"/>
      <c r="I81" s="59"/>
      <c r="J81" s="59"/>
      <c r="K81" s="15"/>
    </row>
    <row r="82" spans="1:11" ht="15" customHeight="1">
      <c r="A82" s="12"/>
      <c r="B82" s="49" t="s">
        <v>78</v>
      </c>
      <c r="C82" s="50" t="s">
        <v>193</v>
      </c>
      <c r="D82" s="50"/>
      <c r="E82" s="50"/>
      <c r="F82" s="50"/>
      <c r="G82" s="50"/>
      <c r="H82" s="50"/>
      <c r="I82" s="50"/>
      <c r="J82" s="51"/>
      <c r="K82" s="15"/>
    </row>
    <row r="83" spans="1:11" ht="15" customHeight="1">
      <c r="A83" s="12"/>
      <c r="B83" s="52"/>
      <c r="C83" s="44" t="s">
        <v>194</v>
      </c>
      <c r="D83" s="44"/>
      <c r="E83" s="44"/>
      <c r="F83" s="44"/>
      <c r="G83" s="44"/>
      <c r="H83" s="44"/>
      <c r="I83" s="44"/>
      <c r="J83" s="53"/>
      <c r="K83" s="15"/>
    </row>
    <row r="84" spans="1:11" ht="15" customHeight="1">
      <c r="A84" s="12"/>
      <c r="B84" s="52"/>
      <c r="C84" s="44" t="s">
        <v>195</v>
      </c>
      <c r="D84" s="44"/>
      <c r="E84" s="44"/>
      <c r="F84" s="44"/>
      <c r="G84" s="44"/>
      <c r="H84" s="44"/>
      <c r="I84" s="44"/>
      <c r="J84" s="53"/>
      <c r="K84" s="15"/>
    </row>
    <row r="85" spans="1:11" ht="15" customHeight="1">
      <c r="A85" s="12"/>
      <c r="B85" s="52"/>
      <c r="C85" s="44" t="s">
        <v>132</v>
      </c>
      <c r="D85" s="44"/>
      <c r="E85" s="44"/>
      <c r="F85" s="44"/>
      <c r="G85" s="44"/>
      <c r="H85" s="44"/>
      <c r="I85" s="44"/>
      <c r="J85" s="53"/>
      <c r="K85" s="15"/>
    </row>
    <row r="86" spans="1:11" ht="15" customHeight="1">
      <c r="A86" s="12"/>
      <c r="B86" s="52"/>
      <c r="C86" s="44" t="s">
        <v>133</v>
      </c>
      <c r="D86" s="44"/>
      <c r="E86" s="44"/>
      <c r="F86" s="44"/>
      <c r="G86" s="44"/>
      <c r="H86" s="44"/>
      <c r="I86" s="44"/>
      <c r="J86" s="53"/>
      <c r="K86" s="15"/>
    </row>
    <row r="87" spans="1:11" ht="15" customHeight="1">
      <c r="A87" s="12"/>
      <c r="B87" s="52"/>
      <c r="C87" s="44" t="s">
        <v>196</v>
      </c>
      <c r="D87" s="44"/>
      <c r="E87" s="44"/>
      <c r="F87" s="44"/>
      <c r="G87" s="44"/>
      <c r="H87" s="44"/>
      <c r="I87" s="44"/>
      <c r="J87" s="53"/>
      <c r="K87" s="15"/>
    </row>
    <row r="88" spans="1:11" ht="15" customHeight="1">
      <c r="A88" s="12"/>
      <c r="B88" s="52"/>
      <c r="C88" s="44" t="s">
        <v>197</v>
      </c>
      <c r="D88" s="44"/>
      <c r="E88" s="44"/>
      <c r="F88" s="44"/>
      <c r="G88" s="44"/>
      <c r="H88" s="44"/>
      <c r="I88" s="44"/>
      <c r="J88" s="53"/>
      <c r="K88" s="15"/>
    </row>
    <row r="89" spans="1:11" ht="15" customHeight="1">
      <c r="A89" s="12"/>
      <c r="B89" s="52"/>
      <c r="C89" s="44" t="s">
        <v>198</v>
      </c>
      <c r="D89" s="44"/>
      <c r="E89" s="44"/>
      <c r="F89" s="44"/>
      <c r="G89" s="44"/>
      <c r="H89" s="44"/>
      <c r="I89" s="44"/>
      <c r="J89" s="53"/>
      <c r="K89" s="15"/>
    </row>
    <row r="90" spans="1:11" ht="15" customHeight="1">
      <c r="A90" s="12"/>
      <c r="B90" s="54"/>
      <c r="C90" s="55" t="s">
        <v>199</v>
      </c>
      <c r="D90" s="55"/>
      <c r="E90" s="55"/>
      <c r="F90" s="55"/>
      <c r="G90" s="55"/>
      <c r="H90" s="55"/>
      <c r="I90" s="55"/>
      <c r="J90" s="56"/>
      <c r="K90" s="15"/>
    </row>
    <row r="91" spans="1:11" ht="7.5" customHeight="1">
      <c r="A91" s="12"/>
      <c r="B91" s="59"/>
      <c r="C91" s="59"/>
      <c r="D91" s="59"/>
      <c r="E91" s="59"/>
      <c r="F91" s="59"/>
      <c r="G91" s="59"/>
      <c r="H91" s="59"/>
      <c r="I91" s="59"/>
      <c r="J91" s="59"/>
      <c r="K91" s="15"/>
    </row>
    <row r="92" spans="1:11" ht="15" customHeight="1">
      <c r="A92" s="12"/>
      <c r="B92" s="49" t="s">
        <v>214</v>
      </c>
      <c r="C92" s="50" t="s">
        <v>143</v>
      </c>
      <c r="D92" s="50"/>
      <c r="E92" s="50"/>
      <c r="F92" s="50"/>
      <c r="G92" s="50"/>
      <c r="H92" s="50"/>
      <c r="I92" s="50"/>
      <c r="J92" s="51"/>
      <c r="K92" s="15"/>
    </row>
    <row r="93" spans="1:11" ht="15" customHeight="1">
      <c r="A93" s="12"/>
      <c r="B93" s="58" t="s">
        <v>120</v>
      </c>
      <c r="C93" s="44" t="s">
        <v>144</v>
      </c>
      <c r="D93" s="44"/>
      <c r="E93" s="44"/>
      <c r="F93" s="44"/>
      <c r="G93" s="44"/>
      <c r="H93" s="44"/>
      <c r="I93" s="44"/>
      <c r="J93" s="53"/>
      <c r="K93" s="15"/>
    </row>
    <row r="94" spans="1:11" ht="15" customHeight="1">
      <c r="A94" s="12"/>
      <c r="B94" s="52"/>
      <c r="C94" s="44" t="s">
        <v>145</v>
      </c>
      <c r="D94" s="44"/>
      <c r="E94" s="44"/>
      <c r="F94" s="44"/>
      <c r="G94" s="44"/>
      <c r="H94" s="44"/>
      <c r="I94" s="44"/>
      <c r="J94" s="53"/>
      <c r="K94" s="15"/>
    </row>
    <row r="95" spans="1:11" ht="15" customHeight="1">
      <c r="A95" s="12"/>
      <c r="B95" s="52"/>
      <c r="C95" s="44" t="s">
        <v>146</v>
      </c>
      <c r="D95" s="44"/>
      <c r="E95" s="44"/>
      <c r="F95" s="44"/>
      <c r="G95" s="44"/>
      <c r="H95" s="44"/>
      <c r="I95" s="44"/>
      <c r="J95" s="53"/>
      <c r="K95" s="15"/>
    </row>
    <row r="96" spans="1:11" ht="15" customHeight="1">
      <c r="A96" s="12"/>
      <c r="B96" s="54"/>
      <c r="C96" s="55" t="s">
        <v>147</v>
      </c>
      <c r="D96" s="55"/>
      <c r="E96" s="55"/>
      <c r="F96" s="55"/>
      <c r="G96" s="55"/>
      <c r="H96" s="55"/>
      <c r="I96" s="55"/>
      <c r="J96" s="56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1" t="s">
        <v>99</v>
      </c>
      <c r="C98" s="62" t="s">
        <v>99</v>
      </c>
      <c r="D98" s="62"/>
      <c r="E98" s="62"/>
      <c r="F98" s="62"/>
      <c r="G98" s="62"/>
      <c r="H98" s="62"/>
      <c r="I98" s="62"/>
      <c r="J98" s="63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49" t="s">
        <v>93</v>
      </c>
      <c r="C100" s="50" t="s">
        <v>119</v>
      </c>
      <c r="D100" s="50"/>
      <c r="E100" s="50"/>
      <c r="F100" s="50"/>
      <c r="G100" s="50"/>
      <c r="H100" s="50"/>
      <c r="I100" s="50"/>
      <c r="J100" s="51"/>
      <c r="K100" s="15"/>
    </row>
    <row r="101" spans="1:11" ht="15.75">
      <c r="A101" s="12"/>
      <c r="B101" s="54"/>
      <c r="C101" s="55" t="s">
        <v>141</v>
      </c>
      <c r="D101" s="55"/>
      <c r="E101" s="55"/>
      <c r="F101" s="55"/>
      <c r="G101" s="55"/>
      <c r="H101" s="55"/>
      <c r="I101" s="55"/>
      <c r="J101" s="56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49" t="s">
        <v>77</v>
      </c>
      <c r="C103" s="50" t="s">
        <v>170</v>
      </c>
      <c r="D103" s="50"/>
      <c r="E103" s="50"/>
      <c r="F103" s="50"/>
      <c r="G103" s="50"/>
      <c r="H103" s="50"/>
      <c r="I103" s="50"/>
      <c r="J103" s="51"/>
      <c r="K103" s="15"/>
    </row>
    <row r="104" spans="1:11" ht="15.75">
      <c r="A104" s="12"/>
      <c r="B104" s="52"/>
      <c r="C104" s="44" t="s">
        <v>121</v>
      </c>
      <c r="D104" s="44"/>
      <c r="E104" s="44"/>
      <c r="F104" s="44"/>
      <c r="G104" s="44"/>
      <c r="H104" s="44"/>
      <c r="I104" s="44"/>
      <c r="J104" s="53"/>
      <c r="K104" s="15"/>
    </row>
    <row r="105" spans="1:11" ht="15" customHeight="1">
      <c r="A105" s="12"/>
      <c r="B105" s="52"/>
      <c r="C105" s="44" t="s">
        <v>171</v>
      </c>
      <c r="D105" s="44"/>
      <c r="E105" s="44"/>
      <c r="F105" s="44"/>
      <c r="G105" s="44"/>
      <c r="H105" s="44"/>
      <c r="I105" s="44"/>
      <c r="J105" s="53"/>
      <c r="K105" s="15"/>
    </row>
    <row r="106" spans="1:11" ht="15.75">
      <c r="A106" s="12"/>
      <c r="B106" s="52"/>
      <c r="C106" s="44" t="s">
        <v>172</v>
      </c>
      <c r="D106" s="44"/>
      <c r="E106" s="44"/>
      <c r="F106" s="44"/>
      <c r="G106" s="44"/>
      <c r="H106" s="44"/>
      <c r="I106" s="44"/>
      <c r="J106" s="53"/>
      <c r="K106" s="15"/>
    </row>
    <row r="107" spans="1:11" ht="15.75">
      <c r="A107" s="12"/>
      <c r="B107" s="52"/>
      <c r="C107" s="44" t="s">
        <v>173</v>
      </c>
      <c r="D107" s="44"/>
      <c r="E107" s="44"/>
      <c r="F107" s="44"/>
      <c r="G107" s="44"/>
      <c r="H107" s="44"/>
      <c r="I107" s="44"/>
      <c r="J107" s="53"/>
      <c r="K107" s="15"/>
    </row>
    <row r="108" spans="1:11" ht="15.75">
      <c r="A108" s="12"/>
      <c r="B108" s="52"/>
      <c r="C108" s="44" t="s">
        <v>122</v>
      </c>
      <c r="D108" s="44"/>
      <c r="E108" s="44"/>
      <c r="F108" s="44"/>
      <c r="G108" s="44"/>
      <c r="H108" s="44"/>
      <c r="I108" s="44"/>
      <c r="J108" s="53"/>
      <c r="K108" s="15"/>
    </row>
    <row r="109" spans="1:11" ht="15.75">
      <c r="A109" s="12"/>
      <c r="B109" s="52"/>
      <c r="C109" s="44" t="s">
        <v>123</v>
      </c>
      <c r="D109" s="44"/>
      <c r="E109" s="44"/>
      <c r="F109" s="44"/>
      <c r="G109" s="44"/>
      <c r="H109" s="44"/>
      <c r="I109" s="44"/>
      <c r="J109" s="53"/>
      <c r="K109" s="15"/>
    </row>
    <row r="110" spans="1:11" ht="15.75">
      <c r="A110" s="12"/>
      <c r="B110" s="54"/>
      <c r="C110" s="55" t="s">
        <v>174</v>
      </c>
      <c r="D110" s="55"/>
      <c r="E110" s="55"/>
      <c r="F110" s="55"/>
      <c r="G110" s="55"/>
      <c r="H110" s="55"/>
      <c r="I110" s="55"/>
      <c r="J110" s="56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49" t="s">
        <v>217</v>
      </c>
      <c r="C112" s="50" t="s">
        <v>162</v>
      </c>
      <c r="D112" s="50"/>
      <c r="E112" s="50"/>
      <c r="F112" s="50"/>
      <c r="G112" s="50"/>
      <c r="H112" s="50"/>
      <c r="I112" s="50"/>
      <c r="J112" s="51"/>
      <c r="K112" s="15"/>
    </row>
    <row r="113" spans="1:11" ht="15.75">
      <c r="A113" s="12"/>
      <c r="B113" s="52"/>
      <c r="C113" s="44" t="s">
        <v>163</v>
      </c>
      <c r="D113" s="44"/>
      <c r="E113" s="44"/>
      <c r="F113" s="44"/>
      <c r="G113" s="44"/>
      <c r="H113" s="44"/>
      <c r="I113" s="44"/>
      <c r="J113" s="53"/>
      <c r="K113" s="15"/>
    </row>
    <row r="114" spans="1:11" ht="15.75">
      <c r="A114" s="12"/>
      <c r="B114" s="52"/>
      <c r="C114" s="44" t="s">
        <v>164</v>
      </c>
      <c r="D114" s="44"/>
      <c r="E114" s="44"/>
      <c r="F114" s="44"/>
      <c r="G114" s="44"/>
      <c r="H114" s="44"/>
      <c r="I114" s="44"/>
      <c r="J114" s="53"/>
      <c r="K114" s="15"/>
    </row>
    <row r="115" spans="1:11" ht="15.75">
      <c r="A115" s="12"/>
      <c r="B115" s="54"/>
      <c r="C115" s="55" t="s">
        <v>165</v>
      </c>
      <c r="D115" s="55"/>
      <c r="E115" s="55"/>
      <c r="F115" s="55"/>
      <c r="G115" s="55"/>
      <c r="H115" s="55"/>
      <c r="I115" s="55"/>
      <c r="J115" s="56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49" t="s">
        <v>127</v>
      </c>
      <c r="C117" s="50" t="s">
        <v>183</v>
      </c>
      <c r="D117" s="50"/>
      <c r="E117" s="50"/>
      <c r="F117" s="50"/>
      <c r="G117" s="50"/>
      <c r="H117" s="50"/>
      <c r="I117" s="50"/>
      <c r="J117" s="51"/>
      <c r="K117" s="15"/>
    </row>
    <row r="118" spans="1:11" ht="15.75">
      <c r="A118" s="12"/>
      <c r="B118" s="58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3"/>
      <c r="K118" s="15"/>
    </row>
    <row r="119" spans="1:11" ht="15.75">
      <c r="A119" s="12"/>
      <c r="B119" s="52"/>
      <c r="C119" s="44" t="s">
        <v>185</v>
      </c>
      <c r="D119" s="44"/>
      <c r="E119" s="44"/>
      <c r="F119" s="44"/>
      <c r="G119" s="44"/>
      <c r="H119" s="44"/>
      <c r="I119" s="44"/>
      <c r="J119" s="53"/>
      <c r="K119" s="15"/>
    </row>
    <row r="120" spans="1:11" ht="15" customHeight="1">
      <c r="A120" s="12"/>
      <c r="B120" s="54"/>
      <c r="C120" s="55" t="s">
        <v>186</v>
      </c>
      <c r="D120" s="55"/>
      <c r="E120" s="55"/>
      <c r="F120" s="55"/>
      <c r="G120" s="55"/>
      <c r="H120" s="55"/>
      <c r="I120" s="55"/>
      <c r="J120" s="56"/>
      <c r="K120" s="15"/>
    </row>
    <row r="121" spans="1:11" ht="7.5" customHeight="1">
      <c r="A121" s="12"/>
      <c r="B121" s="59"/>
      <c r="C121" s="59"/>
      <c r="D121" s="59"/>
      <c r="E121" s="59"/>
      <c r="F121" s="59"/>
      <c r="G121" s="59"/>
      <c r="H121" s="59"/>
      <c r="I121" s="59"/>
      <c r="J121" s="59"/>
      <c r="K121" s="15"/>
    </row>
    <row r="122" spans="1:11" ht="15.75">
      <c r="A122" s="12"/>
      <c r="B122" s="49" t="s">
        <v>226</v>
      </c>
      <c r="C122" s="50" t="s">
        <v>200</v>
      </c>
      <c r="D122" s="50"/>
      <c r="E122" s="50"/>
      <c r="F122" s="50"/>
      <c r="G122" s="50"/>
      <c r="H122" s="50"/>
      <c r="I122" s="50"/>
      <c r="J122" s="51"/>
      <c r="K122" s="15"/>
    </row>
    <row r="123" spans="1:11" ht="15.75">
      <c r="A123" s="12"/>
      <c r="B123" s="58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3"/>
      <c r="K123" s="15"/>
    </row>
    <row r="124" spans="1:11" ht="15.75">
      <c r="A124" s="12"/>
      <c r="B124" s="52"/>
      <c r="C124" s="44" t="s">
        <v>202</v>
      </c>
      <c r="D124" s="44"/>
      <c r="E124" s="44"/>
      <c r="F124" s="44"/>
      <c r="G124" s="44"/>
      <c r="H124" s="44"/>
      <c r="I124" s="44"/>
      <c r="J124" s="53"/>
      <c r="K124" s="15"/>
    </row>
    <row r="125" spans="1:11" ht="15.75">
      <c r="A125" s="12"/>
      <c r="B125" s="52"/>
      <c r="C125" s="44" t="s">
        <v>203</v>
      </c>
      <c r="D125" s="44"/>
      <c r="E125" s="44"/>
      <c r="F125" s="44"/>
      <c r="G125" s="44"/>
      <c r="H125" s="44"/>
      <c r="I125" s="44"/>
      <c r="J125" s="53"/>
      <c r="K125" s="15"/>
    </row>
    <row r="126" spans="1:11" ht="15.75">
      <c r="A126" s="12"/>
      <c r="B126" s="52"/>
      <c r="C126" s="44" t="s">
        <v>204</v>
      </c>
      <c r="D126" s="44"/>
      <c r="E126" s="44"/>
      <c r="F126" s="44"/>
      <c r="G126" s="44"/>
      <c r="H126" s="44"/>
      <c r="I126" s="44"/>
      <c r="J126" s="53"/>
      <c r="K126" s="15"/>
    </row>
    <row r="127" spans="1:11" ht="15.75">
      <c r="A127" s="12"/>
      <c r="B127" s="52"/>
      <c r="C127" s="44" t="s">
        <v>205</v>
      </c>
      <c r="D127" s="44"/>
      <c r="E127" s="44"/>
      <c r="F127" s="44"/>
      <c r="G127" s="44"/>
      <c r="H127" s="44"/>
      <c r="I127" s="44"/>
      <c r="J127" s="53"/>
      <c r="K127" s="15"/>
    </row>
    <row r="128" spans="1:11" ht="15.75">
      <c r="A128" s="12"/>
      <c r="B128" s="54"/>
      <c r="C128" s="55" t="s">
        <v>206</v>
      </c>
      <c r="D128" s="55"/>
      <c r="E128" s="55"/>
      <c r="F128" s="55"/>
      <c r="G128" s="55"/>
      <c r="H128" s="55"/>
      <c r="I128" s="55"/>
      <c r="J128" s="56"/>
      <c r="K128" s="15"/>
    </row>
    <row r="129" spans="1:11" ht="7.5" customHeight="1">
      <c r="A129" s="12"/>
      <c r="B129" s="44"/>
      <c r="C129" s="59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49" t="s">
        <v>97</v>
      </c>
      <c r="C130" s="50" t="s">
        <v>124</v>
      </c>
      <c r="D130" s="50"/>
      <c r="E130" s="50"/>
      <c r="F130" s="50"/>
      <c r="G130" s="50"/>
      <c r="H130" s="50"/>
      <c r="I130" s="50"/>
      <c r="J130" s="51"/>
      <c r="K130" s="15"/>
    </row>
    <row r="131" spans="1:11" ht="15.75">
      <c r="A131" s="12"/>
      <c r="B131" s="52"/>
      <c r="C131" s="44" t="s">
        <v>125</v>
      </c>
      <c r="D131" s="44"/>
      <c r="E131" s="44"/>
      <c r="F131" s="44"/>
      <c r="G131" s="44"/>
      <c r="H131" s="44"/>
      <c r="I131" s="44"/>
      <c r="J131" s="53"/>
      <c r="K131" s="15"/>
    </row>
    <row r="132" spans="1:11" ht="15.75">
      <c r="A132" s="12"/>
      <c r="B132" s="52"/>
      <c r="C132" s="44" t="s">
        <v>126</v>
      </c>
      <c r="D132" s="44"/>
      <c r="E132" s="44"/>
      <c r="F132" s="44"/>
      <c r="G132" s="44"/>
      <c r="H132" s="44"/>
      <c r="I132" s="44"/>
      <c r="J132" s="53"/>
      <c r="K132" s="15"/>
    </row>
    <row r="133" spans="1:11" ht="15.75">
      <c r="A133" s="12"/>
      <c r="B133" s="54"/>
      <c r="C133" s="55" t="s">
        <v>175</v>
      </c>
      <c r="D133" s="55"/>
      <c r="E133" s="55"/>
      <c r="F133" s="55"/>
      <c r="G133" s="55"/>
      <c r="H133" s="55"/>
      <c r="I133" s="55"/>
      <c r="J133" s="56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255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>
      <selection activeCell="P1" sqref="P1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 ht="15.75">
      <c r="A10" s="22"/>
      <c r="B10" s="8"/>
      <c r="C10" s="99" t="s">
        <v>102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</row>
    <row r="11" spans="1:22" s="2" customFormat="1" ht="15.75">
      <c r="A11" s="22"/>
      <c r="B11" s="8"/>
      <c r="C11" s="99" t="s">
        <v>311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70"/>
    </row>
    <row r="12" spans="1:22" s="2" customFormat="1">
      <c r="A12" s="2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2" s="2" customFormat="1" ht="15.75">
      <c r="A13" s="22"/>
      <c r="B13" s="8"/>
      <c r="C13" s="99" t="s">
        <v>269</v>
      </c>
      <c r="D13" s="99"/>
      <c r="E13" s="99"/>
      <c r="F13" s="99"/>
      <c r="G13" s="70"/>
      <c r="H13" s="99" t="s">
        <v>68</v>
      </c>
      <c r="I13" s="99"/>
      <c r="J13" s="99"/>
      <c r="K13" s="99"/>
      <c r="L13" s="70"/>
      <c r="M13" s="99" t="s">
        <v>69</v>
      </c>
      <c r="N13" s="99"/>
      <c r="O13" s="99"/>
      <c r="P13" s="99"/>
      <c r="Q13" s="72"/>
      <c r="R13" s="70"/>
      <c r="S13" s="70"/>
      <c r="T13" s="70"/>
    </row>
    <row r="14" spans="1:22" s="2" customFormat="1" ht="15.75" customHeight="1">
      <c r="A14" s="22"/>
      <c r="B14" s="8"/>
      <c r="C14" s="102"/>
      <c r="D14" s="102"/>
      <c r="E14" s="100" t="s">
        <v>316</v>
      </c>
      <c r="F14" s="101" t="s">
        <v>317</v>
      </c>
      <c r="G14" s="67"/>
      <c r="H14" s="102" t="s">
        <v>268</v>
      </c>
      <c r="I14" s="102"/>
      <c r="J14" s="100" t="s">
        <v>316</v>
      </c>
      <c r="K14" s="101" t="s">
        <v>317</v>
      </c>
      <c r="L14" s="32"/>
      <c r="M14" s="102" t="s">
        <v>268</v>
      </c>
      <c r="N14" s="102"/>
      <c r="O14" s="100" t="s">
        <v>316</v>
      </c>
      <c r="P14" s="101" t="s">
        <v>317</v>
      </c>
      <c r="Q14" s="74"/>
      <c r="R14" s="67"/>
      <c r="S14" s="71"/>
      <c r="T14" s="71"/>
    </row>
    <row r="15" spans="1:22" s="2" customFormat="1" ht="15.75">
      <c r="A15" s="22"/>
      <c r="B15" s="8"/>
      <c r="C15" s="31">
        <v>2017</v>
      </c>
      <c r="D15" s="31">
        <v>2018</v>
      </c>
      <c r="E15" s="100"/>
      <c r="F15" s="101"/>
      <c r="G15" s="67"/>
      <c r="H15" s="31">
        <v>2017</v>
      </c>
      <c r="I15" s="31">
        <v>2018</v>
      </c>
      <c r="J15" s="100"/>
      <c r="K15" s="101"/>
      <c r="L15" s="32"/>
      <c r="M15" s="31">
        <v>2017</v>
      </c>
      <c r="N15" s="31">
        <v>2018</v>
      </c>
      <c r="O15" s="100"/>
      <c r="P15" s="101"/>
      <c r="Q15" s="74"/>
      <c r="R15" s="67"/>
      <c r="S15" s="71"/>
      <c r="T15" s="71"/>
    </row>
    <row r="16" spans="1:22" s="2" customFormat="1" ht="15.75">
      <c r="A16" s="22"/>
      <c r="B16" s="8"/>
      <c r="C16" s="31"/>
      <c r="D16" s="31"/>
      <c r="E16" s="69"/>
      <c r="F16" s="32"/>
      <c r="G16" s="67"/>
      <c r="H16" s="31"/>
      <c r="I16" s="31"/>
      <c r="J16" s="69"/>
      <c r="K16" s="32"/>
      <c r="L16" s="32"/>
      <c r="M16" s="31"/>
      <c r="N16" s="31"/>
      <c r="O16" s="69"/>
      <c r="P16" s="32"/>
      <c r="Q16" s="74"/>
      <c r="R16" s="67"/>
      <c r="S16" s="71"/>
      <c r="T16" s="71"/>
    </row>
    <row r="17" spans="1:20" s="2" customFormat="1" ht="15.75">
      <c r="A17" s="22"/>
      <c r="B17" s="34" t="s">
        <v>270</v>
      </c>
      <c r="C17" s="35">
        <v>105100</v>
      </c>
      <c r="D17" s="35">
        <v>105798</v>
      </c>
      <c r="E17" s="36">
        <f t="shared" ref="E17:E19" si="0">IF(ISBLANK(D17),"",(IFERROR(((D17/C17-1)*100),"")))</f>
        <v>0.66412940057087866</v>
      </c>
      <c r="F17" s="35">
        <v>3835524</v>
      </c>
      <c r="G17" s="67"/>
      <c r="H17" s="35">
        <v>46619</v>
      </c>
      <c r="I17" s="35">
        <v>48589</v>
      </c>
      <c r="J17" s="36">
        <f t="shared" ref="J17:J19" si="1">IF(ISBLANK(I17),"",(IFERROR(((I17/H17-1)*100),"")))</f>
        <v>4.225744867972292</v>
      </c>
      <c r="K17" s="35">
        <v>1718790</v>
      </c>
      <c r="L17" s="32"/>
      <c r="M17" s="35">
        <v>58481</v>
      </c>
      <c r="N17" s="35">
        <v>57209</v>
      </c>
      <c r="O17" s="36">
        <f t="shared" ref="O17:O19" si="2">IF(ISBLANK(N17),"",(IFERROR(((N17/M17-1)*100),"")))</f>
        <v>-2.1750654058583119</v>
      </c>
      <c r="P17" s="35">
        <v>2116734</v>
      </c>
      <c r="Q17" s="74"/>
      <c r="R17" s="67"/>
      <c r="S17" s="71"/>
      <c r="T17" s="71"/>
    </row>
    <row r="18" spans="1:20" s="2" customFormat="1" ht="15.75">
      <c r="A18" s="22"/>
      <c r="B18" s="34" t="s">
        <v>271</v>
      </c>
      <c r="C18" s="35">
        <v>105343</v>
      </c>
      <c r="D18" s="109">
        <v>101419</v>
      </c>
      <c r="E18" s="110">
        <f t="shared" si="0"/>
        <v>-3.724974606760767</v>
      </c>
      <c r="F18" s="109">
        <v>3936973</v>
      </c>
      <c r="G18" s="67"/>
      <c r="H18" s="35">
        <v>47461</v>
      </c>
      <c r="I18" s="109">
        <v>47490</v>
      </c>
      <c r="J18" s="110">
        <f t="shared" si="1"/>
        <v>6.1102800193846285E-2</v>
      </c>
      <c r="K18" s="109">
        <v>1766276</v>
      </c>
      <c r="L18" s="32"/>
      <c r="M18" s="35">
        <v>57882</v>
      </c>
      <c r="N18" s="109">
        <v>53929</v>
      </c>
      <c r="O18" s="110">
        <f t="shared" si="2"/>
        <v>-6.8294115614526145</v>
      </c>
      <c r="P18" s="109">
        <v>2170697</v>
      </c>
      <c r="Q18" s="74"/>
      <c r="R18" s="67"/>
      <c r="S18" s="71"/>
      <c r="T18" s="71"/>
    </row>
    <row r="19" spans="1:20" s="2" customFormat="1" ht="15.75">
      <c r="A19" s="22"/>
      <c r="B19" s="34" t="s">
        <v>272</v>
      </c>
      <c r="C19" s="35">
        <v>103183</v>
      </c>
      <c r="D19" s="35"/>
      <c r="E19" s="36" t="str">
        <f t="shared" si="0"/>
        <v/>
      </c>
      <c r="F19" s="35"/>
      <c r="G19" s="67"/>
      <c r="H19" s="35">
        <v>46216</v>
      </c>
      <c r="I19" s="35"/>
      <c r="J19" s="36" t="str">
        <f t="shared" si="1"/>
        <v/>
      </c>
      <c r="K19" s="35"/>
      <c r="L19" s="83"/>
      <c r="M19" s="35">
        <v>56967</v>
      </c>
      <c r="N19" s="35"/>
      <c r="O19" s="36" t="str">
        <f t="shared" si="2"/>
        <v/>
      </c>
      <c r="P19" s="35"/>
      <c r="Q19" s="74"/>
      <c r="R19" s="67"/>
      <c r="S19" s="71"/>
      <c r="T19" s="71"/>
    </row>
    <row r="20" spans="1:20" s="2" customFormat="1" ht="15.75">
      <c r="A20" s="22"/>
      <c r="B20" s="34" t="s">
        <v>273</v>
      </c>
      <c r="C20" s="35">
        <v>76941</v>
      </c>
      <c r="D20" s="35"/>
      <c r="E20" s="36" t="str">
        <f>IF(ISBLANK(D20),"",(IFERROR(((D20/C20-1)*100),"")))</f>
        <v/>
      </c>
      <c r="F20" s="35"/>
      <c r="G20" s="67"/>
      <c r="H20" s="35">
        <v>36118</v>
      </c>
      <c r="I20" s="35"/>
      <c r="J20" s="36" t="str">
        <f>IF(ISBLANK(I20),"",(IFERROR(((I20/H20-1)*100),"")))</f>
        <v/>
      </c>
      <c r="K20" s="35"/>
      <c r="L20" s="83"/>
      <c r="M20" s="35">
        <v>40823</v>
      </c>
      <c r="N20" s="35"/>
      <c r="O20" s="36" t="str">
        <f>IF(ISBLANK(N20),"",(IFERROR(((N20/M20-1)*100),"")))</f>
        <v/>
      </c>
      <c r="P20" s="35"/>
      <c r="Q20" s="74"/>
      <c r="R20" s="67"/>
      <c r="S20" s="71"/>
      <c r="T20" s="71"/>
    </row>
    <row r="21" spans="1:20" s="2" customFormat="1" ht="15.75">
      <c r="A21" s="22"/>
      <c r="B21" s="34" t="s">
        <v>274</v>
      </c>
      <c r="C21" s="35">
        <v>97970</v>
      </c>
      <c r="D21" s="35"/>
      <c r="E21" s="36" t="str">
        <f t="shared" ref="E21:E28" si="3">IF(ISBLANK(D21),"",(IFERROR(((D21/C21-1)*100),"")))</f>
        <v/>
      </c>
      <c r="F21" s="35"/>
      <c r="G21" s="67"/>
      <c r="H21" s="35">
        <v>46544</v>
      </c>
      <c r="I21" s="35"/>
      <c r="J21" s="36" t="str">
        <f t="shared" ref="J21:J28" si="4">IF(ISBLANK(I21),"",(IFERROR(((I21/H21-1)*100),"")))</f>
        <v/>
      </c>
      <c r="K21" s="35"/>
      <c r="L21" s="32"/>
      <c r="M21" s="35">
        <v>51426</v>
      </c>
      <c r="N21" s="35"/>
      <c r="O21" s="36" t="str">
        <f t="shared" ref="O21:O28" si="5">IF(ISBLANK(N21),"",(IFERROR(((N21/M21-1)*100),"")))</f>
        <v/>
      </c>
      <c r="P21" s="35"/>
      <c r="Q21" s="74"/>
      <c r="R21" s="67"/>
      <c r="S21" s="71"/>
      <c r="T21" s="71"/>
    </row>
    <row r="22" spans="1:20" s="2" customFormat="1" ht="15.75">
      <c r="A22" s="22"/>
      <c r="B22" s="34" t="s">
        <v>275</v>
      </c>
      <c r="C22" s="35">
        <v>99090</v>
      </c>
      <c r="D22" s="35"/>
      <c r="E22" s="36" t="str">
        <f t="shared" si="3"/>
        <v/>
      </c>
      <c r="F22" s="35"/>
      <c r="G22" s="67"/>
      <c r="H22" s="35">
        <v>46968</v>
      </c>
      <c r="I22" s="35"/>
      <c r="J22" s="36" t="str">
        <f t="shared" si="4"/>
        <v/>
      </c>
      <c r="K22" s="35"/>
      <c r="L22" s="32"/>
      <c r="M22" s="35">
        <v>52122</v>
      </c>
      <c r="N22" s="35"/>
      <c r="O22" s="36" t="str">
        <f t="shared" si="5"/>
        <v/>
      </c>
      <c r="P22" s="35"/>
      <c r="Q22" s="74"/>
      <c r="R22" s="67"/>
      <c r="S22" s="71"/>
      <c r="T22" s="71"/>
    </row>
    <row r="23" spans="1:20" s="2" customFormat="1" ht="15.75">
      <c r="A23" s="22"/>
      <c r="B23" s="34" t="s">
        <v>276</v>
      </c>
      <c r="C23" s="35">
        <v>86366</v>
      </c>
      <c r="D23" s="35"/>
      <c r="E23" s="36" t="str">
        <f t="shared" si="3"/>
        <v/>
      </c>
      <c r="F23" s="35"/>
      <c r="G23" s="67"/>
      <c r="H23" s="35">
        <v>40458</v>
      </c>
      <c r="I23" s="35"/>
      <c r="J23" s="36" t="str">
        <f t="shared" si="4"/>
        <v/>
      </c>
      <c r="K23" s="35"/>
      <c r="L23" s="32"/>
      <c r="M23" s="35">
        <v>45908</v>
      </c>
      <c r="N23" s="35"/>
      <c r="O23" s="36" t="str">
        <f t="shared" si="5"/>
        <v/>
      </c>
      <c r="P23" s="35"/>
      <c r="Q23" s="74"/>
      <c r="R23" s="67"/>
      <c r="S23" s="71"/>
      <c r="T23" s="71"/>
    </row>
    <row r="24" spans="1:20" s="2" customFormat="1" ht="15.75">
      <c r="A24" s="22"/>
      <c r="B24" s="34" t="s">
        <v>277</v>
      </c>
      <c r="C24" s="35">
        <v>91758</v>
      </c>
      <c r="D24" s="35"/>
      <c r="E24" s="36" t="str">
        <f t="shared" si="3"/>
        <v/>
      </c>
      <c r="F24" s="35"/>
      <c r="G24" s="67"/>
      <c r="H24" s="35">
        <v>44092</v>
      </c>
      <c r="I24" s="35"/>
      <c r="J24" s="36" t="str">
        <f t="shared" si="4"/>
        <v/>
      </c>
      <c r="K24" s="35"/>
      <c r="L24" s="32"/>
      <c r="M24" s="35">
        <v>47666</v>
      </c>
      <c r="N24" s="35"/>
      <c r="O24" s="36" t="str">
        <f t="shared" si="5"/>
        <v/>
      </c>
      <c r="P24" s="35"/>
      <c r="Q24" s="74"/>
      <c r="R24" s="67"/>
      <c r="S24" s="71"/>
      <c r="T24" s="71"/>
    </row>
    <row r="25" spans="1:20" s="2" customFormat="1" ht="15.75">
      <c r="A25" s="22"/>
      <c r="B25" s="34" t="s">
        <v>278</v>
      </c>
      <c r="C25" s="35">
        <v>91558</v>
      </c>
      <c r="D25" s="35"/>
      <c r="E25" s="36" t="str">
        <f t="shared" si="3"/>
        <v/>
      </c>
      <c r="F25" s="35"/>
      <c r="G25" s="67"/>
      <c r="H25" s="35">
        <v>43513</v>
      </c>
      <c r="I25" s="35"/>
      <c r="J25" s="36" t="str">
        <f t="shared" si="4"/>
        <v/>
      </c>
      <c r="K25" s="35"/>
      <c r="L25" s="32"/>
      <c r="M25" s="35">
        <v>48045</v>
      </c>
      <c r="N25" s="35"/>
      <c r="O25" s="36" t="str">
        <f t="shared" si="5"/>
        <v/>
      </c>
      <c r="P25" s="35"/>
      <c r="Q25" s="74"/>
      <c r="R25" s="67"/>
      <c r="S25" s="71"/>
      <c r="T25" s="71"/>
    </row>
    <row r="26" spans="1:20" s="2" customFormat="1" ht="15.75">
      <c r="A26" s="22"/>
      <c r="B26" s="34" t="s">
        <v>279</v>
      </c>
      <c r="C26" s="35">
        <v>95360</v>
      </c>
      <c r="D26" s="35"/>
      <c r="E26" s="36" t="str">
        <f t="shared" si="3"/>
        <v/>
      </c>
      <c r="F26" s="35"/>
      <c r="G26" s="67"/>
      <c r="H26" s="35">
        <v>45119</v>
      </c>
      <c r="I26" s="35"/>
      <c r="J26" s="36" t="str">
        <f t="shared" si="4"/>
        <v/>
      </c>
      <c r="K26" s="35"/>
      <c r="L26" s="32"/>
      <c r="M26" s="35">
        <v>50241</v>
      </c>
      <c r="N26" s="35"/>
      <c r="O26" s="36" t="str">
        <f t="shared" si="5"/>
        <v/>
      </c>
      <c r="P26" s="35"/>
      <c r="Q26" s="74"/>
      <c r="R26" s="67"/>
      <c r="S26" s="71"/>
      <c r="T26" s="71"/>
    </row>
    <row r="27" spans="1:20" s="2" customFormat="1" ht="15.75">
      <c r="A27" s="22"/>
      <c r="B27" s="34" t="s">
        <v>280</v>
      </c>
      <c r="C27" s="35">
        <v>88233</v>
      </c>
      <c r="D27" s="35"/>
      <c r="E27" s="36" t="str">
        <f t="shared" si="3"/>
        <v/>
      </c>
      <c r="F27" s="35"/>
      <c r="G27" s="67"/>
      <c r="H27" s="35">
        <v>42502</v>
      </c>
      <c r="I27" s="35"/>
      <c r="J27" s="36" t="str">
        <f t="shared" si="4"/>
        <v/>
      </c>
      <c r="K27" s="35"/>
      <c r="L27" s="32"/>
      <c r="M27" s="35">
        <v>45731</v>
      </c>
      <c r="N27" s="35"/>
      <c r="O27" s="36" t="str">
        <f t="shared" si="5"/>
        <v/>
      </c>
      <c r="P27" s="35"/>
      <c r="Q27" s="74"/>
      <c r="R27" s="67"/>
      <c r="S27" s="71"/>
      <c r="T27" s="71"/>
    </row>
    <row r="28" spans="1:20" s="2" customFormat="1" ht="15.75">
      <c r="A28" s="22"/>
      <c r="B28" s="34" t="s">
        <v>281</v>
      </c>
      <c r="C28" s="35">
        <v>55466</v>
      </c>
      <c r="D28" s="35"/>
      <c r="E28" s="36" t="str">
        <f t="shared" si="3"/>
        <v/>
      </c>
      <c r="F28" s="35"/>
      <c r="G28" s="67"/>
      <c r="H28" s="35">
        <v>27860</v>
      </c>
      <c r="I28" s="35"/>
      <c r="J28" s="36" t="str">
        <f t="shared" si="4"/>
        <v/>
      </c>
      <c r="K28" s="35"/>
      <c r="L28" s="32"/>
      <c r="M28" s="35">
        <v>27606</v>
      </c>
      <c r="N28" s="35"/>
      <c r="O28" s="36" t="str">
        <f t="shared" si="5"/>
        <v/>
      </c>
      <c r="P28" s="35"/>
      <c r="Q28" s="74"/>
      <c r="R28" s="67"/>
      <c r="S28" s="71"/>
      <c r="T28" s="71"/>
    </row>
    <row r="29" spans="1:20" s="89" customFormat="1" ht="15.75">
      <c r="A29" s="87"/>
      <c r="B29" s="40" t="s">
        <v>282</v>
      </c>
      <c r="C29" s="76">
        <f>SUM(C17:C28)</f>
        <v>1096368</v>
      </c>
      <c r="D29" s="76">
        <f>SUM(D17:D28)</f>
        <v>207217</v>
      </c>
      <c r="E29" s="75"/>
      <c r="F29" s="76"/>
      <c r="G29" s="80"/>
      <c r="H29" s="76">
        <f>SUM(H17:H28)</f>
        <v>513470</v>
      </c>
      <c r="I29" s="76">
        <f>SUM(I17:I28)</f>
        <v>96079</v>
      </c>
      <c r="J29" s="75"/>
      <c r="K29" s="76"/>
      <c r="L29" s="80"/>
      <c r="M29" s="76">
        <f>SUM(M17:M28)</f>
        <v>582898</v>
      </c>
      <c r="N29" s="76">
        <f>SUM(N17:N28)</f>
        <v>111138</v>
      </c>
      <c r="O29" s="75"/>
      <c r="P29" s="76"/>
      <c r="Q29" s="88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284</v>
      </c>
      <c r="C32" s="76">
        <f>SUM(C17:C18)</f>
        <v>210443</v>
      </c>
      <c r="D32" s="76">
        <f>SUM(D17:D18)</f>
        <v>207217</v>
      </c>
      <c r="E32" s="75">
        <f>(D32/C32-1)*100</f>
        <v>-1.5329566676012041</v>
      </c>
      <c r="G32" s="21"/>
      <c r="H32" s="76">
        <f>SUM(H17:H18)</f>
        <v>94080</v>
      </c>
      <c r="I32" s="76">
        <f>SUM(I17:I18)</f>
        <v>96079</v>
      </c>
      <c r="J32" s="75">
        <f>(I32/H32-1)*100</f>
        <v>2.1247874149659784</v>
      </c>
      <c r="K32" s="21"/>
      <c r="L32" s="21"/>
      <c r="M32" s="76">
        <f>SUM(M17:M18)</f>
        <v>116363</v>
      </c>
      <c r="N32" s="76">
        <f>SUM(N17:N18)</f>
        <v>111138</v>
      </c>
      <c r="O32" s="75">
        <f>(N32/M32-1)*100</f>
        <v>-4.4902589311035301</v>
      </c>
      <c r="P32" s="21"/>
      <c r="Q32" s="23"/>
    </row>
    <row r="33" spans="1:17" s="2" customFormat="1" ht="15.75">
      <c r="A33" s="22"/>
      <c r="B33" s="40" t="s">
        <v>283</v>
      </c>
      <c r="C33" s="77"/>
      <c r="D33" s="75">
        <f>(D32/C32-1)*100</f>
        <v>-1.5329566676012041</v>
      </c>
      <c r="E33" s="21"/>
      <c r="F33" s="77"/>
      <c r="G33" s="21"/>
      <c r="H33" s="77"/>
      <c r="I33" s="75">
        <f>(I32/H32-1)*100</f>
        <v>2.1247874149659784</v>
      </c>
      <c r="J33" s="21"/>
      <c r="K33" s="21"/>
      <c r="L33" s="21"/>
      <c r="M33" s="77"/>
      <c r="N33" s="75">
        <f>(N32/M32-1)*100</f>
        <v>-4.4902589311035301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300</v>
      </c>
      <c r="D38" s="21" t="s">
        <v>301</v>
      </c>
      <c r="E38" s="21"/>
      <c r="F38" s="21"/>
      <c r="G38" s="21"/>
      <c r="H38" s="21" t="s">
        <v>300</v>
      </c>
      <c r="I38" s="21" t="s">
        <v>301</v>
      </c>
      <c r="J38" s="21"/>
      <c r="K38" s="21"/>
      <c r="L38" s="21"/>
      <c r="M38" s="21" t="s">
        <v>300</v>
      </c>
      <c r="N38" s="21" t="s">
        <v>301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302</v>
      </c>
      <c r="D40" s="82">
        <f>C18</f>
        <v>105343</v>
      </c>
      <c r="E40" s="82">
        <f>D18</f>
        <v>101419</v>
      </c>
      <c r="F40" s="21"/>
      <c r="G40" s="21"/>
      <c r="H40" s="21" t="s">
        <v>302</v>
      </c>
      <c r="I40" s="82">
        <f>H18</f>
        <v>47461</v>
      </c>
      <c r="J40" s="82">
        <f>I18</f>
        <v>47490</v>
      </c>
      <c r="K40" s="21"/>
      <c r="L40" s="21"/>
      <c r="M40" s="21" t="s">
        <v>302</v>
      </c>
      <c r="N40" s="82">
        <f>M18</f>
        <v>57882</v>
      </c>
      <c r="O40" s="82">
        <f>N18</f>
        <v>53929</v>
      </c>
      <c r="P40" s="21"/>
      <c r="Q40" s="23"/>
    </row>
    <row r="41" spans="1:17" s="2" customFormat="1">
      <c r="A41" s="22"/>
      <c r="B41" s="8"/>
      <c r="C41" s="21" t="s">
        <v>303</v>
      </c>
      <c r="D41" s="21" t="str">
        <f>B18</f>
        <v xml:space="preserve">  Febrero</v>
      </c>
      <c r="E41" s="21"/>
      <c r="F41" s="21"/>
      <c r="G41" s="21"/>
      <c r="H41" s="21" t="s">
        <v>303</v>
      </c>
      <c r="I41" s="21" t="str">
        <f>B18</f>
        <v xml:space="preserve">  Febrero</v>
      </c>
      <c r="J41" s="21"/>
      <c r="K41" s="21"/>
      <c r="L41" s="21"/>
      <c r="M41" s="21" t="str">
        <f>B21</f>
        <v xml:space="preserve">  Mayo</v>
      </c>
      <c r="N41" s="21" t="str">
        <f>B18</f>
        <v xml:space="preserve">  Febrero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4">
    <mergeCell ref="C10:P10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91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 ht="15.75">
      <c r="A10" s="12"/>
      <c r="B10" s="20"/>
      <c r="C10" s="99" t="s">
        <v>103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  <c r="R10" s="2"/>
      <c r="S10" s="2"/>
      <c r="T10" s="2"/>
    </row>
    <row r="11" spans="1:20" s="67" customFormat="1" ht="15.75">
      <c r="A11" s="65"/>
      <c r="B11" s="66"/>
      <c r="C11" s="99" t="s">
        <v>311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66"/>
    </row>
    <row r="12" spans="1:20" s="67" customFormat="1" ht="18.75">
      <c r="A12" s="65"/>
      <c r="B12" s="92" t="s">
        <v>307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0" s="67" customFormat="1" ht="15.75">
      <c r="A13" s="65"/>
      <c r="B13" s="66"/>
      <c r="C13" s="99" t="s">
        <v>84</v>
      </c>
      <c r="D13" s="99"/>
      <c r="E13" s="99"/>
      <c r="F13" s="99"/>
      <c r="G13" s="70"/>
      <c r="H13" s="99" t="s">
        <v>72</v>
      </c>
      <c r="I13" s="99"/>
      <c r="J13" s="99"/>
      <c r="K13" s="99"/>
      <c r="L13" s="70"/>
      <c r="M13" s="99" t="s">
        <v>73</v>
      </c>
      <c r="N13" s="99"/>
      <c r="O13" s="99"/>
      <c r="P13" s="99"/>
      <c r="Q13" s="72"/>
      <c r="R13" s="70"/>
      <c r="S13" s="70"/>
      <c r="T13" s="66"/>
    </row>
    <row r="14" spans="1:20" s="67" customFormat="1" ht="15.75" customHeight="1">
      <c r="A14" s="65"/>
      <c r="B14" s="68"/>
      <c r="C14" s="102" t="s">
        <v>268</v>
      </c>
      <c r="D14" s="102"/>
      <c r="E14" s="100" t="s">
        <v>316</v>
      </c>
      <c r="F14" s="101" t="s">
        <v>317</v>
      </c>
      <c r="H14" s="102" t="s">
        <v>268</v>
      </c>
      <c r="I14" s="102"/>
      <c r="J14" s="100" t="s">
        <v>316</v>
      </c>
      <c r="K14" s="101" t="s">
        <v>317</v>
      </c>
      <c r="L14" s="32"/>
      <c r="M14" s="102" t="s">
        <v>268</v>
      </c>
      <c r="N14" s="102"/>
      <c r="O14" s="100" t="s">
        <v>316</v>
      </c>
      <c r="P14" s="101" t="s">
        <v>317</v>
      </c>
      <c r="Q14" s="73"/>
      <c r="R14" s="71"/>
      <c r="S14" s="71"/>
      <c r="T14" s="66"/>
    </row>
    <row r="15" spans="1:20" s="67" customFormat="1" ht="15.75">
      <c r="A15" s="65"/>
      <c r="B15" s="68"/>
      <c r="C15" s="31">
        <v>2017</v>
      </c>
      <c r="D15" s="31">
        <v>2018</v>
      </c>
      <c r="E15" s="100"/>
      <c r="F15" s="101"/>
      <c r="H15" s="31">
        <v>2017</v>
      </c>
      <c r="I15" s="31">
        <v>2018</v>
      </c>
      <c r="J15" s="100"/>
      <c r="K15" s="101"/>
      <c r="L15" s="32"/>
      <c r="M15" s="31">
        <v>2017</v>
      </c>
      <c r="N15" s="31">
        <v>2018</v>
      </c>
      <c r="O15" s="100"/>
      <c r="P15" s="101"/>
      <c r="Q15" s="73"/>
      <c r="R15" s="71"/>
      <c r="S15" s="71"/>
      <c r="T15" s="66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8"/>
      <c r="R16" s="2"/>
      <c r="S16" s="2"/>
      <c r="T16" s="2"/>
    </row>
    <row r="17" spans="1:19" s="2" customFormat="1" ht="15.75">
      <c r="A17" s="22"/>
      <c r="B17" s="34" t="s">
        <v>270</v>
      </c>
      <c r="C17" s="35">
        <v>56386</v>
      </c>
      <c r="D17" s="35">
        <v>53698</v>
      </c>
      <c r="E17" s="36">
        <f t="shared" ref="E17:E19" si="0">IF(ISBLANK(D17),"",(IFERROR(((D17/C17-1)*100),"")))</f>
        <v>-4.7671407796261445</v>
      </c>
      <c r="F17" s="35">
        <v>1889539</v>
      </c>
      <c r="G17" s="67"/>
      <c r="H17" s="35">
        <v>36307</v>
      </c>
      <c r="I17" s="35">
        <v>37780</v>
      </c>
      <c r="J17" s="36">
        <f t="shared" ref="J17:J19" si="1">IF(ISBLANK(I17),"",(IFERROR(((I17/H17-1)*100),"")))</f>
        <v>4.0570688847880509</v>
      </c>
      <c r="K17" s="35">
        <v>1433317</v>
      </c>
      <c r="L17" s="32"/>
      <c r="M17" s="35">
        <v>11508</v>
      </c>
      <c r="N17" s="35">
        <v>13232</v>
      </c>
      <c r="O17" s="36">
        <f t="shared" ref="O17:O19" si="2">IF(ISBLANK(N17),"",(IFERROR(((N17/M17-1)*100),"")))</f>
        <v>14.980882864094536</v>
      </c>
      <c r="P17" s="35">
        <v>479412</v>
      </c>
      <c r="Q17" s="74"/>
      <c r="R17" s="71"/>
      <c r="S17" s="71"/>
    </row>
    <row r="18" spans="1:19" s="2" customFormat="1" ht="15.75">
      <c r="A18" s="22"/>
      <c r="B18" s="34" t="s">
        <v>271</v>
      </c>
      <c r="C18" s="35">
        <v>55816</v>
      </c>
      <c r="D18" s="109">
        <v>50373</v>
      </c>
      <c r="E18" s="110">
        <f t="shared" si="0"/>
        <v>-9.7516841049161584</v>
      </c>
      <c r="F18" s="109">
        <v>1940118</v>
      </c>
      <c r="G18" s="67"/>
      <c r="H18" s="35">
        <v>36065</v>
      </c>
      <c r="I18" s="109">
        <v>36422</v>
      </c>
      <c r="J18" s="110">
        <f t="shared" si="1"/>
        <v>0.98987938444474732</v>
      </c>
      <c r="K18" s="109">
        <v>1469603</v>
      </c>
      <c r="L18" s="32"/>
      <c r="M18" s="35">
        <v>12374</v>
      </c>
      <c r="N18" s="109">
        <v>13558</v>
      </c>
      <c r="O18" s="110">
        <f t="shared" si="2"/>
        <v>9.5684499757556107</v>
      </c>
      <c r="P18" s="109">
        <v>492876</v>
      </c>
      <c r="Q18" s="74"/>
      <c r="R18" s="71"/>
      <c r="S18" s="71"/>
    </row>
    <row r="19" spans="1:19" s="2" customFormat="1" ht="15.75">
      <c r="A19" s="22"/>
      <c r="B19" s="34" t="s">
        <v>272</v>
      </c>
      <c r="C19" s="35">
        <v>53690</v>
      </c>
      <c r="D19" s="35"/>
      <c r="E19" s="36" t="str">
        <f t="shared" si="0"/>
        <v/>
      </c>
      <c r="F19" s="35"/>
      <c r="G19" s="67"/>
      <c r="H19" s="35">
        <v>35408</v>
      </c>
      <c r="I19" s="35"/>
      <c r="J19" s="36" t="str">
        <f t="shared" si="1"/>
        <v/>
      </c>
      <c r="K19" s="35"/>
      <c r="L19" s="83"/>
      <c r="M19" s="35">
        <v>12690</v>
      </c>
      <c r="N19" s="35"/>
      <c r="O19" s="36" t="str">
        <f t="shared" si="2"/>
        <v/>
      </c>
      <c r="P19" s="35"/>
      <c r="Q19" s="74"/>
      <c r="R19" s="71"/>
      <c r="S19" s="71"/>
    </row>
    <row r="20" spans="1:19" s="2" customFormat="1" ht="15.75">
      <c r="A20" s="22"/>
      <c r="B20" s="34" t="s">
        <v>273</v>
      </c>
      <c r="C20" s="35">
        <v>40790</v>
      </c>
      <c r="D20" s="35"/>
      <c r="E20" s="36" t="str">
        <f>IF(ISBLANK(D20),"",(IFERROR(((D20/C20-1)*100),"")))</f>
        <v/>
      </c>
      <c r="F20" s="35"/>
      <c r="G20" s="67"/>
      <c r="H20" s="35">
        <v>25580</v>
      </c>
      <c r="I20" s="35"/>
      <c r="J20" s="36" t="str">
        <f>IF(ISBLANK(I20),"",(IFERROR(((I20/H20-1)*100),"")))</f>
        <v/>
      </c>
      <c r="K20" s="35"/>
      <c r="L20" s="83"/>
      <c r="M20" s="35">
        <v>9218</v>
      </c>
      <c r="N20" s="35"/>
      <c r="O20" s="36" t="str">
        <f>IF(ISBLANK(N20),"",(IFERROR(((N20/M20-1)*100),"")))</f>
        <v/>
      </c>
      <c r="P20" s="35"/>
      <c r="Q20" s="74"/>
      <c r="R20" s="71"/>
      <c r="S20" s="71"/>
    </row>
    <row r="21" spans="1:19" s="2" customFormat="1" ht="15.75">
      <c r="A21" s="22"/>
      <c r="B21" s="34" t="s">
        <v>274</v>
      </c>
      <c r="C21" s="35">
        <v>52498</v>
      </c>
      <c r="D21" s="35"/>
      <c r="E21" s="36" t="str">
        <f t="shared" ref="E21:E28" si="3">IF(ISBLANK(D21),"",(IFERROR(((D21/C21-1)*100),"")))</f>
        <v/>
      </c>
      <c r="F21" s="35"/>
      <c r="G21" s="67"/>
      <c r="H21" s="35">
        <v>32655</v>
      </c>
      <c r="I21" s="35"/>
      <c r="J21" s="36" t="str">
        <f t="shared" ref="J21:J28" si="4">IF(ISBLANK(I21),"",(IFERROR(((I21/H21-1)*100),"")))</f>
        <v/>
      </c>
      <c r="K21" s="35"/>
      <c r="L21" s="32"/>
      <c r="M21" s="35">
        <v>11453</v>
      </c>
      <c r="N21" s="35"/>
      <c r="O21" s="36" t="str">
        <f t="shared" ref="O21:O28" si="5">IF(ISBLANK(N21),"",(IFERROR(((N21/M21-1)*100),"")))</f>
        <v/>
      </c>
      <c r="P21" s="35"/>
      <c r="Q21" s="74"/>
      <c r="R21" s="71"/>
      <c r="S21" s="71"/>
    </row>
    <row r="22" spans="1:19" s="2" customFormat="1" ht="15.75">
      <c r="A22" s="22"/>
      <c r="B22" s="34" t="s">
        <v>275</v>
      </c>
      <c r="C22" s="35">
        <v>56877</v>
      </c>
      <c r="D22" s="35"/>
      <c r="E22" s="36" t="str">
        <f t="shared" si="3"/>
        <v/>
      </c>
      <c r="F22" s="35"/>
      <c r="G22" s="67"/>
      <c r="H22" s="35">
        <v>29938</v>
      </c>
      <c r="I22" s="35"/>
      <c r="J22" s="36" t="str">
        <f t="shared" si="4"/>
        <v/>
      </c>
      <c r="K22" s="35"/>
      <c r="L22" s="32"/>
      <c r="M22" s="35">
        <v>10941</v>
      </c>
      <c r="N22" s="35"/>
      <c r="O22" s="36" t="str">
        <f t="shared" si="5"/>
        <v/>
      </c>
      <c r="P22" s="35"/>
      <c r="Q22" s="74"/>
      <c r="R22" s="71"/>
      <c r="S22" s="71"/>
    </row>
    <row r="23" spans="1:19" s="2" customFormat="1" ht="15.75">
      <c r="A23" s="22"/>
      <c r="B23" s="34" t="s">
        <v>276</v>
      </c>
      <c r="C23" s="35">
        <v>46151</v>
      </c>
      <c r="D23" s="35"/>
      <c r="E23" s="36" t="str">
        <f t="shared" si="3"/>
        <v/>
      </c>
      <c r="F23" s="35"/>
      <c r="G23" s="67"/>
      <c r="H23" s="35">
        <v>29143</v>
      </c>
      <c r="I23" s="35"/>
      <c r="J23" s="36" t="str">
        <f t="shared" si="4"/>
        <v/>
      </c>
      <c r="K23" s="35"/>
      <c r="L23" s="32"/>
      <c r="M23" s="35">
        <v>10158</v>
      </c>
      <c r="N23" s="35"/>
      <c r="O23" s="36" t="str">
        <f t="shared" si="5"/>
        <v/>
      </c>
      <c r="P23" s="35"/>
      <c r="Q23" s="74"/>
      <c r="R23" s="71"/>
      <c r="S23" s="71"/>
    </row>
    <row r="24" spans="1:19" s="2" customFormat="1" ht="15.75">
      <c r="A24" s="22"/>
      <c r="B24" s="34" t="s">
        <v>277</v>
      </c>
      <c r="C24" s="35">
        <v>47222</v>
      </c>
      <c r="D24" s="35"/>
      <c r="E24" s="36" t="str">
        <f t="shared" si="3"/>
        <v/>
      </c>
      <c r="F24" s="35"/>
      <c r="G24" s="67"/>
      <c r="H24" s="35">
        <v>31598</v>
      </c>
      <c r="I24" s="35"/>
      <c r="J24" s="36" t="str">
        <f t="shared" si="4"/>
        <v/>
      </c>
      <c r="K24" s="35"/>
      <c r="L24" s="32"/>
      <c r="M24" s="35">
        <v>11379</v>
      </c>
      <c r="N24" s="35"/>
      <c r="O24" s="36" t="str">
        <f t="shared" si="5"/>
        <v/>
      </c>
      <c r="P24" s="35"/>
      <c r="Q24" s="74"/>
      <c r="R24" s="71"/>
      <c r="S24" s="71"/>
    </row>
    <row r="25" spans="1:19" s="2" customFormat="1" ht="15.75">
      <c r="A25" s="22"/>
      <c r="B25" s="34" t="s">
        <v>278</v>
      </c>
      <c r="C25" s="35">
        <v>46584</v>
      </c>
      <c r="D25" s="35"/>
      <c r="E25" s="36" t="str">
        <f t="shared" si="3"/>
        <v/>
      </c>
      <c r="F25" s="35"/>
      <c r="G25" s="67"/>
      <c r="H25" s="35">
        <v>31765</v>
      </c>
      <c r="I25" s="35"/>
      <c r="J25" s="36" t="str">
        <f t="shared" si="4"/>
        <v/>
      </c>
      <c r="K25" s="35"/>
      <c r="L25" s="32"/>
      <c r="M25" s="35">
        <v>11575</v>
      </c>
      <c r="N25" s="35"/>
      <c r="O25" s="36" t="str">
        <f t="shared" si="5"/>
        <v/>
      </c>
      <c r="P25" s="35"/>
      <c r="Q25" s="74"/>
      <c r="R25" s="71"/>
      <c r="S25" s="71"/>
    </row>
    <row r="26" spans="1:19" s="2" customFormat="1" ht="15.75">
      <c r="A26" s="22"/>
      <c r="B26" s="34" t="s">
        <v>279</v>
      </c>
      <c r="C26" s="35">
        <v>48632</v>
      </c>
      <c r="D26" s="35"/>
      <c r="E26" s="36" t="str">
        <f t="shared" si="3"/>
        <v/>
      </c>
      <c r="F26" s="35"/>
      <c r="G26" s="67"/>
      <c r="H26" s="35">
        <v>31948</v>
      </c>
      <c r="I26" s="35"/>
      <c r="J26" s="36" t="str">
        <f t="shared" si="4"/>
        <v/>
      </c>
      <c r="K26" s="35"/>
      <c r="L26" s="32"/>
      <c r="M26" s="35">
        <v>11856</v>
      </c>
      <c r="N26" s="35"/>
      <c r="O26" s="36" t="str">
        <f t="shared" si="5"/>
        <v/>
      </c>
      <c r="P26" s="35"/>
      <c r="Q26" s="74"/>
      <c r="R26" s="71"/>
      <c r="S26" s="71"/>
    </row>
    <row r="27" spans="1:19" s="2" customFormat="1" ht="15.75">
      <c r="A27" s="22"/>
      <c r="B27" s="34" t="s">
        <v>280</v>
      </c>
      <c r="C27" s="35">
        <v>45860</v>
      </c>
      <c r="D27" s="35"/>
      <c r="E27" s="36" t="str">
        <f t="shared" si="3"/>
        <v/>
      </c>
      <c r="F27" s="35"/>
      <c r="G27" s="67"/>
      <c r="H27" s="35">
        <v>29036</v>
      </c>
      <c r="I27" s="35"/>
      <c r="J27" s="36" t="str">
        <f t="shared" si="4"/>
        <v/>
      </c>
      <c r="K27" s="35"/>
      <c r="L27" s="32"/>
      <c r="M27" s="35">
        <v>10794</v>
      </c>
      <c r="N27" s="35"/>
      <c r="O27" s="36" t="str">
        <f t="shared" si="5"/>
        <v/>
      </c>
      <c r="P27" s="35"/>
      <c r="Q27" s="74"/>
      <c r="R27" s="71"/>
      <c r="S27" s="71"/>
    </row>
    <row r="28" spans="1:19" s="2" customFormat="1" ht="15.75">
      <c r="A28" s="22"/>
      <c r="B28" s="34" t="s">
        <v>281</v>
      </c>
      <c r="C28" s="35">
        <v>27622</v>
      </c>
      <c r="D28" s="35"/>
      <c r="E28" s="36" t="str">
        <f t="shared" si="3"/>
        <v/>
      </c>
      <c r="F28" s="35"/>
      <c r="G28" s="67"/>
      <c r="H28" s="35">
        <v>18895</v>
      </c>
      <c r="I28" s="35"/>
      <c r="J28" s="36" t="str">
        <f t="shared" si="4"/>
        <v/>
      </c>
      <c r="K28" s="35"/>
      <c r="L28" s="32"/>
      <c r="M28" s="35">
        <v>7445</v>
      </c>
      <c r="N28" s="35"/>
      <c r="O28" s="36" t="str">
        <f t="shared" si="5"/>
        <v/>
      </c>
      <c r="P28" s="35"/>
      <c r="Q28" s="74"/>
      <c r="R28" s="71"/>
      <c r="S28" s="71"/>
    </row>
    <row r="29" spans="1:19" s="89" customFormat="1" ht="15.75">
      <c r="A29" s="87"/>
      <c r="B29" s="40" t="s">
        <v>282</v>
      </c>
      <c r="C29" s="76">
        <f>SUM(C17:C28)</f>
        <v>578128</v>
      </c>
      <c r="D29" s="76">
        <f>SUM(D17:D28)</f>
        <v>104071</v>
      </c>
      <c r="E29" s="75"/>
      <c r="F29" s="76"/>
      <c r="G29" s="80"/>
      <c r="H29" s="76">
        <f>SUM(H17:H28)</f>
        <v>368338</v>
      </c>
      <c r="I29" s="76">
        <f>SUM(I17:I28)</f>
        <v>74202</v>
      </c>
      <c r="J29" s="75"/>
      <c r="K29" s="76"/>
      <c r="L29" s="80"/>
      <c r="M29" s="76">
        <f>SUM(M17:M28)</f>
        <v>131391</v>
      </c>
      <c r="N29" s="76">
        <f>SUM(N17:N28)</f>
        <v>26790</v>
      </c>
      <c r="O29" s="75"/>
      <c r="P29" s="76"/>
      <c r="Q29" s="88"/>
    </row>
    <row r="30" spans="1:19" s="2" customFormat="1">
      <c r="A30" s="22"/>
      <c r="B30" s="8"/>
      <c r="C30" s="21"/>
      <c r="D30" s="21"/>
      <c r="E30" s="21"/>
      <c r="F30" s="21" t="s">
        <v>304</v>
      </c>
      <c r="G30" s="21"/>
      <c r="H30" s="21"/>
      <c r="I30" s="21"/>
      <c r="J30" s="21"/>
      <c r="K30" s="21" t="s">
        <v>304</v>
      </c>
      <c r="L30" s="21"/>
      <c r="M30" s="21"/>
      <c r="N30" s="21"/>
      <c r="O30" s="21"/>
      <c r="P30" s="21" t="s">
        <v>304</v>
      </c>
      <c r="Q30" s="23"/>
    </row>
    <row r="31" spans="1:19" s="2" customFormat="1" ht="18.75">
      <c r="A31" s="65"/>
      <c r="B31" s="92" t="s">
        <v>308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23"/>
    </row>
    <row r="32" spans="1:19" s="2" customFormat="1" ht="15.75">
      <c r="A32" s="65"/>
      <c r="B32" s="66"/>
      <c r="C32" s="99" t="s">
        <v>84</v>
      </c>
      <c r="D32" s="99"/>
      <c r="E32" s="99"/>
      <c r="F32" s="99"/>
      <c r="G32" s="70"/>
      <c r="H32" s="99" t="s">
        <v>72</v>
      </c>
      <c r="I32" s="99"/>
      <c r="J32" s="99"/>
      <c r="K32" s="99"/>
      <c r="L32" s="70"/>
      <c r="M32" s="99" t="s">
        <v>73</v>
      </c>
      <c r="N32" s="99"/>
      <c r="O32" s="99"/>
      <c r="P32" s="99"/>
      <c r="Q32" s="23"/>
    </row>
    <row r="33" spans="1:17" s="2" customFormat="1" ht="15.75">
      <c r="A33" s="65"/>
      <c r="B33" s="68"/>
      <c r="C33" s="102" t="s">
        <v>268</v>
      </c>
      <c r="D33" s="102"/>
      <c r="E33" s="100" t="s">
        <v>316</v>
      </c>
      <c r="F33" s="101" t="s">
        <v>317</v>
      </c>
      <c r="G33" s="67"/>
      <c r="H33" s="102" t="s">
        <v>268</v>
      </c>
      <c r="I33" s="102"/>
      <c r="J33" s="100" t="s">
        <v>316</v>
      </c>
      <c r="K33" s="101" t="s">
        <v>317</v>
      </c>
      <c r="L33" s="90"/>
      <c r="M33" s="102" t="s">
        <v>268</v>
      </c>
      <c r="N33" s="102"/>
      <c r="O33" s="100" t="s">
        <v>316</v>
      </c>
      <c r="P33" s="101" t="s">
        <v>317</v>
      </c>
      <c r="Q33" s="23"/>
    </row>
    <row r="34" spans="1:17" s="2" customFormat="1" ht="15.75">
      <c r="A34" s="65"/>
      <c r="B34" s="68"/>
      <c r="C34" s="31">
        <v>2017</v>
      </c>
      <c r="D34" s="31">
        <v>2018</v>
      </c>
      <c r="E34" s="100"/>
      <c r="F34" s="101"/>
      <c r="G34" s="67"/>
      <c r="H34" s="31">
        <v>2017</v>
      </c>
      <c r="I34" s="31">
        <v>2018</v>
      </c>
      <c r="J34" s="100"/>
      <c r="K34" s="101"/>
      <c r="L34" s="90"/>
      <c r="M34" s="31">
        <v>2017</v>
      </c>
      <c r="N34" s="31">
        <v>2018</v>
      </c>
      <c r="O34" s="100"/>
      <c r="P34" s="101"/>
      <c r="Q34" s="23"/>
    </row>
    <row r="35" spans="1:17" s="2" customFormat="1">
      <c r="A35" s="1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3"/>
    </row>
    <row r="36" spans="1:17" s="2" customFormat="1" ht="15.75">
      <c r="A36" s="22"/>
      <c r="B36" s="34" t="s">
        <v>270</v>
      </c>
      <c r="C36" s="35">
        <v>32261</v>
      </c>
      <c r="D36" s="35">
        <v>29490</v>
      </c>
      <c r="E36" s="36">
        <f t="shared" ref="E36:E38" si="6">IF(ISBLANK(D36),"",(IFERROR(((D36/C36-1)*100),"")))</f>
        <v>-8.5893183720281421</v>
      </c>
      <c r="F36" s="35">
        <v>1077253</v>
      </c>
      <c r="G36" s="67"/>
      <c r="H36" s="35">
        <v>20383</v>
      </c>
      <c r="I36" s="35">
        <v>20825</v>
      </c>
      <c r="J36" s="36">
        <f t="shared" ref="J36:J38" si="7">IF(ISBLANK(I36),"",(IFERROR(((I36/H36-1)*100),"")))</f>
        <v>2.1684737281067568</v>
      </c>
      <c r="K36" s="35">
        <v>797561</v>
      </c>
      <c r="L36" s="90"/>
      <c r="M36" s="35">
        <v>5310</v>
      </c>
      <c r="N36" s="35">
        <v>6293</v>
      </c>
      <c r="O36" s="36">
        <f t="shared" ref="O36:O38" si="8">IF(ISBLANK(N36),"",(IFERROR(((N36/M36-1)*100),"")))</f>
        <v>18.512241054613931</v>
      </c>
      <c r="P36" s="35">
        <v>223039</v>
      </c>
      <c r="Q36" s="23"/>
    </row>
    <row r="37" spans="1:17" s="2" customFormat="1" ht="15.75">
      <c r="A37" s="22"/>
      <c r="B37" s="34" t="s">
        <v>271</v>
      </c>
      <c r="C37" s="35">
        <v>31459</v>
      </c>
      <c r="D37" s="109">
        <v>26988</v>
      </c>
      <c r="E37" s="110">
        <f t="shared" si="6"/>
        <v>-14.212149146508157</v>
      </c>
      <c r="F37" s="109">
        <v>1104358</v>
      </c>
      <c r="G37" s="67"/>
      <c r="H37" s="35">
        <v>20052</v>
      </c>
      <c r="I37" s="109">
        <v>19946</v>
      </c>
      <c r="J37" s="110">
        <f t="shared" si="7"/>
        <v>-0.52862557350887851</v>
      </c>
      <c r="K37" s="109">
        <v>817442</v>
      </c>
      <c r="L37" s="90"/>
      <c r="M37" s="35">
        <v>5760</v>
      </c>
      <c r="N37" s="109">
        <v>6427</v>
      </c>
      <c r="O37" s="110">
        <f t="shared" si="8"/>
        <v>11.579861111111111</v>
      </c>
      <c r="P37" s="109">
        <v>229420</v>
      </c>
      <c r="Q37" s="23"/>
    </row>
    <row r="38" spans="1:17" s="2" customFormat="1" ht="15.75">
      <c r="A38" s="22"/>
      <c r="B38" s="34" t="s">
        <v>272</v>
      </c>
      <c r="C38" s="35">
        <v>30227</v>
      </c>
      <c r="D38" s="35"/>
      <c r="E38" s="36" t="str">
        <f t="shared" si="6"/>
        <v/>
      </c>
      <c r="F38" s="35"/>
      <c r="G38" s="67"/>
      <c r="H38" s="35">
        <v>19818</v>
      </c>
      <c r="I38" s="35"/>
      <c r="J38" s="36" t="str">
        <f t="shared" si="7"/>
        <v/>
      </c>
      <c r="K38" s="35"/>
      <c r="L38" s="90"/>
      <c r="M38" s="35">
        <v>6103</v>
      </c>
      <c r="N38" s="35"/>
      <c r="O38" s="36" t="str">
        <f t="shared" si="8"/>
        <v/>
      </c>
      <c r="P38" s="35"/>
      <c r="Q38" s="23"/>
    </row>
    <row r="39" spans="1:17" s="2" customFormat="1" ht="15.75">
      <c r="A39" s="22"/>
      <c r="B39" s="34" t="s">
        <v>273</v>
      </c>
      <c r="C39" s="35">
        <v>22157</v>
      </c>
      <c r="D39" s="35"/>
      <c r="E39" s="36" t="str">
        <f>IF(ISBLANK(D39),"",(IFERROR(((D39/C39-1)*100),"")))</f>
        <v/>
      </c>
      <c r="F39" s="35"/>
      <c r="G39" s="67"/>
      <c r="H39" s="35">
        <v>13728</v>
      </c>
      <c r="I39" s="35"/>
      <c r="J39" s="36" t="str">
        <f>IF(ISBLANK(I39),"",(IFERROR(((I39/H39-1)*100),"")))</f>
        <v/>
      </c>
      <c r="K39" s="35"/>
      <c r="L39" s="90"/>
      <c r="M39" s="35">
        <v>4141</v>
      </c>
      <c r="N39" s="35"/>
      <c r="O39" s="36" t="str">
        <f>IF(ISBLANK(N39),"",(IFERROR(((N39/M39-1)*100),"")))</f>
        <v/>
      </c>
      <c r="P39" s="35"/>
      <c r="Q39" s="23"/>
    </row>
    <row r="40" spans="1:17" s="2" customFormat="1" ht="15.75">
      <c r="A40" s="22"/>
      <c r="B40" s="34" t="s">
        <v>274</v>
      </c>
      <c r="C40" s="35">
        <v>28508</v>
      </c>
      <c r="D40" s="35"/>
      <c r="E40" s="36" t="str">
        <f t="shared" ref="E40:E47" si="9">IF(ISBLANK(D40),"",(IFERROR(((D40/C40-1)*100),"")))</f>
        <v/>
      </c>
      <c r="F40" s="35"/>
      <c r="G40" s="67"/>
      <c r="H40" s="35">
        <v>17109</v>
      </c>
      <c r="I40" s="35"/>
      <c r="J40" s="36" t="str">
        <f t="shared" ref="J40:J47" si="10">IF(ISBLANK(I40),"",(IFERROR(((I40/H40-1)*100),"")))</f>
        <v/>
      </c>
      <c r="K40" s="35"/>
      <c r="L40" s="90"/>
      <c r="M40" s="35">
        <v>5017</v>
      </c>
      <c r="N40" s="35"/>
      <c r="O40" s="36" t="str">
        <f t="shared" ref="O40:O47" si="11">IF(ISBLANK(N40),"",(IFERROR(((N40/M40-1)*100),"")))</f>
        <v/>
      </c>
      <c r="P40" s="35"/>
      <c r="Q40" s="23"/>
    </row>
    <row r="41" spans="1:17" s="2" customFormat="1" ht="15.75">
      <c r="A41" s="22"/>
      <c r="B41" s="34" t="s">
        <v>275</v>
      </c>
      <c r="C41" s="35">
        <v>30600</v>
      </c>
      <c r="D41" s="35"/>
      <c r="E41" s="36" t="str">
        <f t="shared" si="9"/>
        <v/>
      </c>
      <c r="F41" s="35"/>
      <c r="G41" s="67"/>
      <c r="H41" s="35">
        <v>15773</v>
      </c>
      <c r="I41" s="35"/>
      <c r="J41" s="36" t="str">
        <f t="shared" si="10"/>
        <v/>
      </c>
      <c r="K41" s="35"/>
      <c r="L41" s="90"/>
      <c r="M41" s="35">
        <v>4949</v>
      </c>
      <c r="N41" s="35"/>
      <c r="O41" s="36" t="str">
        <f t="shared" si="11"/>
        <v/>
      </c>
      <c r="P41" s="35"/>
      <c r="Q41" s="23"/>
    </row>
    <row r="42" spans="1:17" s="2" customFormat="1" ht="15.75">
      <c r="A42" s="22"/>
      <c r="B42" s="34" t="s">
        <v>276</v>
      </c>
      <c r="C42" s="35">
        <v>24926</v>
      </c>
      <c r="D42" s="35"/>
      <c r="E42" s="36" t="str">
        <f t="shared" si="9"/>
        <v/>
      </c>
      <c r="F42" s="35"/>
      <c r="G42" s="67"/>
      <c r="H42" s="35">
        <v>15757</v>
      </c>
      <c r="I42" s="35"/>
      <c r="J42" s="36" t="str">
        <f t="shared" si="10"/>
        <v/>
      </c>
      <c r="K42" s="35"/>
      <c r="L42" s="90"/>
      <c r="M42" s="35">
        <v>4728</v>
      </c>
      <c r="N42" s="35"/>
      <c r="O42" s="36" t="str">
        <f t="shared" si="11"/>
        <v/>
      </c>
      <c r="P42" s="35"/>
      <c r="Q42" s="23"/>
    </row>
    <row r="43" spans="1:17" s="2" customFormat="1" ht="15.75">
      <c r="A43" s="22"/>
      <c r="B43" s="34" t="s">
        <v>277</v>
      </c>
      <c r="C43" s="35">
        <v>24926</v>
      </c>
      <c r="D43" s="35"/>
      <c r="E43" s="36" t="str">
        <f t="shared" si="9"/>
        <v/>
      </c>
      <c r="F43" s="35"/>
      <c r="G43" s="67"/>
      <c r="H43" s="35">
        <v>16619</v>
      </c>
      <c r="I43" s="35"/>
      <c r="J43" s="36" t="str">
        <f t="shared" si="10"/>
        <v/>
      </c>
      <c r="K43" s="35"/>
      <c r="L43" s="90"/>
      <c r="M43" s="35">
        <v>5210</v>
      </c>
      <c r="N43" s="35"/>
      <c r="O43" s="36" t="str">
        <f t="shared" si="11"/>
        <v/>
      </c>
      <c r="P43" s="35"/>
      <c r="Q43" s="23"/>
    </row>
    <row r="44" spans="1:17" s="2" customFormat="1" ht="15.75">
      <c r="A44" s="22"/>
      <c r="B44" s="34" t="s">
        <v>278</v>
      </c>
      <c r="C44" s="35">
        <v>25028</v>
      </c>
      <c r="D44" s="35"/>
      <c r="E44" s="36" t="str">
        <f t="shared" si="9"/>
        <v/>
      </c>
      <c r="F44" s="35"/>
      <c r="G44" s="67"/>
      <c r="H44" s="35">
        <v>16811</v>
      </c>
      <c r="I44" s="35"/>
      <c r="J44" s="36" t="str">
        <f t="shared" si="10"/>
        <v/>
      </c>
      <c r="K44" s="35"/>
      <c r="L44" s="90"/>
      <c r="M44" s="35">
        <v>5240</v>
      </c>
      <c r="N44" s="35"/>
      <c r="O44" s="36" t="str">
        <f t="shared" si="11"/>
        <v/>
      </c>
      <c r="P44" s="35"/>
      <c r="Q44" s="23"/>
    </row>
    <row r="45" spans="1:17" s="2" customFormat="1" ht="15.75">
      <c r="A45" s="22"/>
      <c r="B45" s="34" t="s">
        <v>279</v>
      </c>
      <c r="C45" s="35">
        <v>26382</v>
      </c>
      <c r="D45" s="35"/>
      <c r="E45" s="36" t="str">
        <f t="shared" si="9"/>
        <v/>
      </c>
      <c r="F45" s="35"/>
      <c r="G45" s="67"/>
      <c r="H45" s="35">
        <v>16802</v>
      </c>
      <c r="I45" s="35"/>
      <c r="J45" s="36" t="str">
        <f t="shared" si="10"/>
        <v/>
      </c>
      <c r="K45" s="35"/>
      <c r="L45" s="90"/>
      <c r="M45" s="35">
        <v>5304</v>
      </c>
      <c r="N45" s="35"/>
      <c r="O45" s="36" t="str">
        <f t="shared" si="11"/>
        <v/>
      </c>
      <c r="P45" s="35"/>
      <c r="Q45" s="23"/>
    </row>
    <row r="46" spans="1:17" s="2" customFormat="1" ht="15.75">
      <c r="A46" s="22"/>
      <c r="B46" s="34" t="s">
        <v>280</v>
      </c>
      <c r="C46" s="35">
        <v>24418</v>
      </c>
      <c r="D46" s="35"/>
      <c r="E46" s="36" t="str">
        <f t="shared" si="9"/>
        <v/>
      </c>
      <c r="F46" s="35"/>
      <c r="G46" s="67"/>
      <c r="H46" s="35">
        <v>15020</v>
      </c>
      <c r="I46" s="35"/>
      <c r="J46" s="36" t="str">
        <f t="shared" si="10"/>
        <v/>
      </c>
      <c r="K46" s="35"/>
      <c r="L46" s="90"/>
      <c r="M46" s="35">
        <v>4750</v>
      </c>
      <c r="N46" s="35"/>
      <c r="O46" s="36" t="str">
        <f t="shared" si="11"/>
        <v/>
      </c>
      <c r="P46" s="35"/>
      <c r="Q46" s="23"/>
    </row>
    <row r="47" spans="1:17" s="2" customFormat="1" ht="15.75">
      <c r="A47" s="22"/>
      <c r="B47" s="34" t="s">
        <v>281</v>
      </c>
      <c r="C47" s="35">
        <v>13914</v>
      </c>
      <c r="D47" s="35"/>
      <c r="E47" s="36" t="str">
        <f t="shared" si="9"/>
        <v/>
      </c>
      <c r="F47" s="35"/>
      <c r="G47" s="67"/>
      <c r="H47" s="35">
        <v>9544</v>
      </c>
      <c r="I47" s="35"/>
      <c r="J47" s="36" t="str">
        <f t="shared" si="10"/>
        <v/>
      </c>
      <c r="K47" s="35"/>
      <c r="L47" s="90"/>
      <c r="M47" s="35">
        <v>3347</v>
      </c>
      <c r="N47" s="35"/>
      <c r="O47" s="36" t="str">
        <f t="shared" si="11"/>
        <v/>
      </c>
      <c r="P47" s="35"/>
      <c r="Q47" s="23"/>
    </row>
    <row r="48" spans="1:17" s="2" customFormat="1" ht="15.75">
      <c r="A48" s="87"/>
      <c r="B48" s="40" t="s">
        <v>282</v>
      </c>
      <c r="C48" s="76">
        <f>SUM(C36:C47)</f>
        <v>314806</v>
      </c>
      <c r="D48" s="76">
        <f>SUM(D36:D47)</f>
        <v>56478</v>
      </c>
      <c r="E48" s="75"/>
      <c r="F48" s="76"/>
      <c r="G48" s="80"/>
      <c r="H48" s="76">
        <f>SUM(H36:H47)</f>
        <v>197416</v>
      </c>
      <c r="I48" s="76">
        <f>SUM(I36:I47)</f>
        <v>40771</v>
      </c>
      <c r="J48" s="75"/>
      <c r="K48" s="76"/>
      <c r="L48" s="80"/>
      <c r="M48" s="76">
        <f>SUM(M36:M47)</f>
        <v>59859</v>
      </c>
      <c r="N48" s="76">
        <f>SUM(N36:N47)</f>
        <v>12720</v>
      </c>
      <c r="O48" s="75"/>
      <c r="P48" s="76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 ht="18.75">
      <c r="A50" s="22"/>
      <c r="B50" s="92" t="s">
        <v>309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23"/>
    </row>
    <row r="51" spans="1:17" s="2" customFormat="1" ht="15.75">
      <c r="A51" s="22"/>
      <c r="B51" s="66"/>
      <c r="C51" s="99" t="s">
        <v>84</v>
      </c>
      <c r="D51" s="99"/>
      <c r="E51" s="99"/>
      <c r="F51" s="99"/>
      <c r="G51" s="70"/>
      <c r="H51" s="99" t="s">
        <v>72</v>
      </c>
      <c r="I51" s="99"/>
      <c r="J51" s="99"/>
      <c r="K51" s="99"/>
      <c r="L51" s="70"/>
      <c r="M51" s="99" t="s">
        <v>73</v>
      </c>
      <c r="N51" s="99"/>
      <c r="O51" s="99"/>
      <c r="P51" s="99"/>
      <c r="Q51" s="23"/>
    </row>
    <row r="52" spans="1:17" s="2" customFormat="1" ht="15.75" customHeight="1">
      <c r="A52" s="22"/>
      <c r="B52" s="68"/>
      <c r="C52" s="102" t="s">
        <v>268</v>
      </c>
      <c r="D52" s="102"/>
      <c r="E52" s="100" t="s">
        <v>316</v>
      </c>
      <c r="F52" s="101" t="s">
        <v>317</v>
      </c>
      <c r="G52" s="67"/>
      <c r="H52" s="102" t="s">
        <v>268</v>
      </c>
      <c r="I52" s="102"/>
      <c r="J52" s="100" t="s">
        <v>316</v>
      </c>
      <c r="K52" s="101" t="s">
        <v>317</v>
      </c>
      <c r="L52" s="96"/>
      <c r="M52" s="102" t="s">
        <v>268</v>
      </c>
      <c r="N52" s="102"/>
      <c r="O52" s="100" t="s">
        <v>316</v>
      </c>
      <c r="P52" s="101" t="s">
        <v>317</v>
      </c>
      <c r="Q52" s="23"/>
    </row>
    <row r="53" spans="1:17" s="2" customFormat="1" ht="15.75">
      <c r="A53" s="22"/>
      <c r="B53" s="68"/>
      <c r="C53" s="31">
        <v>2017</v>
      </c>
      <c r="D53" s="31">
        <v>2018</v>
      </c>
      <c r="E53" s="100"/>
      <c r="F53" s="101"/>
      <c r="G53" s="67"/>
      <c r="H53" s="31">
        <v>2017</v>
      </c>
      <c r="I53" s="31">
        <v>2018</v>
      </c>
      <c r="J53" s="100"/>
      <c r="K53" s="101"/>
      <c r="L53" s="96"/>
      <c r="M53" s="31">
        <v>2017</v>
      </c>
      <c r="N53" s="31">
        <v>2018</v>
      </c>
      <c r="O53" s="100"/>
      <c r="P53" s="101"/>
      <c r="Q53" s="23"/>
    </row>
    <row r="54" spans="1:17" s="2" customFormat="1">
      <c r="A54" s="2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</row>
    <row r="55" spans="1:17" s="2" customFormat="1" ht="15.75">
      <c r="A55" s="22"/>
      <c r="B55" s="34" t="s">
        <v>270</v>
      </c>
      <c r="C55" s="35">
        <f>C17-C36</f>
        <v>24125</v>
      </c>
      <c r="D55" s="35">
        <f t="shared" ref="D55:D66" si="12">IF(D17-D36=0,"",D17-D36)</f>
        <v>24208</v>
      </c>
      <c r="E55" s="36">
        <f t="shared" ref="E55:E66" si="13">IF(ISBLANK(D55),"",(IFERROR(((D55/C55-1)*100),"")))</f>
        <v>0.34404145077719939</v>
      </c>
      <c r="F55" s="35">
        <f>IF(F17-F36=0,"",F17-F36)</f>
        <v>812286</v>
      </c>
      <c r="G55" s="67"/>
      <c r="H55" s="35">
        <f>H17-H36</f>
        <v>15924</v>
      </c>
      <c r="I55" s="35">
        <f t="shared" ref="I55:I66" si="14">IF(I17-I36=0,"",I17-I36)</f>
        <v>16955</v>
      </c>
      <c r="J55" s="36">
        <f t="shared" ref="J55:J66" si="15">IF(ISBLANK(I55),"",(IFERROR(((I55/H55-1)*100),"")))</f>
        <v>6.4745038934940879</v>
      </c>
      <c r="K55" s="35">
        <f t="shared" ref="K55:K66" si="16">IF(K17-K36=0,"",K17-K36)</f>
        <v>635756</v>
      </c>
      <c r="L55" s="90"/>
      <c r="M55" s="35">
        <f>M17-M36</f>
        <v>6198</v>
      </c>
      <c r="N55" s="35">
        <f t="shared" ref="N55:N66" si="17">IF(N17-N36=0,"",N17-N36)</f>
        <v>6939</v>
      </c>
      <c r="O55" s="36">
        <f t="shared" ref="O55:O66" si="18">IF(ISBLANK(N55),"",(IFERROR(((N55/M55-1)*100),"")))</f>
        <v>11.95546950629236</v>
      </c>
      <c r="P55" s="35">
        <f t="shared" ref="P55:P66" si="19">IF(P17-P36=0,"",P17-P36)</f>
        <v>256373</v>
      </c>
      <c r="Q55" s="23"/>
    </row>
    <row r="56" spans="1:17" s="2" customFormat="1" ht="15.75">
      <c r="A56" s="22"/>
      <c r="B56" s="34" t="s">
        <v>271</v>
      </c>
      <c r="C56" s="35">
        <f t="shared" ref="C56" si="20">C18-C37</f>
        <v>24357</v>
      </c>
      <c r="D56" s="109">
        <f t="shared" si="12"/>
        <v>23385</v>
      </c>
      <c r="E56" s="110">
        <f t="shared" si="13"/>
        <v>-3.990639241285876</v>
      </c>
      <c r="F56" s="109">
        <f t="shared" ref="F56:F66" si="21">IF(F18-F37=0,"",F18-F37)</f>
        <v>835760</v>
      </c>
      <c r="G56" s="67"/>
      <c r="H56" s="35">
        <f t="shared" ref="H56" si="22">H18-H37</f>
        <v>16013</v>
      </c>
      <c r="I56" s="109">
        <f t="shared" si="14"/>
        <v>16476</v>
      </c>
      <c r="J56" s="110">
        <f t="shared" si="15"/>
        <v>2.8914007369012618</v>
      </c>
      <c r="K56" s="109">
        <f t="shared" si="16"/>
        <v>652161</v>
      </c>
      <c r="L56" s="90"/>
      <c r="M56" s="35">
        <f t="shared" ref="M56" si="23">M18-M37</f>
        <v>6614</v>
      </c>
      <c r="N56" s="109">
        <f t="shared" si="17"/>
        <v>7131</v>
      </c>
      <c r="O56" s="110">
        <f t="shared" si="18"/>
        <v>7.8167523435137554</v>
      </c>
      <c r="P56" s="109">
        <f t="shared" si="19"/>
        <v>263456</v>
      </c>
      <c r="Q56" s="23"/>
    </row>
    <row r="57" spans="1:17" s="2" customFormat="1" ht="15.75">
      <c r="A57" s="22"/>
      <c r="B57" s="34" t="s">
        <v>272</v>
      </c>
      <c r="C57" s="35">
        <f t="shared" ref="C57" si="24">C19-C38</f>
        <v>23463</v>
      </c>
      <c r="D57" s="35" t="str">
        <f t="shared" si="12"/>
        <v/>
      </c>
      <c r="E57" s="36" t="str">
        <f t="shared" si="13"/>
        <v/>
      </c>
      <c r="F57" s="35" t="str">
        <f t="shared" si="21"/>
        <v/>
      </c>
      <c r="G57" s="67"/>
      <c r="H57" s="35">
        <f t="shared" ref="H57" si="25">H19-H38</f>
        <v>15590</v>
      </c>
      <c r="I57" s="35" t="str">
        <f t="shared" si="14"/>
        <v/>
      </c>
      <c r="J57" s="36" t="str">
        <f t="shared" si="15"/>
        <v/>
      </c>
      <c r="K57" s="35" t="str">
        <f t="shared" si="16"/>
        <v/>
      </c>
      <c r="L57" s="90"/>
      <c r="M57" s="35">
        <f t="shared" ref="M57" si="26">M19-M38</f>
        <v>6587</v>
      </c>
      <c r="N57" s="35" t="str">
        <f t="shared" si="17"/>
        <v/>
      </c>
      <c r="O57" s="36" t="str">
        <f t="shared" si="18"/>
        <v/>
      </c>
      <c r="P57" s="35" t="str">
        <f t="shared" si="19"/>
        <v/>
      </c>
      <c r="Q57" s="23"/>
    </row>
    <row r="58" spans="1:17" s="2" customFormat="1" ht="15.75">
      <c r="A58" s="22"/>
      <c r="B58" s="34" t="s">
        <v>273</v>
      </c>
      <c r="C58" s="35">
        <f t="shared" ref="C58" si="27">C20-C39</f>
        <v>18633</v>
      </c>
      <c r="D58" s="35" t="str">
        <f t="shared" si="12"/>
        <v/>
      </c>
      <c r="E58" s="36" t="str">
        <f t="shared" si="13"/>
        <v/>
      </c>
      <c r="F58" s="35" t="str">
        <f t="shared" si="21"/>
        <v/>
      </c>
      <c r="G58" s="67"/>
      <c r="H58" s="35">
        <f t="shared" ref="H58" si="28">H20-H39</f>
        <v>11852</v>
      </c>
      <c r="I58" s="35" t="str">
        <f t="shared" si="14"/>
        <v/>
      </c>
      <c r="J58" s="36" t="str">
        <f t="shared" si="15"/>
        <v/>
      </c>
      <c r="K58" s="35" t="str">
        <f t="shared" si="16"/>
        <v/>
      </c>
      <c r="L58" s="90"/>
      <c r="M58" s="35">
        <f t="shared" ref="M58" si="29">M20-M39</f>
        <v>5077</v>
      </c>
      <c r="N58" s="35" t="str">
        <f t="shared" si="17"/>
        <v/>
      </c>
      <c r="O58" s="36" t="str">
        <f t="shared" si="18"/>
        <v/>
      </c>
      <c r="P58" s="35" t="str">
        <f t="shared" si="19"/>
        <v/>
      </c>
      <c r="Q58" s="23"/>
    </row>
    <row r="59" spans="1:17" s="2" customFormat="1" ht="15.75">
      <c r="A59" s="22"/>
      <c r="B59" s="34" t="s">
        <v>274</v>
      </c>
      <c r="C59" s="35">
        <f t="shared" ref="C59" si="30">C21-C40</f>
        <v>23990</v>
      </c>
      <c r="D59" s="35" t="str">
        <f t="shared" si="12"/>
        <v/>
      </c>
      <c r="E59" s="36" t="str">
        <f t="shared" si="13"/>
        <v/>
      </c>
      <c r="F59" s="35" t="str">
        <f t="shared" si="21"/>
        <v/>
      </c>
      <c r="G59" s="67"/>
      <c r="H59" s="35">
        <f t="shared" ref="H59" si="31">H21-H40</f>
        <v>15546</v>
      </c>
      <c r="I59" s="35" t="str">
        <f t="shared" si="14"/>
        <v/>
      </c>
      <c r="J59" s="36" t="str">
        <f t="shared" si="15"/>
        <v/>
      </c>
      <c r="K59" s="35" t="str">
        <f t="shared" si="16"/>
        <v/>
      </c>
      <c r="L59" s="90"/>
      <c r="M59" s="35">
        <f t="shared" ref="M59" si="32">M21-M40</f>
        <v>6436</v>
      </c>
      <c r="N59" s="35" t="str">
        <f t="shared" si="17"/>
        <v/>
      </c>
      <c r="O59" s="36" t="str">
        <f t="shared" si="18"/>
        <v/>
      </c>
      <c r="P59" s="35" t="str">
        <f t="shared" si="19"/>
        <v/>
      </c>
      <c r="Q59" s="23"/>
    </row>
    <row r="60" spans="1:17" s="2" customFormat="1" ht="15.75">
      <c r="A60" s="22"/>
      <c r="B60" s="34" t="s">
        <v>275</v>
      </c>
      <c r="C60" s="35">
        <f t="shared" ref="C60" si="33">C22-C41</f>
        <v>26277</v>
      </c>
      <c r="D60" s="35" t="str">
        <f t="shared" si="12"/>
        <v/>
      </c>
      <c r="E60" s="36" t="str">
        <f t="shared" si="13"/>
        <v/>
      </c>
      <c r="F60" s="35" t="str">
        <f t="shared" si="21"/>
        <v/>
      </c>
      <c r="G60" s="67"/>
      <c r="H60" s="35">
        <f t="shared" ref="H60" si="34">H22-H41</f>
        <v>14165</v>
      </c>
      <c r="I60" s="35" t="str">
        <f t="shared" si="14"/>
        <v/>
      </c>
      <c r="J60" s="36" t="str">
        <f t="shared" si="15"/>
        <v/>
      </c>
      <c r="K60" s="35" t="str">
        <f t="shared" si="16"/>
        <v/>
      </c>
      <c r="L60" s="90"/>
      <c r="M60" s="35">
        <f t="shared" ref="M60" si="35">M22-M41</f>
        <v>5992</v>
      </c>
      <c r="N60" s="35" t="str">
        <f t="shared" si="17"/>
        <v/>
      </c>
      <c r="O60" s="36" t="str">
        <f t="shared" si="18"/>
        <v/>
      </c>
      <c r="P60" s="35" t="str">
        <f t="shared" si="19"/>
        <v/>
      </c>
      <c r="Q60" s="23"/>
    </row>
    <row r="61" spans="1:17" s="2" customFormat="1" ht="15.75">
      <c r="A61" s="22"/>
      <c r="B61" s="34" t="s">
        <v>276</v>
      </c>
      <c r="C61" s="35">
        <f t="shared" ref="C61" si="36">C23-C42</f>
        <v>21225</v>
      </c>
      <c r="D61" s="35" t="str">
        <f t="shared" si="12"/>
        <v/>
      </c>
      <c r="E61" s="36" t="str">
        <f t="shared" si="13"/>
        <v/>
      </c>
      <c r="F61" s="35" t="str">
        <f t="shared" si="21"/>
        <v/>
      </c>
      <c r="G61" s="67"/>
      <c r="H61" s="35">
        <f t="shared" ref="H61" si="37">H23-H42</f>
        <v>13386</v>
      </c>
      <c r="I61" s="35" t="str">
        <f t="shared" si="14"/>
        <v/>
      </c>
      <c r="J61" s="36" t="str">
        <f t="shared" si="15"/>
        <v/>
      </c>
      <c r="K61" s="35" t="str">
        <f t="shared" si="16"/>
        <v/>
      </c>
      <c r="L61" s="90"/>
      <c r="M61" s="35">
        <f t="shared" ref="M61" si="38">M23-M42</f>
        <v>5430</v>
      </c>
      <c r="N61" s="35" t="str">
        <f t="shared" si="17"/>
        <v/>
      </c>
      <c r="O61" s="36" t="str">
        <f t="shared" si="18"/>
        <v/>
      </c>
      <c r="P61" s="35" t="str">
        <f t="shared" si="19"/>
        <v/>
      </c>
      <c r="Q61" s="23"/>
    </row>
    <row r="62" spans="1:17" s="2" customFormat="1" ht="15.75">
      <c r="A62" s="22"/>
      <c r="B62" s="34" t="s">
        <v>277</v>
      </c>
      <c r="C62" s="35">
        <f t="shared" ref="C62" si="39">C24-C43</f>
        <v>22296</v>
      </c>
      <c r="D62" s="35" t="str">
        <f t="shared" si="12"/>
        <v/>
      </c>
      <c r="E62" s="36" t="str">
        <f t="shared" si="13"/>
        <v/>
      </c>
      <c r="F62" s="35" t="str">
        <f t="shared" si="21"/>
        <v/>
      </c>
      <c r="G62" s="67"/>
      <c r="H62" s="35">
        <f t="shared" ref="H62" si="40">H24-H43</f>
        <v>14979</v>
      </c>
      <c r="I62" s="35" t="str">
        <f t="shared" si="14"/>
        <v/>
      </c>
      <c r="J62" s="36" t="str">
        <f t="shared" si="15"/>
        <v/>
      </c>
      <c r="K62" s="35" t="str">
        <f t="shared" si="16"/>
        <v/>
      </c>
      <c r="L62" s="90"/>
      <c r="M62" s="35">
        <f t="shared" ref="M62" si="41">M24-M43</f>
        <v>6169</v>
      </c>
      <c r="N62" s="35" t="str">
        <f t="shared" si="17"/>
        <v/>
      </c>
      <c r="O62" s="36" t="str">
        <f t="shared" si="18"/>
        <v/>
      </c>
      <c r="P62" s="35" t="str">
        <f t="shared" si="19"/>
        <v/>
      </c>
      <c r="Q62" s="23"/>
    </row>
    <row r="63" spans="1:17" s="2" customFormat="1" ht="15.75">
      <c r="A63" s="22"/>
      <c r="B63" s="34" t="s">
        <v>278</v>
      </c>
      <c r="C63" s="35">
        <f t="shared" ref="C63" si="42">C25-C44</f>
        <v>21556</v>
      </c>
      <c r="D63" s="35" t="str">
        <f t="shared" si="12"/>
        <v/>
      </c>
      <c r="E63" s="36" t="str">
        <f t="shared" si="13"/>
        <v/>
      </c>
      <c r="F63" s="35" t="str">
        <f t="shared" si="21"/>
        <v/>
      </c>
      <c r="G63" s="67"/>
      <c r="H63" s="35">
        <f t="shared" ref="H63" si="43">H25-H44</f>
        <v>14954</v>
      </c>
      <c r="I63" s="35" t="str">
        <f t="shared" si="14"/>
        <v/>
      </c>
      <c r="J63" s="36" t="str">
        <f t="shared" si="15"/>
        <v/>
      </c>
      <c r="K63" s="35" t="str">
        <f t="shared" si="16"/>
        <v/>
      </c>
      <c r="L63" s="90"/>
      <c r="M63" s="35">
        <f t="shared" ref="M63" si="44">M25-M44</f>
        <v>6335</v>
      </c>
      <c r="N63" s="35" t="str">
        <f t="shared" si="17"/>
        <v/>
      </c>
      <c r="O63" s="36" t="str">
        <f t="shared" si="18"/>
        <v/>
      </c>
      <c r="P63" s="35" t="str">
        <f t="shared" si="19"/>
        <v/>
      </c>
      <c r="Q63" s="23"/>
    </row>
    <row r="64" spans="1:17" s="2" customFormat="1" ht="15.75">
      <c r="A64" s="22"/>
      <c r="B64" s="34" t="s">
        <v>279</v>
      </c>
      <c r="C64" s="35">
        <f t="shared" ref="C64" si="45">C26-C45</f>
        <v>22250</v>
      </c>
      <c r="D64" s="35" t="str">
        <f t="shared" si="12"/>
        <v/>
      </c>
      <c r="E64" s="36" t="str">
        <f t="shared" si="13"/>
        <v/>
      </c>
      <c r="F64" s="35" t="str">
        <f t="shared" si="21"/>
        <v/>
      </c>
      <c r="G64" s="67"/>
      <c r="H64" s="35">
        <f t="shared" ref="H64" si="46">H26-H45</f>
        <v>15146</v>
      </c>
      <c r="I64" s="35" t="str">
        <f t="shared" si="14"/>
        <v/>
      </c>
      <c r="J64" s="36" t="str">
        <f t="shared" si="15"/>
        <v/>
      </c>
      <c r="K64" s="35" t="str">
        <f t="shared" si="16"/>
        <v/>
      </c>
      <c r="L64" s="90"/>
      <c r="M64" s="35">
        <f t="shared" ref="M64" si="47">M26-M45</f>
        <v>6552</v>
      </c>
      <c r="N64" s="35" t="str">
        <f t="shared" si="17"/>
        <v/>
      </c>
      <c r="O64" s="36" t="str">
        <f t="shared" si="18"/>
        <v/>
      </c>
      <c r="P64" s="35" t="str">
        <f t="shared" si="19"/>
        <v/>
      </c>
      <c r="Q64" s="23"/>
    </row>
    <row r="65" spans="1:17" s="2" customFormat="1" ht="15.75">
      <c r="A65" s="22"/>
      <c r="B65" s="34" t="s">
        <v>280</v>
      </c>
      <c r="C65" s="35">
        <f t="shared" ref="C65" si="48">C27-C46</f>
        <v>21442</v>
      </c>
      <c r="D65" s="35" t="str">
        <f t="shared" si="12"/>
        <v/>
      </c>
      <c r="E65" s="36" t="str">
        <f t="shared" si="13"/>
        <v/>
      </c>
      <c r="F65" s="35" t="str">
        <f t="shared" si="21"/>
        <v/>
      </c>
      <c r="G65" s="67"/>
      <c r="H65" s="35">
        <f t="shared" ref="H65" si="49">H27-H46</f>
        <v>14016</v>
      </c>
      <c r="I65" s="35" t="str">
        <f t="shared" si="14"/>
        <v/>
      </c>
      <c r="J65" s="36" t="str">
        <f t="shared" si="15"/>
        <v/>
      </c>
      <c r="K65" s="35" t="str">
        <f t="shared" si="16"/>
        <v/>
      </c>
      <c r="L65" s="90"/>
      <c r="M65" s="35">
        <f t="shared" ref="M65" si="50">M27-M46</f>
        <v>6044</v>
      </c>
      <c r="N65" s="35" t="str">
        <f t="shared" si="17"/>
        <v/>
      </c>
      <c r="O65" s="36" t="str">
        <f t="shared" si="18"/>
        <v/>
      </c>
      <c r="P65" s="35" t="str">
        <f t="shared" si="19"/>
        <v/>
      </c>
      <c r="Q65" s="23"/>
    </row>
    <row r="66" spans="1:17" s="2" customFormat="1" ht="15.75">
      <c r="A66" s="22"/>
      <c r="B66" s="34" t="s">
        <v>281</v>
      </c>
      <c r="C66" s="35">
        <f t="shared" ref="C66" si="51">C28-C47</f>
        <v>13708</v>
      </c>
      <c r="D66" s="35" t="str">
        <f t="shared" si="12"/>
        <v/>
      </c>
      <c r="E66" s="36" t="str">
        <f t="shared" si="13"/>
        <v/>
      </c>
      <c r="F66" s="35" t="str">
        <f t="shared" si="21"/>
        <v/>
      </c>
      <c r="G66" s="67"/>
      <c r="H66" s="35">
        <f t="shared" ref="H66" si="52">H28-H47</f>
        <v>9351</v>
      </c>
      <c r="I66" s="35" t="str">
        <f t="shared" si="14"/>
        <v/>
      </c>
      <c r="J66" s="36" t="str">
        <f t="shared" si="15"/>
        <v/>
      </c>
      <c r="K66" s="35" t="str">
        <f t="shared" si="16"/>
        <v/>
      </c>
      <c r="L66" s="90"/>
      <c r="M66" s="35">
        <f t="shared" ref="M66" si="53">M28-M47</f>
        <v>4098</v>
      </c>
      <c r="N66" s="35" t="str">
        <f t="shared" si="17"/>
        <v/>
      </c>
      <c r="O66" s="36" t="str">
        <f t="shared" si="18"/>
        <v/>
      </c>
      <c r="P66" s="35" t="str">
        <f t="shared" si="19"/>
        <v/>
      </c>
      <c r="Q66" s="23"/>
    </row>
    <row r="67" spans="1:17" s="2" customFormat="1" ht="15.75">
      <c r="A67" s="22"/>
      <c r="B67" s="40" t="s">
        <v>282</v>
      </c>
      <c r="C67" s="76">
        <f>SUM(C55:C66)</f>
        <v>263322</v>
      </c>
      <c r="D67" s="76">
        <f>SUM(D55:D66)</f>
        <v>47593</v>
      </c>
      <c r="E67" s="76"/>
      <c r="F67" s="76"/>
      <c r="G67" s="80"/>
      <c r="H67" s="76">
        <f>SUM(H55:H66)</f>
        <v>170922</v>
      </c>
      <c r="I67" s="76">
        <f>SUM(I55:I66)</f>
        <v>33431</v>
      </c>
      <c r="J67" s="76"/>
      <c r="K67" s="76"/>
      <c r="L67" s="80"/>
      <c r="M67" s="76">
        <f>SUM(M55:M66)</f>
        <v>71532</v>
      </c>
      <c r="N67" s="76">
        <f>SUM(N55:N66)</f>
        <v>14070</v>
      </c>
      <c r="O67" s="76"/>
      <c r="P67" s="76"/>
      <c r="Q67" s="23"/>
    </row>
    <row r="68" spans="1:17" s="2" customFormat="1">
      <c r="A68" s="22"/>
      <c r="B68" s="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3"/>
    </row>
    <row r="69" spans="1:17" s="2" customFormat="1" ht="15.75">
      <c r="A69" s="22"/>
      <c r="B69" s="34" t="s">
        <v>255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3"/>
    </row>
    <row r="70" spans="1:17" s="2" customFormat="1">
      <c r="A70" s="22"/>
      <c r="B70" s="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3"/>
    </row>
    <row r="71" spans="1:17" s="2" customFormat="1">
      <c r="A71" s="1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9"/>
    </row>
    <row r="72" spans="1:17" s="2" customForma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2" customFormat="1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/>
    </row>
    <row r="74" spans="1:17" s="2" customFormat="1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/>
    </row>
    <row r="75" spans="1:17" s="2" customFormat="1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/>
    </row>
    <row r="76" spans="1:17" s="2" customFormat="1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/>
    </row>
    <row r="77" spans="1:17" s="2" customFormat="1">
      <c r="A77" s="1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/>
    </row>
    <row r="78" spans="1:17" s="2" customFormat="1">
      <c r="A78" s="1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/>
    </row>
    <row r="79" spans="1:17" s="2" customFormat="1">
      <c r="A79" s="1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/>
    </row>
    <row r="80" spans="1:17" s="2" customFormat="1">
      <c r="A80" s="1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/>
    </row>
    <row r="81" spans="1:20" s="2" customFormat="1">
      <c r="A81" s="1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/>
    </row>
    <row r="82" spans="1:20" s="2" customFormat="1">
      <c r="A82" s="1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/>
    </row>
    <row r="83" spans="1:20" s="2" customFormat="1">
      <c r="A83" s="1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/>
    </row>
    <row r="84" spans="1:20" s="2" customFormat="1">
      <c r="A84" s="1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/>
    </row>
    <row r="85" spans="1:20" s="2" customFormat="1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/>
    </row>
    <row r="86" spans="1:20" s="2" customFormat="1">
      <c r="A86" s="1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/>
    </row>
    <row r="87" spans="1:20" s="2" customForma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20">
      <c r="R88" s="2"/>
      <c r="S88" s="2"/>
      <c r="T88" s="2"/>
    </row>
    <row r="89" spans="1:20">
      <c r="R89" s="2"/>
      <c r="S89" s="2"/>
      <c r="T89" s="2"/>
    </row>
    <row r="90" spans="1:20">
      <c r="R90" s="2"/>
      <c r="S90" s="2"/>
      <c r="T90" s="2"/>
    </row>
    <row r="91" spans="1:20">
      <c r="R91" s="2"/>
      <c r="S91" s="2"/>
      <c r="T91" s="2"/>
    </row>
  </sheetData>
  <mergeCells count="38">
    <mergeCell ref="C51:F51"/>
    <mergeCell ref="H51:K51"/>
    <mergeCell ref="M51:P51"/>
    <mergeCell ref="C52:D52"/>
    <mergeCell ref="E52:E53"/>
    <mergeCell ref="F52:F53"/>
    <mergeCell ref="H52:I52"/>
    <mergeCell ref="J52:J53"/>
    <mergeCell ref="K52:K53"/>
    <mergeCell ref="M52:N52"/>
    <mergeCell ref="O52:O53"/>
    <mergeCell ref="P52:P53"/>
    <mergeCell ref="C32:F32"/>
    <mergeCell ref="H32:K32"/>
    <mergeCell ref="M32:P32"/>
    <mergeCell ref="C33:D33"/>
    <mergeCell ref="E33:E34"/>
    <mergeCell ref="F33:F34"/>
    <mergeCell ref="H33:I33"/>
    <mergeCell ref="J33:J34"/>
    <mergeCell ref="K33:K34"/>
    <mergeCell ref="M33:N33"/>
    <mergeCell ref="O33:O34"/>
    <mergeCell ref="P33:P34"/>
    <mergeCell ref="C10:P10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P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</cols>
  <sheetData>
    <row r="1" spans="1:16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</row>
    <row r="2" spans="1:16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</row>
    <row r="3" spans="1:16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6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6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6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6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6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6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6" ht="15.75">
      <c r="A10" s="12"/>
      <c r="B10" s="8"/>
      <c r="C10" s="103" t="s">
        <v>104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5"/>
    </row>
    <row r="11" spans="1:16" ht="15.75">
      <c r="A11" s="12"/>
      <c r="B11" s="8"/>
      <c r="C11" s="103" t="s">
        <v>311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6" ht="18.75">
      <c r="A12" s="12"/>
      <c r="B12" s="92" t="s">
        <v>307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6" ht="29.25" customHeight="1">
      <c r="A13" s="12"/>
      <c r="B13" s="30" t="s">
        <v>254</v>
      </c>
      <c r="C13" s="104" t="s">
        <v>319</v>
      </c>
      <c r="D13" s="104"/>
      <c r="E13" s="101" t="s">
        <v>316</v>
      </c>
      <c r="F13" s="101" t="s">
        <v>305</v>
      </c>
      <c r="G13" s="105" t="s">
        <v>321</v>
      </c>
      <c r="H13" s="106"/>
      <c r="I13" s="101" t="s">
        <v>316</v>
      </c>
      <c r="J13" s="101" t="s">
        <v>306</v>
      </c>
      <c r="K13" s="32"/>
      <c r="L13" s="86" t="s">
        <v>323</v>
      </c>
      <c r="M13" s="101" t="s">
        <v>101</v>
      </c>
      <c r="N13" s="15"/>
    </row>
    <row r="14" spans="1:16" ht="15.75">
      <c r="A14" s="12"/>
      <c r="B14" s="30"/>
      <c r="C14" s="31">
        <v>2017</v>
      </c>
      <c r="D14" s="31">
        <v>2018</v>
      </c>
      <c r="E14" s="101"/>
      <c r="F14" s="101"/>
      <c r="G14" s="31">
        <v>2017</v>
      </c>
      <c r="H14" s="31">
        <v>2018</v>
      </c>
      <c r="I14" s="101"/>
      <c r="J14" s="101"/>
      <c r="K14" s="32"/>
      <c r="L14" s="39" t="s">
        <v>318</v>
      </c>
      <c r="M14" s="101"/>
      <c r="N14" s="15"/>
    </row>
    <row r="15" spans="1:16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6" ht="15.75">
      <c r="A16" s="12"/>
      <c r="B16" s="34" t="s">
        <v>25</v>
      </c>
      <c r="C16" s="35">
        <v>79</v>
      </c>
      <c r="D16" s="35">
        <v>46</v>
      </c>
      <c r="E16" s="36">
        <f t="shared" ref="E16:E50" si="0">IF(ISBLANK(D16),"",(IFERROR(((D16/C16-1)*100),"")))</f>
        <v>-41.77215189873418</v>
      </c>
      <c r="F16" s="36">
        <f>+(D16*100)/$D$50</f>
        <v>4.5356392786361527E-2</v>
      </c>
      <c r="G16" s="35">
        <v>134</v>
      </c>
      <c r="H16" s="35">
        <v>138</v>
      </c>
      <c r="I16" s="36">
        <f t="shared" ref="I16:I50" si="1">IF(ISBLANK(H16),"",(IFERROR(((H16/G16-1)*100),"")))</f>
        <v>2.9850746268656803</v>
      </c>
      <c r="J16" s="36">
        <f>+(H16*100)/$H$50</f>
        <v>6.6587212360130668E-2</v>
      </c>
      <c r="K16" s="79"/>
      <c r="L16" s="35">
        <v>2628</v>
      </c>
      <c r="M16" s="36">
        <f>+(L16*100)/$L$50</f>
        <v>6.6751791287367218E-2</v>
      </c>
      <c r="N16" s="15"/>
    </row>
    <row r="17" spans="1:14" ht="15.75">
      <c r="A17" s="12"/>
      <c r="B17" s="34" t="s">
        <v>0</v>
      </c>
      <c r="C17" s="35">
        <v>16291</v>
      </c>
      <c r="D17" s="35">
        <v>21522</v>
      </c>
      <c r="E17" s="36">
        <f t="shared" si="0"/>
        <v>32.109753851820024</v>
      </c>
      <c r="F17" s="36">
        <f t="shared" ref="F17:F48" si="2">+(D17*100)/$D$50</f>
        <v>21.220875772784193</v>
      </c>
      <c r="G17" s="35">
        <v>30321</v>
      </c>
      <c r="H17" s="35">
        <v>39692</v>
      </c>
      <c r="I17" s="36">
        <f t="shared" si="1"/>
        <v>30.905972758154409</v>
      </c>
      <c r="J17" s="36">
        <f t="shared" ref="J17:J48" si="3">+(H17*100)/$H$50</f>
        <v>19.152026326074683</v>
      </c>
      <c r="K17" s="79"/>
      <c r="L17" s="35">
        <v>567068</v>
      </c>
      <c r="M17" s="36">
        <f t="shared" ref="M17:M47" si="4">+(L17*100)/$L$50</f>
        <v>14.403654787574109</v>
      </c>
      <c r="N17" s="15"/>
    </row>
    <row r="18" spans="1:14" ht="15.75">
      <c r="A18" s="12"/>
      <c r="B18" s="34" t="s">
        <v>23</v>
      </c>
      <c r="C18" s="35">
        <v>508</v>
      </c>
      <c r="D18" s="35">
        <v>403</v>
      </c>
      <c r="E18" s="36">
        <f t="shared" si="0"/>
        <v>-20.669291338582674</v>
      </c>
      <c r="F18" s="36">
        <f t="shared" si="2"/>
        <v>0.39736144115008037</v>
      </c>
      <c r="G18" s="35">
        <v>1340</v>
      </c>
      <c r="H18" s="35">
        <v>977</v>
      </c>
      <c r="I18" s="36">
        <f t="shared" si="1"/>
        <v>-27.089552238805968</v>
      </c>
      <c r="J18" s="36">
        <f t="shared" si="3"/>
        <v>0.47141816286846133</v>
      </c>
      <c r="K18" s="79"/>
      <c r="L18" s="35">
        <v>18181</v>
      </c>
      <c r="M18" s="36">
        <f t="shared" si="4"/>
        <v>0.46180149063760406</v>
      </c>
      <c r="N18" s="15"/>
    </row>
    <row r="19" spans="1:14" ht="15.75">
      <c r="A19" s="12"/>
      <c r="B19" s="34" t="s">
        <v>2</v>
      </c>
      <c r="C19" s="35">
        <v>4585</v>
      </c>
      <c r="D19" s="35">
        <v>5667</v>
      </c>
      <c r="E19" s="36">
        <f t="shared" si="0"/>
        <v>23.598691384950921</v>
      </c>
      <c r="F19" s="36">
        <f t="shared" si="2"/>
        <v>5.5877103895719733</v>
      </c>
      <c r="G19" s="35">
        <v>10364</v>
      </c>
      <c r="H19" s="35">
        <v>12247</v>
      </c>
      <c r="I19" s="36">
        <f t="shared" si="1"/>
        <v>18.168660748745658</v>
      </c>
      <c r="J19" s="36">
        <f t="shared" si="3"/>
        <v>5.9093738389457986</v>
      </c>
      <c r="K19" s="79"/>
      <c r="L19" s="35">
        <v>228013</v>
      </c>
      <c r="M19" s="36">
        <f t="shared" si="4"/>
        <v>5.7915815018289436</v>
      </c>
      <c r="N19" s="15"/>
    </row>
    <row r="20" spans="1:14" ht="15.75">
      <c r="A20" s="12"/>
      <c r="B20" s="34" t="s">
        <v>231</v>
      </c>
      <c r="C20" s="35">
        <v>24709</v>
      </c>
      <c r="D20" s="35">
        <v>23697</v>
      </c>
      <c r="E20" s="36">
        <f t="shared" si="0"/>
        <v>-4.0956736411833727</v>
      </c>
      <c r="F20" s="36">
        <f t="shared" si="2"/>
        <v>23.365444344748024</v>
      </c>
      <c r="G20" s="35">
        <v>47979</v>
      </c>
      <c r="H20" s="35">
        <v>47184</v>
      </c>
      <c r="I20" s="36">
        <f t="shared" si="1"/>
        <v>-1.6569749265303524</v>
      </c>
      <c r="J20" s="36">
        <f t="shared" si="3"/>
        <v>22.767036434785545</v>
      </c>
      <c r="K20" s="79"/>
      <c r="L20" s="35">
        <v>883286</v>
      </c>
      <c r="M20" s="36">
        <f t="shared" si="4"/>
        <v>22.435663135104051</v>
      </c>
      <c r="N20" s="15"/>
    </row>
    <row r="21" spans="1:14" ht="15.75">
      <c r="A21" s="12"/>
      <c r="B21" s="34" t="s">
        <v>5</v>
      </c>
      <c r="C21" s="35">
        <v>2151</v>
      </c>
      <c r="D21" s="35">
        <v>931</v>
      </c>
      <c r="E21" s="36">
        <f t="shared" si="0"/>
        <v>-56.717805671780575</v>
      </c>
      <c r="F21" s="36">
        <f t="shared" si="2"/>
        <v>0.91797394965440404</v>
      </c>
      <c r="G21" s="35">
        <v>3413</v>
      </c>
      <c r="H21" s="35">
        <v>1952</v>
      </c>
      <c r="I21" s="36">
        <f t="shared" si="1"/>
        <v>-42.806914737767364</v>
      </c>
      <c r="J21" s="36">
        <f t="shared" si="3"/>
        <v>0.94187129367373235</v>
      </c>
      <c r="K21" s="79"/>
      <c r="L21" s="35">
        <v>46474</v>
      </c>
      <c r="M21" s="36">
        <f t="shared" si="4"/>
        <v>1.1804500564265998</v>
      </c>
      <c r="N21" s="15"/>
    </row>
    <row r="22" spans="1:14" ht="15.75">
      <c r="A22" s="12"/>
      <c r="B22" s="34" t="s">
        <v>9</v>
      </c>
      <c r="C22" s="35">
        <v>2631</v>
      </c>
      <c r="D22" s="35">
        <v>2976</v>
      </c>
      <c r="E22" s="36">
        <f t="shared" si="0"/>
        <v>13.112884834663618</v>
      </c>
      <c r="F22" s="36">
        <f t="shared" si="2"/>
        <v>2.934361411569824</v>
      </c>
      <c r="G22" s="35">
        <v>5173</v>
      </c>
      <c r="H22" s="35">
        <v>5864</v>
      </c>
      <c r="I22" s="36">
        <f t="shared" si="1"/>
        <v>13.357819447129327</v>
      </c>
      <c r="J22" s="36">
        <f t="shared" si="3"/>
        <v>2.8294740092739583</v>
      </c>
      <c r="K22" s="79"/>
      <c r="L22" s="35">
        <v>79652</v>
      </c>
      <c r="M22" s="36">
        <f t="shared" si="4"/>
        <v>2.0231787213171133</v>
      </c>
      <c r="N22" s="15"/>
    </row>
    <row r="23" spans="1:14" ht="15.75">
      <c r="A23" s="12"/>
      <c r="B23" s="34" t="s">
        <v>10</v>
      </c>
      <c r="C23" s="35">
        <v>1717</v>
      </c>
      <c r="D23" s="35">
        <v>1364</v>
      </c>
      <c r="E23" s="36">
        <f t="shared" si="0"/>
        <v>-20.559114735002915</v>
      </c>
      <c r="F23" s="36">
        <f t="shared" si="2"/>
        <v>1.3449156469695027</v>
      </c>
      <c r="G23" s="35">
        <v>3411</v>
      </c>
      <c r="H23" s="35">
        <v>2949</v>
      </c>
      <c r="I23" s="36">
        <f t="shared" si="1"/>
        <v>-13.544415127528586</v>
      </c>
      <c r="J23" s="36">
        <f t="shared" si="3"/>
        <v>1.4229397771740966</v>
      </c>
      <c r="K23" s="79"/>
      <c r="L23" s="35">
        <v>68000</v>
      </c>
      <c r="M23" s="36">
        <f t="shared" si="4"/>
        <v>1.7272152996731245</v>
      </c>
      <c r="N23" s="15"/>
    </row>
    <row r="24" spans="1:14" ht="15.75">
      <c r="A24" s="12"/>
      <c r="B24" s="34" t="s">
        <v>21</v>
      </c>
      <c r="C24" s="35">
        <v>617</v>
      </c>
      <c r="D24" s="35">
        <v>421</v>
      </c>
      <c r="E24" s="36">
        <f t="shared" si="0"/>
        <v>-31.766612641815239</v>
      </c>
      <c r="F24" s="36">
        <f t="shared" si="2"/>
        <v>0.41510959484909138</v>
      </c>
      <c r="G24" s="35">
        <v>1016</v>
      </c>
      <c r="H24" s="35">
        <v>836</v>
      </c>
      <c r="I24" s="36">
        <f t="shared" si="1"/>
        <v>-17.716535433070867</v>
      </c>
      <c r="J24" s="36">
        <f t="shared" si="3"/>
        <v>0.4033834024135452</v>
      </c>
      <c r="K24" s="79"/>
      <c r="L24" s="35">
        <v>17277</v>
      </c>
      <c r="M24" s="36">
        <f t="shared" si="4"/>
        <v>0.43883968724194961</v>
      </c>
      <c r="N24" s="15"/>
    </row>
    <row r="25" spans="1:14" ht="15.75">
      <c r="A25" s="12"/>
      <c r="B25" s="34" t="s">
        <v>12</v>
      </c>
      <c r="C25" s="35">
        <v>2124</v>
      </c>
      <c r="D25" s="35">
        <v>1620</v>
      </c>
      <c r="E25" s="36">
        <f t="shared" si="0"/>
        <v>-23.728813559322038</v>
      </c>
      <c r="F25" s="36">
        <f t="shared" si="2"/>
        <v>1.597333832910993</v>
      </c>
      <c r="G25" s="35">
        <v>4833</v>
      </c>
      <c r="H25" s="35">
        <v>3423</v>
      </c>
      <c r="I25" s="36">
        <f t="shared" si="1"/>
        <v>-29.174425822470518</v>
      </c>
      <c r="J25" s="36">
        <f t="shared" si="3"/>
        <v>1.6516523761501976</v>
      </c>
      <c r="K25" s="79"/>
      <c r="L25" s="35">
        <v>68426</v>
      </c>
      <c r="M25" s="36">
        <f t="shared" si="4"/>
        <v>1.7380357955210768</v>
      </c>
      <c r="N25" s="15"/>
    </row>
    <row r="26" spans="1:14" ht="15.75">
      <c r="A26" s="12"/>
      <c r="B26" s="34" t="s">
        <v>16</v>
      </c>
      <c r="C26" s="35">
        <v>1602</v>
      </c>
      <c r="D26" s="35">
        <v>1540</v>
      </c>
      <c r="E26" s="36">
        <f t="shared" si="0"/>
        <v>-3.8701622971285876</v>
      </c>
      <c r="F26" s="36">
        <f t="shared" si="2"/>
        <v>1.5184531498042773</v>
      </c>
      <c r="G26" s="35">
        <v>3238</v>
      </c>
      <c r="H26" s="35">
        <v>3192</v>
      </c>
      <c r="I26" s="36">
        <f t="shared" si="1"/>
        <v>-1.4206300185299559</v>
      </c>
      <c r="J26" s="36">
        <f t="shared" si="3"/>
        <v>1.5401911728517179</v>
      </c>
      <c r="K26" s="79"/>
      <c r="L26" s="35">
        <v>67279</v>
      </c>
      <c r="M26" s="36">
        <f t="shared" si="4"/>
        <v>1.7089017374515902</v>
      </c>
      <c r="N26" s="15"/>
    </row>
    <row r="27" spans="1:14" ht="15.75">
      <c r="A27" s="12"/>
      <c r="B27" s="34" t="s">
        <v>14</v>
      </c>
      <c r="C27" s="35">
        <v>1901</v>
      </c>
      <c r="D27" s="35">
        <v>2232</v>
      </c>
      <c r="E27" s="36">
        <f t="shared" si="0"/>
        <v>17.411888479747507</v>
      </c>
      <c r="F27" s="36">
        <f t="shared" si="2"/>
        <v>2.2007710586773683</v>
      </c>
      <c r="G27" s="35">
        <v>4001</v>
      </c>
      <c r="H27" s="35">
        <v>5154</v>
      </c>
      <c r="I27" s="36">
        <f t="shared" si="1"/>
        <v>28.817795551112212</v>
      </c>
      <c r="J27" s="36">
        <f t="shared" si="3"/>
        <v>2.4868876268414017</v>
      </c>
      <c r="K27" s="79"/>
      <c r="L27" s="35">
        <v>68907</v>
      </c>
      <c r="M27" s="36">
        <f t="shared" si="4"/>
        <v>1.7502533037437646</v>
      </c>
      <c r="N27" s="15"/>
    </row>
    <row r="28" spans="1:14" ht="15.75">
      <c r="A28" s="12"/>
      <c r="B28" s="34" t="s">
        <v>24</v>
      </c>
      <c r="C28" s="35">
        <v>618</v>
      </c>
      <c r="D28" s="35">
        <v>273</v>
      </c>
      <c r="E28" s="36">
        <f t="shared" si="0"/>
        <v>-55.825242718446603</v>
      </c>
      <c r="F28" s="36">
        <f t="shared" si="2"/>
        <v>0.26918033110166734</v>
      </c>
      <c r="G28" s="35">
        <v>1143</v>
      </c>
      <c r="H28" s="35">
        <v>504</v>
      </c>
      <c r="I28" s="36">
        <f t="shared" si="1"/>
        <v>-55.905511811023622</v>
      </c>
      <c r="J28" s="36">
        <f t="shared" si="3"/>
        <v>0.24318807992395547</v>
      </c>
      <c r="K28" s="79"/>
      <c r="L28" s="35">
        <v>13509</v>
      </c>
      <c r="M28" s="36">
        <f t="shared" si="4"/>
        <v>0.34313163946006231</v>
      </c>
      <c r="N28" s="15"/>
    </row>
    <row r="29" spans="1:14" ht="15.75">
      <c r="A29" s="12"/>
      <c r="B29" s="34" t="s">
        <v>18</v>
      </c>
      <c r="C29" s="35">
        <v>1556</v>
      </c>
      <c r="D29" s="35">
        <v>1604</v>
      </c>
      <c r="E29" s="36">
        <f t="shared" si="0"/>
        <v>3.084832904884327</v>
      </c>
      <c r="F29" s="36">
        <f t="shared" si="2"/>
        <v>1.5815576962896498</v>
      </c>
      <c r="G29" s="35">
        <v>3114</v>
      </c>
      <c r="H29" s="35">
        <v>3386</v>
      </c>
      <c r="I29" s="36">
        <f t="shared" si="1"/>
        <v>8.7347463070006413</v>
      </c>
      <c r="J29" s="36">
        <f t="shared" si="3"/>
        <v>1.6337992829811772</v>
      </c>
      <c r="K29" s="79"/>
      <c r="L29" s="35">
        <v>58578</v>
      </c>
      <c r="M29" s="36">
        <f t="shared" si="4"/>
        <v>1.4878943797684161</v>
      </c>
      <c r="N29" s="15"/>
    </row>
    <row r="30" spans="1:14" ht="15.75">
      <c r="A30" s="12"/>
      <c r="B30" s="34" t="s">
        <v>1</v>
      </c>
      <c r="C30" s="35">
        <v>9720</v>
      </c>
      <c r="D30" s="35">
        <v>9053</v>
      </c>
      <c r="E30" s="36">
        <f t="shared" si="0"/>
        <v>-6.862139917695476</v>
      </c>
      <c r="F30" s="36">
        <f t="shared" si="2"/>
        <v>8.9263353020637162</v>
      </c>
      <c r="G30" s="35">
        <v>20923</v>
      </c>
      <c r="H30" s="35">
        <v>19176</v>
      </c>
      <c r="I30" s="36">
        <f t="shared" si="1"/>
        <v>-8.3496630502318041</v>
      </c>
      <c r="J30" s="36">
        <f t="shared" si="3"/>
        <v>9.2527274218685918</v>
      </c>
      <c r="K30" s="79"/>
      <c r="L30" s="35">
        <v>317098</v>
      </c>
      <c r="M30" s="36">
        <f t="shared" si="4"/>
        <v>8.0543605455257126</v>
      </c>
      <c r="N30" s="15"/>
    </row>
    <row r="31" spans="1:14" ht="15.75">
      <c r="A31" s="12"/>
      <c r="B31" s="34" t="s">
        <v>27</v>
      </c>
      <c r="C31" s="35">
        <v>1</v>
      </c>
      <c r="D31" s="35">
        <v>0</v>
      </c>
      <c r="E31" s="36">
        <f t="shared" si="0"/>
        <v>-100</v>
      </c>
      <c r="F31" s="36">
        <f t="shared" si="2"/>
        <v>0</v>
      </c>
      <c r="G31" s="35">
        <v>2</v>
      </c>
      <c r="H31" s="35">
        <v>0</v>
      </c>
      <c r="I31" s="36">
        <f t="shared" si="1"/>
        <v>-100</v>
      </c>
      <c r="J31" s="36">
        <f t="shared" si="3"/>
        <v>0</v>
      </c>
      <c r="K31" s="79"/>
      <c r="L31" s="35">
        <v>61</v>
      </c>
      <c r="M31" s="36">
        <f t="shared" si="4"/>
        <v>1.5494137247067735E-3</v>
      </c>
      <c r="N31" s="15"/>
    </row>
    <row r="32" spans="1:14" ht="15.75">
      <c r="A32" s="12"/>
      <c r="B32" s="34" t="s">
        <v>26</v>
      </c>
      <c r="C32" s="35">
        <v>7</v>
      </c>
      <c r="D32" s="35">
        <v>3</v>
      </c>
      <c r="E32" s="36">
        <f t="shared" si="0"/>
        <v>-57.142857142857139</v>
      </c>
      <c r="F32" s="36">
        <f t="shared" si="2"/>
        <v>2.9580256165018387E-3</v>
      </c>
      <c r="G32" s="35">
        <v>13</v>
      </c>
      <c r="H32" s="35">
        <v>6</v>
      </c>
      <c r="I32" s="36">
        <f t="shared" si="1"/>
        <v>-53.846153846153847</v>
      </c>
      <c r="J32" s="36">
        <f t="shared" si="3"/>
        <v>2.8950961895708987E-3</v>
      </c>
      <c r="K32" s="79"/>
      <c r="L32" s="35">
        <v>243</v>
      </c>
      <c r="M32" s="36">
        <f t="shared" si="4"/>
        <v>6.1722546738319011E-3</v>
      </c>
      <c r="N32" s="15"/>
    </row>
    <row r="33" spans="1:14" ht="15.75">
      <c r="A33" s="12"/>
      <c r="B33" s="34" t="s">
        <v>8</v>
      </c>
      <c r="C33" s="35">
        <v>1391</v>
      </c>
      <c r="D33" s="35">
        <v>1477</v>
      </c>
      <c r="E33" s="36">
        <f t="shared" si="0"/>
        <v>6.1826024442846794</v>
      </c>
      <c r="F33" s="36">
        <f t="shared" si="2"/>
        <v>1.4563346118577387</v>
      </c>
      <c r="G33" s="35">
        <v>3239</v>
      </c>
      <c r="H33" s="35">
        <v>3316</v>
      </c>
      <c r="I33" s="36">
        <f t="shared" si="1"/>
        <v>2.3772769373263447</v>
      </c>
      <c r="J33" s="36">
        <f t="shared" si="3"/>
        <v>1.6000231607695166</v>
      </c>
      <c r="K33" s="79"/>
      <c r="L33" s="35">
        <v>71580</v>
      </c>
      <c r="M33" s="36">
        <f t="shared" si="4"/>
        <v>1.8181481051559154</v>
      </c>
      <c r="N33" s="15"/>
    </row>
    <row r="34" spans="1:14" ht="15.75">
      <c r="A34" s="12"/>
      <c r="B34" s="34" t="s">
        <v>19</v>
      </c>
      <c r="C34" s="35">
        <v>1310</v>
      </c>
      <c r="D34" s="35">
        <v>1306</v>
      </c>
      <c r="E34" s="36">
        <f t="shared" si="0"/>
        <v>-0.30534351145038441</v>
      </c>
      <c r="F34" s="36">
        <f t="shared" si="2"/>
        <v>1.2877271517171338</v>
      </c>
      <c r="G34" s="35">
        <v>2597</v>
      </c>
      <c r="H34" s="35">
        <v>3040</v>
      </c>
      <c r="I34" s="36">
        <f t="shared" si="1"/>
        <v>17.058144012321907</v>
      </c>
      <c r="J34" s="36">
        <f t="shared" si="3"/>
        <v>1.4668487360492553</v>
      </c>
      <c r="K34" s="79"/>
      <c r="L34" s="35">
        <v>37735</v>
      </c>
      <c r="M34" s="36">
        <f t="shared" si="4"/>
        <v>0.95847749019360817</v>
      </c>
      <c r="N34" s="15"/>
    </row>
    <row r="35" spans="1:14" ht="15.75">
      <c r="A35" s="12"/>
      <c r="B35" s="34" t="s">
        <v>17</v>
      </c>
      <c r="C35" s="35">
        <v>1885</v>
      </c>
      <c r="D35" s="35">
        <v>1303</v>
      </c>
      <c r="E35" s="36">
        <f t="shared" si="0"/>
        <v>-30.875331564986741</v>
      </c>
      <c r="F35" s="36">
        <f t="shared" si="2"/>
        <v>1.284769126100632</v>
      </c>
      <c r="G35" s="35">
        <v>3382</v>
      </c>
      <c r="H35" s="35">
        <v>2928</v>
      </c>
      <c r="I35" s="36">
        <f t="shared" si="1"/>
        <v>-13.42400946185689</v>
      </c>
      <c r="J35" s="36">
        <f t="shared" si="3"/>
        <v>1.4128069405105985</v>
      </c>
      <c r="K35" s="79"/>
      <c r="L35" s="35">
        <v>47272</v>
      </c>
      <c r="M35" s="36">
        <f t="shared" si="4"/>
        <v>1.2007194359727638</v>
      </c>
      <c r="N35" s="15"/>
    </row>
    <row r="36" spans="1:14" ht="15.75">
      <c r="A36" s="12"/>
      <c r="B36" s="34" t="s">
        <v>4</v>
      </c>
      <c r="C36" s="35">
        <v>3302</v>
      </c>
      <c r="D36" s="35">
        <v>2276</v>
      </c>
      <c r="E36" s="36">
        <f t="shared" si="0"/>
        <v>-31.072077528770446</v>
      </c>
      <c r="F36" s="36">
        <f t="shared" si="2"/>
        <v>2.2441554343860619</v>
      </c>
      <c r="G36" s="35">
        <v>7120</v>
      </c>
      <c r="H36" s="35">
        <v>4867</v>
      </c>
      <c r="I36" s="36">
        <f t="shared" si="1"/>
        <v>-31.643258426966291</v>
      </c>
      <c r="J36" s="36">
        <f t="shared" si="3"/>
        <v>2.3484055257735936</v>
      </c>
      <c r="K36" s="79"/>
      <c r="L36" s="35">
        <v>156982</v>
      </c>
      <c r="M36" s="36">
        <f t="shared" si="4"/>
        <v>3.9873781201953888</v>
      </c>
      <c r="N36" s="15"/>
    </row>
    <row r="37" spans="1:14" ht="15.75">
      <c r="A37" s="12"/>
      <c r="B37" s="34" t="s">
        <v>13</v>
      </c>
      <c r="C37" s="35">
        <v>1511</v>
      </c>
      <c r="D37" s="35">
        <v>1333</v>
      </c>
      <c r="E37" s="36">
        <f t="shared" si="0"/>
        <v>-11.780277961614827</v>
      </c>
      <c r="F37" s="36">
        <f t="shared" si="2"/>
        <v>1.3143493822656505</v>
      </c>
      <c r="G37" s="35">
        <v>2542</v>
      </c>
      <c r="H37" s="35">
        <v>2478</v>
      </c>
      <c r="I37" s="36">
        <f t="shared" si="1"/>
        <v>-2.5177025963807997</v>
      </c>
      <c r="J37" s="36">
        <f t="shared" si="3"/>
        <v>1.1956747262927812</v>
      </c>
      <c r="K37" s="79"/>
      <c r="L37" s="35">
        <v>66974</v>
      </c>
      <c r="M37" s="36">
        <f t="shared" si="4"/>
        <v>1.7011546688280565</v>
      </c>
      <c r="N37" s="15"/>
    </row>
    <row r="38" spans="1:14" ht="15.75">
      <c r="A38" s="12"/>
      <c r="B38" s="34" t="s">
        <v>11</v>
      </c>
      <c r="C38" s="35">
        <v>2811</v>
      </c>
      <c r="D38" s="35">
        <v>2503</v>
      </c>
      <c r="E38" s="36">
        <f t="shared" si="0"/>
        <v>-10.95695482034863</v>
      </c>
      <c r="F38" s="36">
        <f t="shared" si="2"/>
        <v>2.4679793727013677</v>
      </c>
      <c r="G38" s="35">
        <v>6096</v>
      </c>
      <c r="H38" s="35">
        <v>5320</v>
      </c>
      <c r="I38" s="36">
        <f t="shared" si="1"/>
        <v>-12.729658792650921</v>
      </c>
      <c r="J38" s="36">
        <f t="shared" si="3"/>
        <v>2.5669852880861965</v>
      </c>
      <c r="K38" s="79"/>
      <c r="L38" s="35">
        <v>100203</v>
      </c>
      <c r="M38" s="36">
        <f t="shared" si="4"/>
        <v>2.5451787451933248</v>
      </c>
      <c r="N38" s="15"/>
    </row>
    <row r="39" spans="1:14" ht="15.75">
      <c r="A39" s="12"/>
      <c r="B39" s="34" t="s">
        <v>22</v>
      </c>
      <c r="C39" s="35">
        <v>692</v>
      </c>
      <c r="D39" s="35">
        <v>566</v>
      </c>
      <c r="E39" s="36">
        <f t="shared" si="0"/>
        <v>-18.20809248554913</v>
      </c>
      <c r="F39" s="36">
        <f t="shared" si="2"/>
        <v>0.55808083298001365</v>
      </c>
      <c r="G39" s="35">
        <v>1335</v>
      </c>
      <c r="H39" s="35">
        <v>1135</v>
      </c>
      <c r="I39" s="36">
        <f t="shared" si="1"/>
        <v>-14.981273408239703</v>
      </c>
      <c r="J39" s="36">
        <f t="shared" si="3"/>
        <v>0.54765569586049501</v>
      </c>
      <c r="K39" s="79"/>
      <c r="L39" s="35">
        <v>21975</v>
      </c>
      <c r="M39" s="36">
        <f t="shared" si="4"/>
        <v>0.55816994426936639</v>
      </c>
      <c r="N39" s="15"/>
    </row>
    <row r="40" spans="1:14" ht="15.75">
      <c r="A40" s="12"/>
      <c r="B40" s="34" t="s">
        <v>15</v>
      </c>
      <c r="C40" s="35">
        <v>1024</v>
      </c>
      <c r="D40" s="35">
        <v>981</v>
      </c>
      <c r="E40" s="36">
        <f t="shared" si="0"/>
        <v>-4.19921875</v>
      </c>
      <c r="F40" s="36">
        <f t="shared" si="2"/>
        <v>0.96727437659610127</v>
      </c>
      <c r="G40" s="35">
        <v>2087</v>
      </c>
      <c r="H40" s="35">
        <v>2187</v>
      </c>
      <c r="I40" s="36">
        <f t="shared" si="1"/>
        <v>4.791566842357442</v>
      </c>
      <c r="J40" s="36">
        <f t="shared" si="3"/>
        <v>1.0552625610985924</v>
      </c>
      <c r="K40" s="79"/>
      <c r="L40" s="35">
        <v>40582</v>
      </c>
      <c r="M40" s="36">
        <f t="shared" si="4"/>
        <v>1.0307919307549227</v>
      </c>
      <c r="N40" s="15"/>
    </row>
    <row r="41" spans="1:14" ht="15.75">
      <c r="A41" s="12"/>
      <c r="B41" s="34" t="s">
        <v>6</v>
      </c>
      <c r="C41" s="35">
        <v>1532</v>
      </c>
      <c r="D41" s="35">
        <v>1769</v>
      </c>
      <c r="E41" s="36">
        <f t="shared" si="0"/>
        <v>15.469973890339418</v>
      </c>
      <c r="F41" s="36">
        <f t="shared" si="2"/>
        <v>1.7442491051972511</v>
      </c>
      <c r="G41" s="35">
        <v>3163</v>
      </c>
      <c r="H41" s="35">
        <v>3735</v>
      </c>
      <c r="I41" s="36">
        <f t="shared" si="1"/>
        <v>18.084097375908947</v>
      </c>
      <c r="J41" s="36">
        <f t="shared" si="3"/>
        <v>1.8021973780078844</v>
      </c>
      <c r="K41" s="79"/>
      <c r="L41" s="35">
        <v>72520</v>
      </c>
      <c r="M41" s="36">
        <f t="shared" si="4"/>
        <v>1.842024316651397</v>
      </c>
      <c r="N41" s="15"/>
    </row>
    <row r="42" spans="1:14" ht="15.75">
      <c r="A42" s="12"/>
      <c r="B42" s="34" t="s">
        <v>74</v>
      </c>
      <c r="C42" s="35">
        <v>148</v>
      </c>
      <c r="D42" s="35">
        <v>156</v>
      </c>
      <c r="E42" s="36">
        <f t="shared" si="0"/>
        <v>5.4054054054053946</v>
      </c>
      <c r="F42" s="36">
        <f t="shared" si="2"/>
        <v>0.15381733205809561</v>
      </c>
      <c r="G42" s="35">
        <v>294</v>
      </c>
      <c r="H42" s="35">
        <v>292</v>
      </c>
      <c r="I42" s="36">
        <f t="shared" si="1"/>
        <v>-0.68027210884353817</v>
      </c>
      <c r="J42" s="36">
        <f t="shared" si="3"/>
        <v>0.14089468122578372</v>
      </c>
      <c r="K42" s="79"/>
      <c r="L42" s="35">
        <v>4381</v>
      </c>
      <c r="M42" s="36">
        <f t="shared" si="4"/>
        <v>0.11127838570394057</v>
      </c>
      <c r="N42" s="15"/>
    </row>
    <row r="43" spans="1:14" ht="15.75">
      <c r="A43" s="12"/>
      <c r="B43" s="34" t="s">
        <v>3</v>
      </c>
      <c r="C43" s="35">
        <v>6792</v>
      </c>
      <c r="D43" s="35">
        <v>5531</v>
      </c>
      <c r="E43" s="36">
        <f t="shared" si="0"/>
        <v>-18.565959952885748</v>
      </c>
      <c r="F43" s="36">
        <f t="shared" si="2"/>
        <v>5.4536132282905569</v>
      </c>
      <c r="G43" s="35">
        <v>13848</v>
      </c>
      <c r="H43" s="35">
        <v>11871</v>
      </c>
      <c r="I43" s="36">
        <f t="shared" si="1"/>
        <v>-14.276429809358749</v>
      </c>
      <c r="J43" s="36">
        <f t="shared" si="3"/>
        <v>5.7279478110660227</v>
      </c>
      <c r="K43" s="79"/>
      <c r="L43" s="35">
        <v>218643</v>
      </c>
      <c r="M43" s="36">
        <f t="shared" si="4"/>
        <v>5.5535813936239844</v>
      </c>
      <c r="N43" s="15"/>
    </row>
    <row r="44" spans="1:14" ht="15.75">
      <c r="A44" s="12"/>
      <c r="B44" s="34" t="s">
        <v>20</v>
      </c>
      <c r="C44" s="35">
        <v>698</v>
      </c>
      <c r="D44" s="35">
        <v>450</v>
      </c>
      <c r="E44" s="36">
        <f t="shared" si="0"/>
        <v>-35.530085959885383</v>
      </c>
      <c r="F44" s="36">
        <f t="shared" si="2"/>
        <v>0.44370384247527583</v>
      </c>
      <c r="G44" s="35">
        <v>1473</v>
      </c>
      <c r="H44" s="35">
        <v>850</v>
      </c>
      <c r="I44" s="36">
        <f t="shared" si="1"/>
        <v>-42.29463679565513</v>
      </c>
      <c r="J44" s="36">
        <f t="shared" si="3"/>
        <v>0.41013862685587726</v>
      </c>
      <c r="K44" s="79"/>
      <c r="L44" s="35">
        <v>41751</v>
      </c>
      <c r="M44" s="36">
        <f t="shared" si="4"/>
        <v>1.0604847937743032</v>
      </c>
      <c r="N44" s="15"/>
    </row>
    <row r="45" spans="1:14" ht="15.75">
      <c r="A45" s="12"/>
      <c r="B45" s="34" t="s">
        <v>7</v>
      </c>
      <c r="C45" s="35">
        <v>2573</v>
      </c>
      <c r="D45" s="35">
        <v>1929</v>
      </c>
      <c r="E45" s="36">
        <f t="shared" si="0"/>
        <v>-25.029148853478432</v>
      </c>
      <c r="F45" s="36">
        <f t="shared" si="2"/>
        <v>1.9020104714106825</v>
      </c>
      <c r="G45" s="35">
        <v>5258</v>
      </c>
      <c r="H45" s="35">
        <v>4842</v>
      </c>
      <c r="I45" s="36">
        <f t="shared" si="1"/>
        <v>-7.9117535184480836</v>
      </c>
      <c r="J45" s="36">
        <f t="shared" si="3"/>
        <v>2.3363426249837151</v>
      </c>
      <c r="K45" s="79"/>
      <c r="L45" s="35">
        <v>86656</v>
      </c>
      <c r="M45" s="36">
        <f t="shared" si="4"/>
        <v>2.2010818971834452</v>
      </c>
      <c r="N45" s="15"/>
    </row>
    <row r="46" spans="1:14" ht="15.75">
      <c r="A46" s="12"/>
      <c r="B46" s="34" t="s">
        <v>232</v>
      </c>
      <c r="C46" s="35">
        <v>8852</v>
      </c>
      <c r="D46" s="35">
        <v>6486</v>
      </c>
      <c r="E46" s="36">
        <f t="shared" si="0"/>
        <v>-26.728422955264342</v>
      </c>
      <c r="F46" s="36">
        <f t="shared" si="2"/>
        <v>6.3952513828769755</v>
      </c>
      <c r="G46" s="35">
        <v>17581</v>
      </c>
      <c r="H46" s="35">
        <v>13702</v>
      </c>
      <c r="I46" s="36">
        <f t="shared" si="1"/>
        <v>-22.06359137705477</v>
      </c>
      <c r="J46" s="36">
        <f t="shared" si="3"/>
        <v>6.6114346649167421</v>
      </c>
      <c r="K46" s="79"/>
      <c r="L46" s="35">
        <v>464795</v>
      </c>
      <c r="M46" s="36">
        <f t="shared" si="4"/>
        <v>11.805897576640733</v>
      </c>
      <c r="N46" s="15"/>
    </row>
    <row r="47" spans="1:14" ht="15.75">
      <c r="A47" s="12"/>
      <c r="B47" s="34" t="s">
        <v>29</v>
      </c>
      <c r="C47" s="35">
        <v>1</v>
      </c>
      <c r="D47" s="35">
        <v>1</v>
      </c>
      <c r="E47" s="36">
        <f t="shared" si="0"/>
        <v>0</v>
      </c>
      <c r="F47" s="36">
        <f t="shared" si="2"/>
        <v>9.8600853883394624E-4</v>
      </c>
      <c r="G47" s="35">
        <v>1</v>
      </c>
      <c r="H47" s="35">
        <v>2</v>
      </c>
      <c r="I47" s="36">
        <f t="shared" si="1"/>
        <v>100</v>
      </c>
      <c r="J47" s="36">
        <f t="shared" si="3"/>
        <v>9.6503206319029945E-4</v>
      </c>
      <c r="K47" s="79"/>
      <c r="L47" s="35">
        <v>42</v>
      </c>
      <c r="M47" s="36">
        <f t="shared" si="4"/>
        <v>1.0668094497981063E-3</v>
      </c>
      <c r="N47" s="15"/>
    </row>
    <row r="48" spans="1:14" ht="15.75">
      <c r="A48" s="12"/>
      <c r="B48" s="34" t="s">
        <v>28</v>
      </c>
      <c r="C48" s="35">
        <v>4</v>
      </c>
      <c r="D48" s="35">
        <v>0</v>
      </c>
      <c r="E48" s="36">
        <f t="shared" si="0"/>
        <v>-100</v>
      </c>
      <c r="F48" s="36">
        <f t="shared" si="2"/>
        <v>0</v>
      </c>
      <c r="G48" s="35">
        <v>9</v>
      </c>
      <c r="H48" s="35">
        <v>2</v>
      </c>
      <c r="I48" s="36">
        <f t="shared" si="1"/>
        <v>-77.777777777777786</v>
      </c>
      <c r="J48" s="36">
        <f t="shared" si="3"/>
        <v>9.6503206319029945E-4</v>
      </c>
      <c r="K48" s="79"/>
      <c r="L48" s="35">
        <v>88</v>
      </c>
      <c r="M48" s="36">
        <f>+(L48*100)/$L$50</f>
        <v>2.2352197995769846E-3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79"/>
      <c r="L49" s="35">
        <v>114</v>
      </c>
      <c r="M49" s="36">
        <f>+(L49*100)/$L$50</f>
        <v>2.8956256494520028E-3</v>
      </c>
      <c r="N49" s="15"/>
    </row>
    <row r="50" spans="1:14" ht="15.75">
      <c r="A50" s="12"/>
      <c r="B50" s="40" t="s">
        <v>70</v>
      </c>
      <c r="C50" s="37">
        <f>SUM(C16:C49)</f>
        <v>105343</v>
      </c>
      <c r="D50" s="37">
        <f>SUM(D16:D49)</f>
        <v>101419</v>
      </c>
      <c r="E50" s="38">
        <f t="shared" si="0"/>
        <v>-3.724974606760767</v>
      </c>
      <c r="F50" s="38">
        <f>SUM(F16:F49)</f>
        <v>99.999999999999986</v>
      </c>
      <c r="G50" s="37">
        <f>SUM(G16:G49)</f>
        <v>210443</v>
      </c>
      <c r="H50" s="37">
        <f>SUM(H16:H49)</f>
        <v>207247</v>
      </c>
      <c r="I50" s="38">
        <f t="shared" si="1"/>
        <v>-1.518701025931013</v>
      </c>
      <c r="J50" s="38">
        <f>SUM(J16:J49)</f>
        <v>100.00000000000001</v>
      </c>
      <c r="K50" s="79"/>
      <c r="L50" s="37">
        <f>SUM(L16:L49)</f>
        <v>3936973</v>
      </c>
      <c r="M50" s="38">
        <f>SUM(M16:M49)</f>
        <v>99.999999999999986</v>
      </c>
      <c r="N50" s="15"/>
    </row>
    <row r="51" spans="1:14">
      <c r="A51" s="12"/>
      <c r="B51" s="4"/>
      <c r="C51" s="84"/>
      <c r="D51" s="84"/>
      <c r="E51" s="84"/>
      <c r="F51" s="84"/>
      <c r="G51" s="111"/>
      <c r="H51" s="84"/>
      <c r="I51" s="84"/>
      <c r="J51" s="84"/>
      <c r="K51" s="84"/>
      <c r="L51" s="111"/>
      <c r="M51" s="84"/>
      <c r="N51" s="85"/>
    </row>
    <row r="52" spans="1:14" ht="18.75">
      <c r="A52" s="12"/>
      <c r="B52" s="92" t="s">
        <v>308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85"/>
    </row>
    <row r="53" spans="1:14" ht="31.5" customHeight="1">
      <c r="A53" s="12"/>
      <c r="B53" s="30" t="s">
        <v>254</v>
      </c>
      <c r="C53" s="104" t="s">
        <v>319</v>
      </c>
      <c r="D53" s="104"/>
      <c r="E53" s="101" t="s">
        <v>316</v>
      </c>
      <c r="F53" s="101" t="s">
        <v>305</v>
      </c>
      <c r="G53" s="105" t="s">
        <v>320</v>
      </c>
      <c r="H53" s="106"/>
      <c r="I53" s="101" t="s">
        <v>316</v>
      </c>
      <c r="J53" s="101" t="s">
        <v>306</v>
      </c>
      <c r="K53" s="94"/>
      <c r="L53" s="86" t="s">
        <v>322</v>
      </c>
      <c r="M53" s="101" t="s">
        <v>101</v>
      </c>
      <c r="N53" s="85"/>
    </row>
    <row r="54" spans="1:14" ht="15.75">
      <c r="A54" s="12"/>
      <c r="B54" s="30"/>
      <c r="C54" s="31">
        <v>2017</v>
      </c>
      <c r="D54" s="31">
        <v>2018</v>
      </c>
      <c r="E54" s="101"/>
      <c r="F54" s="101"/>
      <c r="G54" s="31">
        <v>2017</v>
      </c>
      <c r="H54" s="31">
        <v>2018</v>
      </c>
      <c r="I54" s="101"/>
      <c r="J54" s="101"/>
      <c r="K54" s="94"/>
      <c r="L54" s="39" t="s">
        <v>318</v>
      </c>
      <c r="M54" s="101"/>
      <c r="N54" s="85"/>
    </row>
    <row r="55" spans="1:14" ht="15.75">
      <c r="A55" s="12"/>
      <c r="B55" s="30"/>
      <c r="C55" s="31"/>
      <c r="D55" s="31"/>
      <c r="E55" s="94"/>
      <c r="F55" s="33"/>
      <c r="G55" s="33"/>
      <c r="H55" s="33"/>
      <c r="I55" s="33"/>
      <c r="J55" s="33"/>
      <c r="K55" s="33"/>
      <c r="L55" s="33"/>
      <c r="N55" s="85"/>
    </row>
    <row r="56" spans="1:14" ht="15.75">
      <c r="A56" s="12"/>
      <c r="B56" s="34" t="s">
        <v>25</v>
      </c>
      <c r="C56" s="35">
        <v>38</v>
      </c>
      <c r="D56" s="35">
        <v>25</v>
      </c>
      <c r="E56" s="36">
        <f t="shared" ref="E56:E90" si="5">IF(ISBLANK(D56),"",(IFERROR(((D56/C56-1)*100),"")))</f>
        <v>-34.210526315789465</v>
      </c>
      <c r="F56" s="36">
        <f>+(D56*100)/$D$90</f>
        <v>4.6357247492072907E-2</v>
      </c>
      <c r="G56" s="35">
        <v>74</v>
      </c>
      <c r="H56" s="35">
        <v>100</v>
      </c>
      <c r="I56" s="36">
        <f t="shared" ref="I56:I90" si="6">IF(ISBLANK(H56),"",(IFERROR(((H56/G56-1)*100),"")))</f>
        <v>35.13513513513513</v>
      </c>
      <c r="J56" s="36">
        <f>+(H56*100)/$H$90</f>
        <v>8.9950707012557113E-2</v>
      </c>
      <c r="K56" s="79"/>
      <c r="L56" s="35">
        <v>1590</v>
      </c>
      <c r="M56" s="36">
        <f>+(L56*100)/$L$90</f>
        <v>7.3248362162015246E-2</v>
      </c>
      <c r="N56" s="85"/>
    </row>
    <row r="57" spans="1:14" ht="15.75">
      <c r="A57" s="12"/>
      <c r="B57" s="34" t="s">
        <v>0</v>
      </c>
      <c r="C57" s="35">
        <v>9207</v>
      </c>
      <c r="D57" s="35">
        <v>11212</v>
      </c>
      <c r="E57" s="36">
        <f t="shared" si="5"/>
        <v>21.776908873683066</v>
      </c>
      <c r="F57" s="36">
        <f t="shared" ref="F57:F89" si="7">+(D57*100)/$D$90</f>
        <v>20.790298355244857</v>
      </c>
      <c r="G57" s="35">
        <v>17320</v>
      </c>
      <c r="H57" s="35">
        <v>20746</v>
      </c>
      <c r="I57" s="36">
        <f t="shared" si="6"/>
        <v>19.780600461893762</v>
      </c>
      <c r="J57" s="36">
        <f t="shared" ref="J57:J89" si="8">+(H57*100)/$H$90</f>
        <v>18.661173676825101</v>
      </c>
      <c r="K57" s="79"/>
      <c r="L57" s="35">
        <v>327614</v>
      </c>
      <c r="M57" s="36">
        <f t="shared" ref="M57:M89" si="9">+(L57*100)/$L$90</f>
        <v>15.092571648645574</v>
      </c>
      <c r="N57" s="85"/>
    </row>
    <row r="58" spans="1:14" ht="15.75">
      <c r="A58" s="12"/>
      <c r="B58" s="34" t="s">
        <v>23</v>
      </c>
      <c r="C58" s="35">
        <v>222</v>
      </c>
      <c r="D58" s="35">
        <v>181</v>
      </c>
      <c r="E58" s="36">
        <f t="shared" si="5"/>
        <v>-18.468468468468469</v>
      </c>
      <c r="F58" s="36">
        <f t="shared" si="7"/>
        <v>0.33562647184260785</v>
      </c>
      <c r="G58" s="35">
        <v>616</v>
      </c>
      <c r="H58" s="35">
        <v>460</v>
      </c>
      <c r="I58" s="36">
        <f t="shared" si="6"/>
        <v>-25.324675324675326</v>
      </c>
      <c r="J58" s="36">
        <f t="shared" si="8"/>
        <v>0.41377325225776274</v>
      </c>
      <c r="K58" s="79"/>
      <c r="L58" s="35">
        <v>8256</v>
      </c>
      <c r="M58" s="36">
        <f t="shared" si="9"/>
        <v>0.3803386654148414</v>
      </c>
      <c r="N58" s="85"/>
    </row>
    <row r="59" spans="1:14" ht="15.75">
      <c r="A59" s="12"/>
      <c r="B59" s="34" t="s">
        <v>2</v>
      </c>
      <c r="C59" s="35">
        <v>2547</v>
      </c>
      <c r="D59" s="35">
        <v>2830</v>
      </c>
      <c r="E59" s="36">
        <f t="shared" si="5"/>
        <v>11.111111111111116</v>
      </c>
      <c r="F59" s="36">
        <f t="shared" si="7"/>
        <v>5.2476404161026533</v>
      </c>
      <c r="G59" s="35">
        <v>5700</v>
      </c>
      <c r="H59" s="35">
        <v>6331</v>
      </c>
      <c r="I59" s="36">
        <f t="shared" si="6"/>
        <v>11.070175438596497</v>
      </c>
      <c r="J59" s="36">
        <f t="shared" si="8"/>
        <v>5.6947792609649914</v>
      </c>
      <c r="K59" s="79"/>
      <c r="L59" s="35">
        <v>121907</v>
      </c>
      <c r="M59" s="36">
        <f t="shared" si="9"/>
        <v>5.6160302428206244</v>
      </c>
      <c r="N59" s="85"/>
    </row>
    <row r="60" spans="1:14" ht="15.75">
      <c r="A60" s="12"/>
      <c r="B60" s="34" t="s">
        <v>231</v>
      </c>
      <c r="C60" s="35">
        <v>15002</v>
      </c>
      <c r="D60" s="35">
        <v>13480</v>
      </c>
      <c r="E60" s="36">
        <f t="shared" si="5"/>
        <v>-10.145313958138914</v>
      </c>
      <c r="F60" s="36">
        <f t="shared" si="7"/>
        <v>24.995827847725714</v>
      </c>
      <c r="G60" s="35">
        <v>29181</v>
      </c>
      <c r="H60" s="35">
        <v>27055</v>
      </c>
      <c r="I60" s="36">
        <f t="shared" si="6"/>
        <v>-7.285562523559852</v>
      </c>
      <c r="J60" s="36">
        <f t="shared" si="8"/>
        <v>24.336163782247329</v>
      </c>
      <c r="K60" s="79"/>
      <c r="L60" s="35">
        <v>523477</v>
      </c>
      <c r="M60" s="36">
        <f t="shared" si="9"/>
        <v>24.115618163198274</v>
      </c>
      <c r="N60" s="85"/>
    </row>
    <row r="61" spans="1:14" ht="15.75">
      <c r="A61" s="12"/>
      <c r="B61" s="34" t="s">
        <v>5</v>
      </c>
      <c r="C61" s="35">
        <v>557</v>
      </c>
      <c r="D61" s="35">
        <v>502</v>
      </c>
      <c r="E61" s="36">
        <f t="shared" si="5"/>
        <v>-9.8743267504488372</v>
      </c>
      <c r="F61" s="36">
        <f t="shared" si="7"/>
        <v>0.93085352964082402</v>
      </c>
      <c r="G61" s="35">
        <v>1097</v>
      </c>
      <c r="H61" s="35">
        <v>1022</v>
      </c>
      <c r="I61" s="36">
        <f t="shared" si="6"/>
        <v>-6.8368277119416625</v>
      </c>
      <c r="J61" s="36">
        <f t="shared" si="8"/>
        <v>0.9192962256683338</v>
      </c>
      <c r="K61" s="79"/>
      <c r="L61" s="35">
        <v>21407</v>
      </c>
      <c r="M61" s="36">
        <f t="shared" si="9"/>
        <v>0.98618093635362281</v>
      </c>
      <c r="N61" s="85"/>
    </row>
    <row r="62" spans="1:14" ht="15.75">
      <c r="A62" s="12"/>
      <c r="B62" s="34" t="s">
        <v>9</v>
      </c>
      <c r="C62" s="35">
        <v>1505</v>
      </c>
      <c r="D62" s="35">
        <v>1433</v>
      </c>
      <c r="E62" s="36">
        <f t="shared" si="5"/>
        <v>-4.7840531561461841</v>
      </c>
      <c r="F62" s="36">
        <f t="shared" si="7"/>
        <v>2.6571974262456193</v>
      </c>
      <c r="G62" s="35">
        <v>2844</v>
      </c>
      <c r="H62" s="35">
        <v>3005</v>
      </c>
      <c r="I62" s="36">
        <f t="shared" si="6"/>
        <v>5.6610407876230617</v>
      </c>
      <c r="J62" s="36">
        <f t="shared" si="8"/>
        <v>2.7030187457273414</v>
      </c>
      <c r="K62" s="79"/>
      <c r="L62" s="35">
        <v>41628</v>
      </c>
      <c r="M62" s="36">
        <f t="shared" si="9"/>
        <v>1.9177250440757048</v>
      </c>
      <c r="N62" s="85"/>
    </row>
    <row r="63" spans="1:14" ht="15.75">
      <c r="A63" s="12"/>
      <c r="B63" s="34" t="s">
        <v>10</v>
      </c>
      <c r="C63" s="35">
        <v>986</v>
      </c>
      <c r="D63" s="35">
        <v>728</v>
      </c>
      <c r="E63" s="36">
        <f t="shared" si="5"/>
        <v>-26.166328600405674</v>
      </c>
      <c r="F63" s="36">
        <f t="shared" si="7"/>
        <v>1.3499230469691632</v>
      </c>
      <c r="G63" s="35">
        <v>2016</v>
      </c>
      <c r="H63" s="35">
        <v>1686</v>
      </c>
      <c r="I63" s="36">
        <f t="shared" si="6"/>
        <v>-16.369047619047617</v>
      </c>
      <c r="J63" s="36">
        <f t="shared" si="8"/>
        <v>1.516568920231713</v>
      </c>
      <c r="K63" s="79"/>
      <c r="L63" s="35">
        <v>38602</v>
      </c>
      <c r="M63" s="36">
        <f t="shared" si="9"/>
        <v>1.7783228152063599</v>
      </c>
      <c r="N63" s="85"/>
    </row>
    <row r="64" spans="1:14" ht="15.75">
      <c r="A64" s="12"/>
      <c r="B64" s="34" t="s">
        <v>21</v>
      </c>
      <c r="C64" s="35">
        <v>355</v>
      </c>
      <c r="D64" s="35">
        <v>249</v>
      </c>
      <c r="E64" s="36">
        <f t="shared" si="5"/>
        <v>-29.859154929577471</v>
      </c>
      <c r="F64" s="36">
        <f t="shared" si="7"/>
        <v>0.46171818502104617</v>
      </c>
      <c r="G64" s="35">
        <v>569</v>
      </c>
      <c r="H64" s="35">
        <v>502</v>
      </c>
      <c r="I64" s="36">
        <f t="shared" si="6"/>
        <v>-11.775043936731111</v>
      </c>
      <c r="J64" s="36">
        <f t="shared" si="8"/>
        <v>0.45155254920303672</v>
      </c>
      <c r="K64" s="79"/>
      <c r="L64" s="35">
        <v>9389</v>
      </c>
      <c r="M64" s="36">
        <f t="shared" si="9"/>
        <v>0.43253388197431514</v>
      </c>
      <c r="N64" s="85"/>
    </row>
    <row r="65" spans="1:14" ht="15.75">
      <c r="A65" s="12"/>
      <c r="B65" s="34" t="s">
        <v>12</v>
      </c>
      <c r="C65" s="35">
        <v>917</v>
      </c>
      <c r="D65" s="35">
        <v>689</v>
      </c>
      <c r="E65" s="36">
        <f t="shared" si="5"/>
        <v>-24.863685932388226</v>
      </c>
      <c r="F65" s="36">
        <f t="shared" si="7"/>
        <v>1.2776057408815293</v>
      </c>
      <c r="G65" s="35">
        <v>2037</v>
      </c>
      <c r="H65" s="35">
        <v>1487</v>
      </c>
      <c r="I65" s="36">
        <f t="shared" si="6"/>
        <v>-27.000490918016695</v>
      </c>
      <c r="J65" s="36">
        <f t="shared" si="8"/>
        <v>1.3375670132767243</v>
      </c>
      <c r="K65" s="79"/>
      <c r="L65" s="35">
        <v>28956</v>
      </c>
      <c r="M65" s="36">
        <f t="shared" si="9"/>
        <v>1.3339494180901341</v>
      </c>
      <c r="N65" s="85"/>
    </row>
    <row r="66" spans="1:14" ht="15.75">
      <c r="A66" s="12"/>
      <c r="B66" s="34" t="s">
        <v>16</v>
      </c>
      <c r="C66" s="35">
        <v>915</v>
      </c>
      <c r="D66" s="35">
        <v>848</v>
      </c>
      <c r="E66" s="36">
        <f t="shared" si="5"/>
        <v>-7.3224043715847014</v>
      </c>
      <c r="F66" s="36">
        <f t="shared" si="7"/>
        <v>1.5724378349311132</v>
      </c>
      <c r="G66" s="35">
        <v>1848</v>
      </c>
      <c r="H66" s="35">
        <v>1806</v>
      </c>
      <c r="I66" s="36">
        <f t="shared" si="6"/>
        <v>-2.2727272727272707</v>
      </c>
      <c r="J66" s="36">
        <f t="shared" si="8"/>
        <v>1.6245097686467815</v>
      </c>
      <c r="K66" s="79"/>
      <c r="L66" s="35">
        <v>38406</v>
      </c>
      <c r="M66" s="36">
        <f t="shared" si="9"/>
        <v>1.7692934573549417</v>
      </c>
      <c r="N66" s="85"/>
    </row>
    <row r="67" spans="1:14" ht="15.75">
      <c r="A67" s="12"/>
      <c r="B67" s="34" t="s">
        <v>14</v>
      </c>
      <c r="C67" s="35">
        <v>894</v>
      </c>
      <c r="D67" s="35">
        <v>1090</v>
      </c>
      <c r="E67" s="36">
        <f t="shared" si="5"/>
        <v>21.923937360178968</v>
      </c>
      <c r="F67" s="36">
        <f t="shared" si="7"/>
        <v>2.0211759906543789</v>
      </c>
      <c r="G67" s="35">
        <v>1930</v>
      </c>
      <c r="H67" s="35">
        <v>2526</v>
      </c>
      <c r="I67" s="36">
        <f t="shared" si="6"/>
        <v>30.88082901554403</v>
      </c>
      <c r="J67" s="36">
        <f t="shared" si="8"/>
        <v>2.272154859137193</v>
      </c>
      <c r="K67" s="79"/>
      <c r="L67" s="35">
        <v>33417</v>
      </c>
      <c r="M67" s="36">
        <f t="shared" si="9"/>
        <v>1.5394594455145052</v>
      </c>
      <c r="N67" s="85"/>
    </row>
    <row r="68" spans="1:14" ht="15.75">
      <c r="A68" s="12"/>
      <c r="B68" s="34" t="s">
        <v>24</v>
      </c>
      <c r="C68" s="35">
        <v>407</v>
      </c>
      <c r="D68" s="35">
        <v>165</v>
      </c>
      <c r="E68" s="36">
        <f t="shared" si="5"/>
        <v>-59.459459459459453</v>
      </c>
      <c r="F68" s="36">
        <f t="shared" si="7"/>
        <v>0.30595783344768124</v>
      </c>
      <c r="G68" s="35">
        <v>770</v>
      </c>
      <c r="H68" s="35">
        <v>314</v>
      </c>
      <c r="I68" s="36">
        <f t="shared" si="6"/>
        <v>-59.220779220779221</v>
      </c>
      <c r="J68" s="36">
        <f t="shared" si="8"/>
        <v>0.28244522001942934</v>
      </c>
      <c r="K68" s="79"/>
      <c r="L68" s="35">
        <v>8905</v>
      </c>
      <c r="M68" s="36">
        <f t="shared" si="9"/>
        <v>0.41023689625958853</v>
      </c>
      <c r="N68" s="85"/>
    </row>
    <row r="69" spans="1:14" ht="15.75">
      <c r="A69" s="12"/>
      <c r="B69" s="34" t="s">
        <v>18</v>
      </c>
      <c r="C69" s="35">
        <v>736</v>
      </c>
      <c r="D69" s="35">
        <v>877</v>
      </c>
      <c r="E69" s="36">
        <f t="shared" si="5"/>
        <v>19.157608695652172</v>
      </c>
      <c r="F69" s="36">
        <f t="shared" si="7"/>
        <v>1.6262122420219176</v>
      </c>
      <c r="G69" s="35">
        <v>1431</v>
      </c>
      <c r="H69" s="35">
        <v>1898</v>
      </c>
      <c r="I69" s="36">
        <f t="shared" si="6"/>
        <v>32.634521313766605</v>
      </c>
      <c r="J69" s="36">
        <f t="shared" si="8"/>
        <v>1.7072644190983342</v>
      </c>
      <c r="K69" s="79"/>
      <c r="L69" s="35">
        <v>28609</v>
      </c>
      <c r="M69" s="36">
        <f t="shared" si="9"/>
        <v>1.3179637692409396</v>
      </c>
      <c r="N69" s="85"/>
    </row>
    <row r="70" spans="1:14" ht="15.75">
      <c r="A70" s="12"/>
      <c r="B70" s="34" t="s">
        <v>1</v>
      </c>
      <c r="C70" s="35">
        <v>5866</v>
      </c>
      <c r="D70" s="35">
        <v>5086</v>
      </c>
      <c r="E70" s="36">
        <f t="shared" si="5"/>
        <v>-13.296965564268671</v>
      </c>
      <c r="F70" s="36">
        <f t="shared" si="7"/>
        <v>9.4309184297873134</v>
      </c>
      <c r="G70" s="35">
        <v>12642</v>
      </c>
      <c r="H70" s="35">
        <v>10870</v>
      </c>
      <c r="I70" s="36">
        <f t="shared" si="6"/>
        <v>-14.016769498497073</v>
      </c>
      <c r="J70" s="36">
        <f t="shared" si="8"/>
        <v>9.7776418522649582</v>
      </c>
      <c r="K70" s="79"/>
      <c r="L70" s="35">
        <v>186000</v>
      </c>
      <c r="M70" s="36">
        <f t="shared" si="9"/>
        <v>8.5686763283866885</v>
      </c>
      <c r="N70" s="85"/>
    </row>
    <row r="71" spans="1:14" ht="15.75">
      <c r="A71" s="12"/>
      <c r="B71" s="34" t="s">
        <v>27</v>
      </c>
      <c r="C71" s="35">
        <v>0</v>
      </c>
      <c r="D71" s="35">
        <v>0</v>
      </c>
      <c r="E71" s="36" t="str">
        <f t="shared" si="5"/>
        <v/>
      </c>
      <c r="F71" s="36">
        <f t="shared" si="7"/>
        <v>0</v>
      </c>
      <c r="G71" s="35">
        <v>1</v>
      </c>
      <c r="H71" s="35">
        <v>0</v>
      </c>
      <c r="I71" s="36">
        <f t="shared" si="6"/>
        <v>-100</v>
      </c>
      <c r="J71" s="36">
        <f t="shared" si="8"/>
        <v>0</v>
      </c>
      <c r="K71" s="79"/>
      <c r="L71" s="35">
        <v>23</v>
      </c>
      <c r="M71" s="36">
        <f t="shared" si="9"/>
        <v>1.0595675029725475E-3</v>
      </c>
      <c r="N71" s="85"/>
    </row>
    <row r="72" spans="1:14" ht="15.75">
      <c r="A72" s="12"/>
      <c r="B72" s="34" t="s">
        <v>26</v>
      </c>
      <c r="C72" s="35">
        <v>3</v>
      </c>
      <c r="D72" s="35">
        <v>2</v>
      </c>
      <c r="E72" s="36">
        <f t="shared" si="5"/>
        <v>-33.333333333333336</v>
      </c>
      <c r="F72" s="36">
        <f t="shared" si="7"/>
        <v>3.7085797993658327E-3</v>
      </c>
      <c r="G72" s="35">
        <v>6</v>
      </c>
      <c r="H72" s="35">
        <v>5</v>
      </c>
      <c r="I72" s="36">
        <f t="shared" si="6"/>
        <v>-16.666666666666664</v>
      </c>
      <c r="J72" s="36">
        <f t="shared" si="8"/>
        <v>4.4975353506278562E-3</v>
      </c>
      <c r="K72" s="79"/>
      <c r="L72" s="35">
        <v>129</v>
      </c>
      <c r="M72" s="36">
        <f t="shared" si="9"/>
        <v>5.9427916471068969E-3</v>
      </c>
      <c r="N72" s="85"/>
    </row>
    <row r="73" spans="1:14" ht="15.75">
      <c r="A73" s="12"/>
      <c r="B73" s="34" t="s">
        <v>8</v>
      </c>
      <c r="C73" s="35">
        <v>680</v>
      </c>
      <c r="D73" s="35">
        <v>769</v>
      </c>
      <c r="E73" s="36">
        <f t="shared" si="5"/>
        <v>13.088235294117645</v>
      </c>
      <c r="F73" s="36">
        <f t="shared" si="7"/>
        <v>1.4259489328561628</v>
      </c>
      <c r="G73" s="35">
        <v>1577</v>
      </c>
      <c r="H73" s="35">
        <v>1784</v>
      </c>
      <c r="I73" s="36">
        <f t="shared" si="6"/>
        <v>13.126188966391883</v>
      </c>
      <c r="J73" s="36">
        <f t="shared" si="8"/>
        <v>1.604720613104019</v>
      </c>
      <c r="K73" s="79"/>
      <c r="L73" s="35">
        <v>36608</v>
      </c>
      <c r="M73" s="36">
        <f t="shared" si="9"/>
        <v>1.6864629195138705</v>
      </c>
      <c r="N73" s="85"/>
    </row>
    <row r="74" spans="1:14" ht="15.75">
      <c r="A74" s="12"/>
      <c r="B74" s="34" t="s">
        <v>19</v>
      </c>
      <c r="C74" s="35">
        <v>732</v>
      </c>
      <c r="D74" s="35">
        <v>778</v>
      </c>
      <c r="E74" s="36">
        <f t="shared" si="5"/>
        <v>6.2841530054644767</v>
      </c>
      <c r="F74" s="36">
        <f t="shared" si="7"/>
        <v>1.4426375419533091</v>
      </c>
      <c r="G74" s="35">
        <v>1512</v>
      </c>
      <c r="H74" s="35">
        <v>1943</v>
      </c>
      <c r="I74" s="36">
        <f t="shared" si="6"/>
        <v>28.505291005290999</v>
      </c>
      <c r="J74" s="36">
        <f t="shared" si="8"/>
        <v>1.7477422372539848</v>
      </c>
      <c r="K74" s="79"/>
      <c r="L74" s="35">
        <v>21000</v>
      </c>
      <c r="M74" s="36">
        <f t="shared" si="9"/>
        <v>0.96743119836623903</v>
      </c>
      <c r="N74" s="85"/>
    </row>
    <row r="75" spans="1:14" ht="15.75">
      <c r="A75" s="12"/>
      <c r="B75" s="34" t="s">
        <v>17</v>
      </c>
      <c r="C75" s="35">
        <v>850</v>
      </c>
      <c r="D75" s="35">
        <v>557</v>
      </c>
      <c r="E75" s="36">
        <f t="shared" si="5"/>
        <v>-34.470588235294116</v>
      </c>
      <c r="F75" s="36">
        <f t="shared" si="7"/>
        <v>1.0328394741233844</v>
      </c>
      <c r="G75" s="35">
        <v>1662</v>
      </c>
      <c r="H75" s="35">
        <v>1214</v>
      </c>
      <c r="I75" s="36">
        <f t="shared" si="6"/>
        <v>-26.955475330926593</v>
      </c>
      <c r="J75" s="36">
        <f t="shared" si="8"/>
        <v>1.0920015831324434</v>
      </c>
      <c r="K75" s="79"/>
      <c r="L75" s="35">
        <v>23611</v>
      </c>
      <c r="M75" s="36">
        <f t="shared" si="9"/>
        <v>1.0877151440297748</v>
      </c>
      <c r="N75" s="85"/>
    </row>
    <row r="76" spans="1:14" ht="15.75">
      <c r="A76" s="12"/>
      <c r="B76" s="34" t="s">
        <v>4</v>
      </c>
      <c r="C76" s="35">
        <v>1644</v>
      </c>
      <c r="D76" s="35">
        <v>1099</v>
      </c>
      <c r="E76" s="36">
        <f t="shared" si="5"/>
        <v>-33.150851581508512</v>
      </c>
      <c r="F76" s="36">
        <f t="shared" si="7"/>
        <v>2.0378645997515252</v>
      </c>
      <c r="G76" s="35">
        <v>3554</v>
      </c>
      <c r="H76" s="35">
        <v>2288</v>
      </c>
      <c r="I76" s="36">
        <f t="shared" si="6"/>
        <v>-35.621834552616768</v>
      </c>
      <c r="J76" s="36">
        <f t="shared" si="8"/>
        <v>2.0580721764473067</v>
      </c>
      <c r="K76" s="79"/>
      <c r="L76" s="35">
        <v>69426</v>
      </c>
      <c r="M76" s="36">
        <f t="shared" si="9"/>
        <v>3.1983275417987862</v>
      </c>
      <c r="N76" s="85"/>
    </row>
    <row r="77" spans="1:14" ht="15.75">
      <c r="A77" s="12"/>
      <c r="B77" s="34" t="s">
        <v>13</v>
      </c>
      <c r="C77" s="35">
        <v>707</v>
      </c>
      <c r="D77" s="35">
        <v>814</v>
      </c>
      <c r="E77" s="36">
        <f t="shared" si="5"/>
        <v>15.134370579915135</v>
      </c>
      <c r="F77" s="36">
        <f t="shared" si="7"/>
        <v>1.5093919783418939</v>
      </c>
      <c r="G77" s="35">
        <v>1286</v>
      </c>
      <c r="H77" s="35">
        <v>1479</v>
      </c>
      <c r="I77" s="36">
        <f t="shared" si="6"/>
        <v>15.007776049766708</v>
      </c>
      <c r="J77" s="36">
        <f t="shared" si="8"/>
        <v>1.3303709567157198</v>
      </c>
      <c r="K77" s="79"/>
      <c r="L77" s="35">
        <v>39667</v>
      </c>
      <c r="M77" s="36">
        <f t="shared" si="9"/>
        <v>1.8273853974092193</v>
      </c>
      <c r="N77" s="85"/>
    </row>
    <row r="78" spans="1:14" ht="15.75">
      <c r="A78" s="12"/>
      <c r="B78" s="34" t="s">
        <v>11</v>
      </c>
      <c r="C78" s="35">
        <v>1361</v>
      </c>
      <c r="D78" s="35">
        <v>1367</v>
      </c>
      <c r="E78" s="36">
        <f t="shared" si="5"/>
        <v>0.44085231447466011</v>
      </c>
      <c r="F78" s="36">
        <f t="shared" si="7"/>
        <v>2.5348142928665469</v>
      </c>
      <c r="G78" s="35">
        <v>3040</v>
      </c>
      <c r="H78" s="35">
        <v>2951</v>
      </c>
      <c r="I78" s="36">
        <f t="shared" si="6"/>
        <v>-2.927631578947365</v>
      </c>
      <c r="J78" s="36">
        <f t="shared" si="8"/>
        <v>2.6544453639405607</v>
      </c>
      <c r="K78" s="79"/>
      <c r="L78" s="35">
        <v>55129</v>
      </c>
      <c r="M78" s="36">
        <f t="shared" si="9"/>
        <v>2.5396911683205903</v>
      </c>
      <c r="N78" s="85"/>
    </row>
    <row r="79" spans="1:14" ht="15.75">
      <c r="A79" s="12"/>
      <c r="B79" s="34" t="s">
        <v>22</v>
      </c>
      <c r="C79" s="35">
        <v>314</v>
      </c>
      <c r="D79" s="35">
        <v>219</v>
      </c>
      <c r="E79" s="36">
        <f t="shared" si="5"/>
        <v>-30.2547770700637</v>
      </c>
      <c r="F79" s="36">
        <f t="shared" si="7"/>
        <v>0.40608948803055872</v>
      </c>
      <c r="G79" s="35">
        <v>589</v>
      </c>
      <c r="H79" s="35">
        <v>422</v>
      </c>
      <c r="I79" s="36">
        <f t="shared" si="6"/>
        <v>-28.353140916808151</v>
      </c>
      <c r="J79" s="36">
        <f t="shared" si="8"/>
        <v>0.37959198359299107</v>
      </c>
      <c r="K79" s="79"/>
      <c r="L79" s="35">
        <v>8787</v>
      </c>
      <c r="M79" s="36">
        <f t="shared" si="9"/>
        <v>0.40480085428781631</v>
      </c>
      <c r="N79" s="85"/>
    </row>
    <row r="80" spans="1:14" ht="15.75">
      <c r="A80" s="12"/>
      <c r="B80" s="34" t="s">
        <v>15</v>
      </c>
      <c r="C80" s="35">
        <v>638</v>
      </c>
      <c r="D80" s="35">
        <v>599</v>
      </c>
      <c r="E80" s="36">
        <f t="shared" si="5"/>
        <v>-6.1128526645768062</v>
      </c>
      <c r="F80" s="36">
        <f t="shared" si="7"/>
        <v>1.1107196499100669</v>
      </c>
      <c r="G80" s="35">
        <v>1254</v>
      </c>
      <c r="H80" s="35">
        <v>1304</v>
      </c>
      <c r="I80" s="36">
        <f t="shared" si="6"/>
        <v>3.9872408293460948</v>
      </c>
      <c r="J80" s="36">
        <f t="shared" si="8"/>
        <v>1.1729572194437448</v>
      </c>
      <c r="K80" s="79"/>
      <c r="L80" s="35">
        <v>24074</v>
      </c>
      <c r="M80" s="36">
        <f t="shared" si="9"/>
        <v>1.1090446985461351</v>
      </c>
      <c r="N80" s="85"/>
    </row>
    <row r="81" spans="1:14" ht="15.75">
      <c r="A81" s="12"/>
      <c r="B81" s="34" t="s">
        <v>6</v>
      </c>
      <c r="C81" s="35">
        <v>957</v>
      </c>
      <c r="D81" s="35">
        <v>974</v>
      </c>
      <c r="E81" s="36">
        <f t="shared" si="5"/>
        <v>1.7763845350052154</v>
      </c>
      <c r="F81" s="36">
        <f t="shared" si="7"/>
        <v>1.8060783622911607</v>
      </c>
      <c r="G81" s="35">
        <v>1914</v>
      </c>
      <c r="H81" s="35">
        <v>2147</v>
      </c>
      <c r="I81" s="36">
        <f t="shared" si="6"/>
        <v>12.173458725182872</v>
      </c>
      <c r="J81" s="36">
        <f t="shared" si="8"/>
        <v>1.9312416795596012</v>
      </c>
      <c r="K81" s="79"/>
      <c r="L81" s="35">
        <v>42247</v>
      </c>
      <c r="M81" s="36">
        <f t="shared" si="9"/>
        <v>1.9462412303513572</v>
      </c>
      <c r="N81" s="85"/>
    </row>
    <row r="82" spans="1:14" ht="15.75">
      <c r="A82" s="12"/>
      <c r="B82" s="34" t="s">
        <v>74</v>
      </c>
      <c r="C82" s="35">
        <v>112</v>
      </c>
      <c r="D82" s="35">
        <v>97</v>
      </c>
      <c r="E82" s="36">
        <f t="shared" si="5"/>
        <v>-13.392857142857139</v>
      </c>
      <c r="F82" s="36">
        <f t="shared" si="7"/>
        <v>0.1798661202692429</v>
      </c>
      <c r="G82" s="35">
        <v>218</v>
      </c>
      <c r="H82" s="35">
        <v>202</v>
      </c>
      <c r="I82" s="36">
        <f t="shared" si="6"/>
        <v>-7.3394495412844041</v>
      </c>
      <c r="J82" s="36">
        <f t="shared" si="8"/>
        <v>0.18170042816536539</v>
      </c>
      <c r="K82" s="79"/>
      <c r="L82" s="35">
        <v>3088</v>
      </c>
      <c r="M82" s="36">
        <f t="shared" si="9"/>
        <v>0.14225845431214029</v>
      </c>
      <c r="N82" s="85"/>
    </row>
    <row r="83" spans="1:14" ht="15.75">
      <c r="A83" s="12"/>
      <c r="B83" s="34" t="s">
        <v>3</v>
      </c>
      <c r="C83" s="35">
        <v>3363</v>
      </c>
      <c r="D83" s="35">
        <v>2665</v>
      </c>
      <c r="E83" s="36">
        <f t="shared" si="5"/>
        <v>-20.755278025572409</v>
      </c>
      <c r="F83" s="36">
        <f t="shared" si="7"/>
        <v>4.9416825826549724</v>
      </c>
      <c r="G83" s="35">
        <v>6878</v>
      </c>
      <c r="H83" s="35">
        <v>5599</v>
      </c>
      <c r="I83" s="36">
        <f t="shared" si="6"/>
        <v>-18.595521954056416</v>
      </c>
      <c r="J83" s="36">
        <f t="shared" si="8"/>
        <v>5.0363400856330731</v>
      </c>
      <c r="K83" s="79"/>
      <c r="L83" s="35">
        <v>108379</v>
      </c>
      <c r="M83" s="36">
        <f t="shared" si="9"/>
        <v>4.9928202784635536</v>
      </c>
      <c r="N83" s="85"/>
    </row>
    <row r="84" spans="1:14" ht="15.75">
      <c r="A84" s="12"/>
      <c r="B84" s="34" t="s">
        <v>20</v>
      </c>
      <c r="C84" s="35">
        <v>302</v>
      </c>
      <c r="D84" s="35">
        <v>230</v>
      </c>
      <c r="E84" s="36">
        <f t="shared" si="5"/>
        <v>-23.841059602649008</v>
      </c>
      <c r="F84" s="36">
        <f t="shared" si="7"/>
        <v>0.42648667692707076</v>
      </c>
      <c r="G84" s="35">
        <v>646</v>
      </c>
      <c r="H84" s="35">
        <v>428</v>
      </c>
      <c r="I84" s="36">
        <f t="shared" si="6"/>
        <v>-33.746130030959755</v>
      </c>
      <c r="J84" s="36">
        <f t="shared" si="8"/>
        <v>0.38498902601374446</v>
      </c>
      <c r="K84" s="79"/>
      <c r="L84" s="35">
        <v>22813</v>
      </c>
      <c r="M84" s="36">
        <f t="shared" si="9"/>
        <v>1.0509527584918577</v>
      </c>
      <c r="N84" s="85"/>
    </row>
    <row r="85" spans="1:14" ht="15.75">
      <c r="A85" s="12"/>
      <c r="B85" s="34" t="s">
        <v>7</v>
      </c>
      <c r="C85" s="35">
        <v>1358</v>
      </c>
      <c r="D85" s="35">
        <v>1025</v>
      </c>
      <c r="E85" s="36">
        <f t="shared" si="5"/>
        <v>-24.521354933726069</v>
      </c>
      <c r="F85" s="36">
        <f t="shared" si="7"/>
        <v>1.9006471471749893</v>
      </c>
      <c r="G85" s="35">
        <v>2852</v>
      </c>
      <c r="H85" s="35">
        <v>2621</v>
      </c>
      <c r="I85" s="36">
        <f t="shared" si="6"/>
        <v>-8.0995792426367448</v>
      </c>
      <c r="J85" s="36">
        <f t="shared" si="8"/>
        <v>2.3576080307991223</v>
      </c>
      <c r="K85" s="79"/>
      <c r="L85" s="35">
        <v>46524</v>
      </c>
      <c r="M85" s="36">
        <f t="shared" si="9"/>
        <v>2.143274717751948</v>
      </c>
      <c r="N85" s="85"/>
    </row>
    <row r="86" spans="1:14" ht="15.75">
      <c r="A86" s="12"/>
      <c r="B86" s="34" t="s">
        <v>232</v>
      </c>
      <c r="C86" s="35">
        <v>4707</v>
      </c>
      <c r="D86" s="35">
        <v>3338</v>
      </c>
      <c r="E86" s="36">
        <f t="shared" si="5"/>
        <v>-29.084342468663692</v>
      </c>
      <c r="F86" s="36">
        <f t="shared" si="7"/>
        <v>6.189619685141575</v>
      </c>
      <c r="G86" s="35">
        <v>9296</v>
      </c>
      <c r="H86" s="35">
        <v>6974</v>
      </c>
      <c r="I86" s="36">
        <f t="shared" si="6"/>
        <v>-24.97848537005164</v>
      </c>
      <c r="J86" s="36">
        <f t="shared" si="8"/>
        <v>6.2731623070557339</v>
      </c>
      <c r="K86" s="79"/>
      <c r="L86" s="35">
        <v>250916</v>
      </c>
      <c r="M86" s="36">
        <f t="shared" si="9"/>
        <v>11.55923650329825</v>
      </c>
      <c r="N86" s="85"/>
    </row>
    <row r="87" spans="1:14" ht="15.75">
      <c r="A87" s="12"/>
      <c r="B87" s="34" t="s">
        <v>29</v>
      </c>
      <c r="C87" s="35">
        <v>0</v>
      </c>
      <c r="D87" s="35">
        <v>1</v>
      </c>
      <c r="E87" s="36" t="str">
        <f t="shared" si="5"/>
        <v/>
      </c>
      <c r="F87" s="36">
        <f t="shared" si="7"/>
        <v>1.8542898996829163E-3</v>
      </c>
      <c r="G87" s="35">
        <v>0</v>
      </c>
      <c r="H87" s="35">
        <v>1</v>
      </c>
      <c r="I87" s="36" t="str">
        <f t="shared" si="6"/>
        <v/>
      </c>
      <c r="J87" s="36">
        <f t="shared" si="8"/>
        <v>8.9950707012557117E-4</v>
      </c>
      <c r="K87" s="79"/>
      <c r="L87" s="35">
        <v>12</v>
      </c>
      <c r="M87" s="36">
        <f t="shared" si="9"/>
        <v>5.5281782763785087E-4</v>
      </c>
      <c r="N87" s="85"/>
    </row>
    <row r="88" spans="1:14" ht="15.75">
      <c r="A88" s="12"/>
      <c r="B88" s="34" t="s">
        <v>28</v>
      </c>
      <c r="C88" s="35">
        <v>0</v>
      </c>
      <c r="D88" s="35">
        <v>0</v>
      </c>
      <c r="E88" s="36" t="str">
        <f t="shared" si="5"/>
        <v/>
      </c>
      <c r="F88" s="36">
        <f t="shared" si="7"/>
        <v>0</v>
      </c>
      <c r="G88" s="35">
        <v>3</v>
      </c>
      <c r="H88" s="35">
        <v>2</v>
      </c>
      <c r="I88" s="36">
        <f t="shared" si="6"/>
        <v>-33.333333333333336</v>
      </c>
      <c r="J88" s="36">
        <f t="shared" si="8"/>
        <v>1.7990141402511423E-3</v>
      </c>
      <c r="K88" s="79"/>
      <c r="L88" s="35">
        <v>40</v>
      </c>
      <c r="M88" s="36">
        <f t="shared" si="9"/>
        <v>1.8427260921261696E-3</v>
      </c>
      <c r="N88" s="85"/>
    </row>
    <row r="89" spans="1:14" ht="15.75">
      <c r="A89" s="12"/>
      <c r="B89" s="34" t="s">
        <v>71</v>
      </c>
      <c r="C89" s="35">
        <v>0</v>
      </c>
      <c r="D89" s="35">
        <v>0</v>
      </c>
      <c r="E89" s="36" t="str">
        <f t="shared" si="5"/>
        <v/>
      </c>
      <c r="F89" s="36">
        <f t="shared" si="7"/>
        <v>0</v>
      </c>
      <c r="G89" s="35">
        <v>0</v>
      </c>
      <c r="H89" s="35">
        <v>0</v>
      </c>
      <c r="I89" s="36" t="str">
        <f t="shared" si="6"/>
        <v/>
      </c>
      <c r="J89" s="36">
        <f t="shared" si="8"/>
        <v>0</v>
      </c>
      <c r="K89" s="79"/>
      <c r="L89" s="35">
        <v>61</v>
      </c>
      <c r="M89" s="36">
        <f t="shared" si="9"/>
        <v>2.8101572904924085E-3</v>
      </c>
      <c r="N89" s="85"/>
    </row>
    <row r="90" spans="1:14" ht="15.75">
      <c r="A90" s="12"/>
      <c r="B90" s="40" t="s">
        <v>70</v>
      </c>
      <c r="C90" s="37">
        <f>SUM(C56:C89)</f>
        <v>57882</v>
      </c>
      <c r="D90" s="37">
        <f>SUM(D56:D89)</f>
        <v>53929</v>
      </c>
      <c r="E90" s="38">
        <f t="shared" si="5"/>
        <v>-6.8294115614526145</v>
      </c>
      <c r="F90" s="38">
        <f>SUM(F56:F89)</f>
        <v>99.999999999999972</v>
      </c>
      <c r="G90" s="37">
        <f>SUM(G56:G89)</f>
        <v>116363</v>
      </c>
      <c r="H90" s="37">
        <f>SUM(H56:H89)</f>
        <v>111172</v>
      </c>
      <c r="I90" s="38">
        <f t="shared" si="6"/>
        <v>-4.4610400213126127</v>
      </c>
      <c r="J90" s="38">
        <f>SUM(J56:J89)</f>
        <v>100.00000000000003</v>
      </c>
      <c r="K90" s="79"/>
      <c r="L90" s="37">
        <f>SUM(L56:L89)</f>
        <v>2170697</v>
      </c>
      <c r="M90" s="38">
        <f>SUM(M56:M89)</f>
        <v>100</v>
      </c>
      <c r="N90" s="85"/>
    </row>
    <row r="91" spans="1:14">
      <c r="A91" s="12"/>
      <c r="B91" s="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5"/>
    </row>
    <row r="92" spans="1:14" ht="18.75">
      <c r="A92" s="12"/>
      <c r="B92" s="92" t="s">
        <v>309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85"/>
    </row>
    <row r="93" spans="1:14" ht="31.5" customHeight="1">
      <c r="A93" s="12"/>
      <c r="B93" s="30" t="s">
        <v>254</v>
      </c>
      <c r="C93" s="104" t="s">
        <v>319</v>
      </c>
      <c r="D93" s="104"/>
      <c r="E93" s="101" t="s">
        <v>316</v>
      </c>
      <c r="F93" s="101" t="s">
        <v>305</v>
      </c>
      <c r="G93" s="105" t="s">
        <v>320</v>
      </c>
      <c r="H93" s="106"/>
      <c r="I93" s="101" t="s">
        <v>316</v>
      </c>
      <c r="J93" s="101" t="s">
        <v>306</v>
      </c>
      <c r="K93" s="94"/>
      <c r="L93" s="86" t="s">
        <v>322</v>
      </c>
      <c r="M93" s="101" t="s">
        <v>101</v>
      </c>
      <c r="N93" s="85"/>
    </row>
    <row r="94" spans="1:14" ht="15.75">
      <c r="A94" s="12"/>
      <c r="B94" s="30"/>
      <c r="C94" s="31">
        <v>2017</v>
      </c>
      <c r="D94" s="31">
        <v>2018</v>
      </c>
      <c r="E94" s="101"/>
      <c r="F94" s="101"/>
      <c r="G94" s="31">
        <v>2017</v>
      </c>
      <c r="H94" s="31">
        <v>2018</v>
      </c>
      <c r="I94" s="101"/>
      <c r="J94" s="101"/>
      <c r="K94" s="94"/>
      <c r="L94" s="39" t="s">
        <v>318</v>
      </c>
      <c r="M94" s="101"/>
      <c r="N94" s="85"/>
    </row>
    <row r="95" spans="1:14" ht="15.75">
      <c r="A95" s="12"/>
      <c r="B95" s="30"/>
      <c r="C95" s="31"/>
      <c r="D95" s="31"/>
      <c r="E95" s="90"/>
      <c r="F95" s="33"/>
      <c r="G95" s="33"/>
      <c r="H95" s="33"/>
      <c r="I95" s="33"/>
      <c r="J95" s="33"/>
      <c r="K95" s="33"/>
      <c r="L95" s="33"/>
      <c r="N95" s="85"/>
    </row>
    <row r="96" spans="1:14" ht="15.75">
      <c r="A96" s="12"/>
      <c r="B96" s="34" t="s">
        <v>25</v>
      </c>
      <c r="C96" s="35">
        <f>C16-C56</f>
        <v>41</v>
      </c>
      <c r="D96" s="35">
        <f>D16-D56</f>
        <v>21</v>
      </c>
      <c r="E96" s="36">
        <f t="shared" ref="E96:E124" si="10">IF(ISBLANK(D96),"",(IFERROR(((D96/C96-1)*100),"")))</f>
        <v>-48.780487804878049</v>
      </c>
      <c r="F96" s="36">
        <f>+(D96*100)/$D$130</f>
        <v>4.421983575489577E-2</v>
      </c>
      <c r="G96" s="35">
        <f>G16-G56</f>
        <v>60</v>
      </c>
      <c r="H96" s="35">
        <f>H16-H56</f>
        <v>38</v>
      </c>
      <c r="I96" s="36">
        <f t="shared" ref="I96:I124" si="11">IF(ISBLANK(H96),"",(IFERROR(((H96/G96-1)*100),"")))</f>
        <v>-36.666666666666671</v>
      </c>
      <c r="J96" s="36">
        <f>+(H96*100)/$H$130</f>
        <v>3.9552432995055946E-2</v>
      </c>
      <c r="K96" s="79"/>
      <c r="L96" s="35">
        <f>L16-L56</f>
        <v>1038</v>
      </c>
      <c r="M96" s="36">
        <f>+(L96*100)/$L$130</f>
        <v>5.8767712407347433E-2</v>
      </c>
      <c r="N96" s="85"/>
    </row>
    <row r="97" spans="1:14" ht="15.75">
      <c r="A97" s="12"/>
      <c r="B97" s="34" t="s">
        <v>0</v>
      </c>
      <c r="C97" s="35">
        <f t="shared" ref="C97:D124" si="12">C17-C57</f>
        <v>7084</v>
      </c>
      <c r="D97" s="35">
        <f t="shared" si="12"/>
        <v>10310</v>
      </c>
      <c r="E97" s="36">
        <f t="shared" si="10"/>
        <v>45.539243365330329</v>
      </c>
      <c r="F97" s="36">
        <f t="shared" ref="F97:F129" si="13">+(D97*100)/$D$130</f>
        <v>21.709833649189303</v>
      </c>
      <c r="G97" s="35">
        <f t="shared" ref="G97:H97" si="14">G17-G57</f>
        <v>13001</v>
      </c>
      <c r="H97" s="35">
        <f t="shared" si="14"/>
        <v>18946</v>
      </c>
      <c r="I97" s="36">
        <f t="shared" si="11"/>
        <v>45.727251749865403</v>
      </c>
      <c r="J97" s="36">
        <f t="shared" ref="J97:J129" si="15">+(H97*100)/$H$130</f>
        <v>19.720010408535</v>
      </c>
      <c r="K97" s="79"/>
      <c r="L97" s="35">
        <f t="shared" ref="L97" si="16">L17-L57</f>
        <v>239454</v>
      </c>
      <c r="M97" s="36">
        <f t="shared" ref="M97:M129" si="17">+(L97*100)/$L$130</f>
        <v>13.556997887079936</v>
      </c>
      <c r="N97" s="85"/>
    </row>
    <row r="98" spans="1:14" ht="15.75">
      <c r="A98" s="12"/>
      <c r="B98" s="34" t="s">
        <v>23</v>
      </c>
      <c r="C98" s="35">
        <f t="shared" si="12"/>
        <v>286</v>
      </c>
      <c r="D98" s="35">
        <f t="shared" si="12"/>
        <v>222</v>
      </c>
      <c r="E98" s="36">
        <f t="shared" si="10"/>
        <v>-22.377622377622373</v>
      </c>
      <c r="F98" s="36">
        <f t="shared" si="13"/>
        <v>0.46746683512318382</v>
      </c>
      <c r="G98" s="35">
        <f t="shared" ref="G98:H98" si="18">G18-G58</f>
        <v>724</v>
      </c>
      <c r="H98" s="35">
        <f t="shared" si="18"/>
        <v>517</v>
      </c>
      <c r="I98" s="36">
        <f t="shared" si="11"/>
        <v>-28.591160220994471</v>
      </c>
      <c r="J98" s="36">
        <f t="shared" si="15"/>
        <v>0.53812125943273481</v>
      </c>
      <c r="K98" s="79"/>
      <c r="L98" s="35">
        <f t="shared" ref="L98" si="19">L18-L58</f>
        <v>9925</v>
      </c>
      <c r="M98" s="36">
        <f t="shared" si="17"/>
        <v>0.56191671063865445</v>
      </c>
      <c r="N98" s="85"/>
    </row>
    <row r="99" spans="1:14" ht="15.75">
      <c r="A99" s="12"/>
      <c r="B99" s="34" t="s">
        <v>2</v>
      </c>
      <c r="C99" s="35">
        <f t="shared" si="12"/>
        <v>2038</v>
      </c>
      <c r="D99" s="35">
        <f t="shared" si="12"/>
        <v>2837</v>
      </c>
      <c r="E99" s="36">
        <f t="shared" si="10"/>
        <v>39.205103042198239</v>
      </c>
      <c r="F99" s="36">
        <f t="shared" si="13"/>
        <v>5.9738892398399663</v>
      </c>
      <c r="G99" s="35">
        <f t="shared" ref="G99:H99" si="20">G19-G59</f>
        <v>4664</v>
      </c>
      <c r="H99" s="35">
        <f t="shared" si="20"/>
        <v>5916</v>
      </c>
      <c r="I99" s="36">
        <f t="shared" si="11"/>
        <v>26.843910806174964</v>
      </c>
      <c r="J99" s="36">
        <f t="shared" si="15"/>
        <v>6.1576893052302886</v>
      </c>
      <c r="K99" s="79"/>
      <c r="L99" s="35">
        <f t="shared" ref="L99" si="21">L19-L59</f>
        <v>106106</v>
      </c>
      <c r="M99" s="36">
        <f t="shared" si="17"/>
        <v>6.0073284130000069</v>
      </c>
      <c r="N99" s="85"/>
    </row>
    <row r="100" spans="1:14" ht="15.75">
      <c r="A100" s="12"/>
      <c r="B100" s="34" t="s">
        <v>231</v>
      </c>
      <c r="C100" s="35">
        <f t="shared" si="12"/>
        <v>9707</v>
      </c>
      <c r="D100" s="35">
        <f t="shared" si="12"/>
        <v>10217</v>
      </c>
      <c r="E100" s="36">
        <f t="shared" si="10"/>
        <v>5.2539404553415103</v>
      </c>
      <c r="F100" s="36">
        <f t="shared" si="13"/>
        <v>21.514002947989049</v>
      </c>
      <c r="G100" s="35">
        <f t="shared" ref="G100:H100" si="22">G20-G60</f>
        <v>18798</v>
      </c>
      <c r="H100" s="35">
        <f t="shared" si="22"/>
        <v>20129</v>
      </c>
      <c r="I100" s="36">
        <f t="shared" si="11"/>
        <v>7.0805404830301066</v>
      </c>
      <c r="J100" s="36">
        <f t="shared" si="15"/>
        <v>20.951340098881083</v>
      </c>
      <c r="K100" s="79"/>
      <c r="L100" s="35">
        <f t="shared" ref="L100" si="23">L20-L60</f>
        <v>359809</v>
      </c>
      <c r="M100" s="36">
        <f t="shared" si="17"/>
        <v>20.37105186278928</v>
      </c>
      <c r="N100" s="85"/>
    </row>
    <row r="101" spans="1:14" ht="15.75">
      <c r="A101" s="12"/>
      <c r="B101" s="34" t="s">
        <v>5</v>
      </c>
      <c r="C101" s="35">
        <f t="shared" si="12"/>
        <v>1594</v>
      </c>
      <c r="D101" s="35">
        <f t="shared" si="12"/>
        <v>429</v>
      </c>
      <c r="E101" s="36">
        <f t="shared" si="10"/>
        <v>-73.086574654956095</v>
      </c>
      <c r="F101" s="36">
        <f t="shared" si="13"/>
        <v>0.90334807327858502</v>
      </c>
      <c r="G101" s="35">
        <f t="shared" ref="G101:H101" si="24">G21-G61</f>
        <v>2316</v>
      </c>
      <c r="H101" s="35">
        <f t="shared" si="24"/>
        <v>930</v>
      </c>
      <c r="I101" s="36">
        <f t="shared" si="11"/>
        <v>-59.844559585492227</v>
      </c>
      <c r="J101" s="36">
        <f t="shared" si="15"/>
        <v>0.96799375487900075</v>
      </c>
      <c r="K101" s="79"/>
      <c r="L101" s="35">
        <f t="shared" ref="L101" si="25">L21-L61</f>
        <v>25067</v>
      </c>
      <c r="M101" s="36">
        <f t="shared" si="17"/>
        <v>1.4192006232321563</v>
      </c>
      <c r="N101" s="85"/>
    </row>
    <row r="102" spans="1:14" ht="15.75">
      <c r="A102" s="12"/>
      <c r="B102" s="34" t="s">
        <v>9</v>
      </c>
      <c r="C102" s="35">
        <f t="shared" si="12"/>
        <v>1126</v>
      </c>
      <c r="D102" s="35">
        <f t="shared" si="12"/>
        <v>1543</v>
      </c>
      <c r="E102" s="36">
        <f t="shared" si="10"/>
        <v>37.033747779751323</v>
      </c>
      <c r="F102" s="36">
        <f t="shared" si="13"/>
        <v>3.2491050747525794</v>
      </c>
      <c r="G102" s="35">
        <f t="shared" ref="G102:H102" si="26">G22-G62</f>
        <v>2329</v>
      </c>
      <c r="H102" s="35">
        <f t="shared" si="26"/>
        <v>2859</v>
      </c>
      <c r="I102" s="36">
        <f t="shared" si="11"/>
        <v>22.75654787462431</v>
      </c>
      <c r="J102" s="36">
        <f t="shared" si="15"/>
        <v>2.9758001561280252</v>
      </c>
      <c r="K102" s="79"/>
      <c r="L102" s="35">
        <f t="shared" ref="L102" si="27">L22-L62</f>
        <v>38024</v>
      </c>
      <c r="M102" s="36">
        <f t="shared" si="17"/>
        <v>2.1527779350452589</v>
      </c>
      <c r="N102" s="85"/>
    </row>
    <row r="103" spans="1:14" ht="15.75">
      <c r="A103" s="12"/>
      <c r="B103" s="34" t="s">
        <v>10</v>
      </c>
      <c r="C103" s="35">
        <f t="shared" si="12"/>
        <v>731</v>
      </c>
      <c r="D103" s="35">
        <f t="shared" si="12"/>
        <v>636</v>
      </c>
      <c r="E103" s="36">
        <f t="shared" si="10"/>
        <v>-12.995896032831734</v>
      </c>
      <c r="F103" s="36">
        <f t="shared" si="13"/>
        <v>1.3392293114339862</v>
      </c>
      <c r="G103" s="35">
        <f t="shared" ref="G103:H103" si="28">G23-G63</f>
        <v>1395</v>
      </c>
      <c r="H103" s="35">
        <f t="shared" si="28"/>
        <v>1263</v>
      </c>
      <c r="I103" s="36">
        <f t="shared" si="11"/>
        <v>-9.4623655913978482</v>
      </c>
      <c r="J103" s="36">
        <f t="shared" si="15"/>
        <v>1.3145979703356752</v>
      </c>
      <c r="K103" s="79"/>
      <c r="L103" s="35">
        <f t="shared" ref="L103" si="29">L23-L63</f>
        <v>29398</v>
      </c>
      <c r="M103" s="36">
        <f t="shared" si="17"/>
        <v>1.6644057893556838</v>
      </c>
      <c r="N103" s="85"/>
    </row>
    <row r="104" spans="1:14" ht="15.75">
      <c r="A104" s="12"/>
      <c r="B104" s="34" t="s">
        <v>21</v>
      </c>
      <c r="C104" s="35">
        <f t="shared" si="12"/>
        <v>262</v>
      </c>
      <c r="D104" s="35">
        <f t="shared" si="12"/>
        <v>172</v>
      </c>
      <c r="E104" s="36">
        <f t="shared" si="10"/>
        <v>-34.351145038167942</v>
      </c>
      <c r="F104" s="36">
        <f t="shared" si="13"/>
        <v>0.36218151189724151</v>
      </c>
      <c r="G104" s="35">
        <f t="shared" ref="G104:H104" si="30">G24-G64</f>
        <v>447</v>
      </c>
      <c r="H104" s="35">
        <f t="shared" si="30"/>
        <v>334</v>
      </c>
      <c r="I104" s="36">
        <f t="shared" si="11"/>
        <v>-25.279642058165553</v>
      </c>
      <c r="J104" s="36">
        <f t="shared" si="15"/>
        <v>0.34764506895654435</v>
      </c>
      <c r="K104" s="79"/>
      <c r="L104" s="35">
        <f t="shared" ref="L104" si="31">L24-L64</f>
        <v>7888</v>
      </c>
      <c r="M104" s="36">
        <f t="shared" si="17"/>
        <v>0.44658932126122985</v>
      </c>
      <c r="N104" s="85"/>
    </row>
    <row r="105" spans="1:14" ht="15.75">
      <c r="A105" s="12"/>
      <c r="B105" s="34" t="s">
        <v>12</v>
      </c>
      <c r="C105" s="35">
        <f t="shared" si="12"/>
        <v>1207</v>
      </c>
      <c r="D105" s="35">
        <f t="shared" si="12"/>
        <v>931</v>
      </c>
      <c r="E105" s="36">
        <f t="shared" si="10"/>
        <v>-22.866611433305717</v>
      </c>
      <c r="F105" s="36">
        <f t="shared" si="13"/>
        <v>1.9604127184670457</v>
      </c>
      <c r="G105" s="35">
        <f t="shared" ref="G105:H105" si="32">G25-G65</f>
        <v>2796</v>
      </c>
      <c r="H105" s="35">
        <f t="shared" si="32"/>
        <v>1936</v>
      </c>
      <c r="I105" s="36">
        <f t="shared" si="11"/>
        <v>-30.758226037195989</v>
      </c>
      <c r="J105" s="36">
        <f t="shared" si="15"/>
        <v>2.0150923757481136</v>
      </c>
      <c r="K105" s="79"/>
      <c r="L105" s="35">
        <f t="shared" ref="L105" si="33">L25-L65</f>
        <v>39470</v>
      </c>
      <c r="M105" s="36">
        <f t="shared" si="17"/>
        <v>2.2346450951040495</v>
      </c>
      <c r="N105" s="85"/>
    </row>
    <row r="106" spans="1:14" ht="15.75">
      <c r="A106" s="12"/>
      <c r="B106" s="34" t="s">
        <v>16</v>
      </c>
      <c r="C106" s="35">
        <f t="shared" si="12"/>
        <v>687</v>
      </c>
      <c r="D106" s="35">
        <f t="shared" si="12"/>
        <v>692</v>
      </c>
      <c r="E106" s="36">
        <f t="shared" si="10"/>
        <v>0.72780203784570396</v>
      </c>
      <c r="F106" s="36">
        <f t="shared" si="13"/>
        <v>1.4571488734470415</v>
      </c>
      <c r="G106" s="35">
        <f t="shared" ref="G106:H106" si="34">G26-G66</f>
        <v>1390</v>
      </c>
      <c r="H106" s="35">
        <f t="shared" si="34"/>
        <v>1386</v>
      </c>
      <c r="I106" s="36">
        <f t="shared" si="11"/>
        <v>-0.28776978417266452</v>
      </c>
      <c r="J106" s="36">
        <f t="shared" si="15"/>
        <v>1.4426229508196722</v>
      </c>
      <c r="K106" s="79"/>
      <c r="L106" s="35">
        <f t="shared" ref="L106" si="35">L26-L66</f>
        <v>28873</v>
      </c>
      <c r="M106" s="36">
        <f t="shared" si="17"/>
        <v>1.6346822353924302</v>
      </c>
      <c r="N106" s="85"/>
    </row>
    <row r="107" spans="1:14" ht="15.75">
      <c r="A107" s="12"/>
      <c r="B107" s="34" t="s">
        <v>14</v>
      </c>
      <c r="C107" s="35">
        <f t="shared" si="12"/>
        <v>1007</v>
      </c>
      <c r="D107" s="35">
        <f t="shared" si="12"/>
        <v>1142</v>
      </c>
      <c r="E107" s="36">
        <f t="shared" si="10"/>
        <v>13.406156901688181</v>
      </c>
      <c r="F107" s="36">
        <f t="shared" si="13"/>
        <v>2.4047167824805222</v>
      </c>
      <c r="G107" s="35">
        <f t="shared" ref="G107:H107" si="36">G27-G67</f>
        <v>2071</v>
      </c>
      <c r="H107" s="35">
        <f t="shared" si="36"/>
        <v>2628</v>
      </c>
      <c r="I107" s="36">
        <f t="shared" si="11"/>
        <v>26.895219700627713</v>
      </c>
      <c r="J107" s="36">
        <f t="shared" si="15"/>
        <v>2.7353629976580796</v>
      </c>
      <c r="K107" s="79"/>
      <c r="L107" s="35">
        <f t="shared" ref="L107" si="37">L27-L67</f>
        <v>35490</v>
      </c>
      <c r="M107" s="36">
        <f t="shared" si="17"/>
        <v>2.0093122479159544</v>
      </c>
      <c r="N107" s="85"/>
    </row>
    <row r="108" spans="1:14" ht="15.75">
      <c r="A108" s="12"/>
      <c r="B108" s="34" t="s">
        <v>24</v>
      </c>
      <c r="C108" s="35">
        <f t="shared" si="12"/>
        <v>211</v>
      </c>
      <c r="D108" s="35">
        <f t="shared" si="12"/>
        <v>108</v>
      </c>
      <c r="E108" s="36">
        <f t="shared" si="10"/>
        <v>-48.815165876777257</v>
      </c>
      <c r="F108" s="36">
        <f t="shared" si="13"/>
        <v>0.22741629816803538</v>
      </c>
      <c r="G108" s="35">
        <f t="shared" ref="G108:H108" si="38">G28-G68</f>
        <v>373</v>
      </c>
      <c r="H108" s="35">
        <f t="shared" si="38"/>
        <v>190</v>
      </c>
      <c r="I108" s="36">
        <f t="shared" si="11"/>
        <v>-49.061662198391417</v>
      </c>
      <c r="J108" s="36">
        <f t="shared" si="15"/>
        <v>0.19776216497527974</v>
      </c>
      <c r="K108" s="79"/>
      <c r="L108" s="35">
        <f t="shared" ref="L108" si="39">L28-L68</f>
        <v>4604</v>
      </c>
      <c r="M108" s="36">
        <f t="shared" si="17"/>
        <v>0.26066141418441963</v>
      </c>
      <c r="N108" s="85"/>
    </row>
    <row r="109" spans="1:14" ht="15.75">
      <c r="A109" s="12"/>
      <c r="B109" s="34" t="s">
        <v>18</v>
      </c>
      <c r="C109" s="35">
        <f t="shared" si="12"/>
        <v>820</v>
      </c>
      <c r="D109" s="35">
        <f t="shared" si="12"/>
        <v>727</v>
      </c>
      <c r="E109" s="36">
        <f t="shared" si="10"/>
        <v>-11.341463414634145</v>
      </c>
      <c r="F109" s="36">
        <f t="shared" si="13"/>
        <v>1.530848599705201</v>
      </c>
      <c r="G109" s="35">
        <f t="shared" ref="G109:H109" si="40">G29-G69</f>
        <v>1683</v>
      </c>
      <c r="H109" s="35">
        <f t="shared" si="40"/>
        <v>1488</v>
      </c>
      <c r="I109" s="36">
        <f t="shared" si="11"/>
        <v>-11.586452762923349</v>
      </c>
      <c r="J109" s="36">
        <f t="shared" si="15"/>
        <v>1.5487900078064012</v>
      </c>
      <c r="K109" s="79"/>
      <c r="L109" s="35">
        <f t="shared" ref="L109" si="41">L29-L69</f>
        <v>29969</v>
      </c>
      <c r="M109" s="36">
        <f t="shared" si="17"/>
        <v>1.6967336928090513</v>
      </c>
      <c r="N109" s="85"/>
    </row>
    <row r="110" spans="1:14" ht="15.75">
      <c r="A110" s="12"/>
      <c r="B110" s="34" t="s">
        <v>1</v>
      </c>
      <c r="C110" s="35">
        <f t="shared" si="12"/>
        <v>3854</v>
      </c>
      <c r="D110" s="35">
        <f t="shared" si="12"/>
        <v>3967</v>
      </c>
      <c r="E110" s="36">
        <f t="shared" si="10"/>
        <v>2.9320186818889482</v>
      </c>
      <c r="F110" s="36">
        <f t="shared" si="13"/>
        <v>8.3533375447462621</v>
      </c>
      <c r="G110" s="35">
        <f t="shared" ref="G110:H110" si="42">G30-G70</f>
        <v>8281</v>
      </c>
      <c r="H110" s="35">
        <f t="shared" si="42"/>
        <v>8306</v>
      </c>
      <c r="I110" s="36">
        <f t="shared" si="11"/>
        <v>0.30189590629150498</v>
      </c>
      <c r="J110" s="36">
        <f t="shared" si="15"/>
        <v>8.645329169919334</v>
      </c>
      <c r="K110" s="79"/>
      <c r="L110" s="35">
        <f t="shared" ref="L110" si="43">L30-L70</f>
        <v>131098</v>
      </c>
      <c r="M110" s="36">
        <f t="shared" si="17"/>
        <v>7.4222828142374127</v>
      </c>
      <c r="N110" s="85"/>
    </row>
    <row r="111" spans="1:14" ht="15.75">
      <c r="A111" s="12"/>
      <c r="B111" s="34" t="s">
        <v>27</v>
      </c>
      <c r="C111" s="35">
        <f t="shared" si="12"/>
        <v>1</v>
      </c>
      <c r="D111" s="35">
        <f t="shared" si="12"/>
        <v>0</v>
      </c>
      <c r="E111" s="36">
        <f t="shared" si="10"/>
        <v>-100</v>
      </c>
      <c r="F111" s="36">
        <f t="shared" si="13"/>
        <v>0</v>
      </c>
      <c r="G111" s="35">
        <f t="shared" ref="G111:H111" si="44">G31-G71</f>
        <v>1</v>
      </c>
      <c r="H111" s="35">
        <f t="shared" si="44"/>
        <v>0</v>
      </c>
      <c r="I111" s="36">
        <f t="shared" si="11"/>
        <v>-100</v>
      </c>
      <c r="J111" s="36">
        <f t="shared" si="15"/>
        <v>0</v>
      </c>
      <c r="K111" s="79"/>
      <c r="L111" s="35">
        <f t="shared" ref="L111" si="45">L31-L71</f>
        <v>38</v>
      </c>
      <c r="M111" s="36">
        <f t="shared" si="17"/>
        <v>2.1514191440069391E-3</v>
      </c>
      <c r="N111" s="85"/>
    </row>
    <row r="112" spans="1:14" ht="15.75">
      <c r="A112" s="12"/>
      <c r="B112" s="34" t="s">
        <v>26</v>
      </c>
      <c r="C112" s="35">
        <f t="shared" si="12"/>
        <v>4</v>
      </c>
      <c r="D112" s="35">
        <f t="shared" si="12"/>
        <v>1</v>
      </c>
      <c r="E112" s="36">
        <f t="shared" si="10"/>
        <v>-75</v>
      </c>
      <c r="F112" s="36">
        <f t="shared" si="13"/>
        <v>2.1057064645188463E-3</v>
      </c>
      <c r="G112" s="35">
        <f t="shared" ref="G112:H112" si="46">G32-G72</f>
        <v>7</v>
      </c>
      <c r="H112" s="35">
        <f t="shared" si="46"/>
        <v>1</v>
      </c>
      <c r="I112" s="36">
        <f t="shared" si="11"/>
        <v>-85.714285714285722</v>
      </c>
      <c r="J112" s="36">
        <f t="shared" si="15"/>
        <v>1.0408534998698933E-3</v>
      </c>
      <c r="K112" s="79"/>
      <c r="L112" s="35">
        <f t="shared" ref="L112" si="47">L32-L72</f>
        <v>114</v>
      </c>
      <c r="M112" s="36">
        <f t="shared" si="17"/>
        <v>6.4542574320208164E-3</v>
      </c>
      <c r="N112" s="85"/>
    </row>
    <row r="113" spans="1:14" ht="15.75">
      <c r="A113" s="12"/>
      <c r="B113" s="34" t="s">
        <v>8</v>
      </c>
      <c r="C113" s="35">
        <f t="shared" si="12"/>
        <v>711</v>
      </c>
      <c r="D113" s="35">
        <f t="shared" si="12"/>
        <v>708</v>
      </c>
      <c r="E113" s="36">
        <f t="shared" si="10"/>
        <v>-0.42194092827003704</v>
      </c>
      <c r="F113" s="36">
        <f t="shared" si="13"/>
        <v>1.4908401768793431</v>
      </c>
      <c r="G113" s="35">
        <f t="shared" ref="G113:H113" si="48">G33-G73</f>
        <v>1662</v>
      </c>
      <c r="H113" s="35">
        <f t="shared" si="48"/>
        <v>1532</v>
      </c>
      <c r="I113" s="36">
        <f t="shared" si="11"/>
        <v>-7.8219013237063812</v>
      </c>
      <c r="J113" s="36">
        <f t="shared" si="15"/>
        <v>1.5945875618006766</v>
      </c>
      <c r="K113" s="79"/>
      <c r="L113" s="35">
        <f t="shared" ref="L113" si="49">L33-L73</f>
        <v>34972</v>
      </c>
      <c r="M113" s="36">
        <f t="shared" si="17"/>
        <v>1.9799850080055439</v>
      </c>
      <c r="N113" s="85"/>
    </row>
    <row r="114" spans="1:14" ht="15.75">
      <c r="A114" s="12"/>
      <c r="B114" s="34" t="s">
        <v>19</v>
      </c>
      <c r="C114" s="35">
        <f t="shared" si="12"/>
        <v>578</v>
      </c>
      <c r="D114" s="35">
        <f t="shared" si="12"/>
        <v>528</v>
      </c>
      <c r="E114" s="36">
        <f t="shared" si="10"/>
        <v>-8.6505190311418687</v>
      </c>
      <c r="F114" s="36">
        <f t="shared" si="13"/>
        <v>1.1118130132659507</v>
      </c>
      <c r="G114" s="35">
        <f t="shared" ref="G114:H114" si="50">G34-G74</f>
        <v>1085</v>
      </c>
      <c r="H114" s="35">
        <f t="shared" si="50"/>
        <v>1097</v>
      </c>
      <c r="I114" s="36">
        <f t="shared" si="11"/>
        <v>1.1059907834101379</v>
      </c>
      <c r="J114" s="36">
        <f t="shared" si="15"/>
        <v>1.141816289357273</v>
      </c>
      <c r="K114" s="79"/>
      <c r="L114" s="35">
        <f t="shared" ref="L114" si="51">L34-L74</f>
        <v>16735</v>
      </c>
      <c r="M114" s="36">
        <f t="shared" si="17"/>
        <v>0.94747366776200326</v>
      </c>
      <c r="N114" s="85"/>
    </row>
    <row r="115" spans="1:14" ht="15.75">
      <c r="A115" s="12"/>
      <c r="B115" s="34" t="s">
        <v>17</v>
      </c>
      <c r="C115" s="35">
        <f t="shared" si="12"/>
        <v>1035</v>
      </c>
      <c r="D115" s="35">
        <f t="shared" si="12"/>
        <v>746</v>
      </c>
      <c r="E115" s="36">
        <f t="shared" si="10"/>
        <v>-27.922705314009665</v>
      </c>
      <c r="F115" s="36">
        <f t="shared" si="13"/>
        <v>1.5708570225310592</v>
      </c>
      <c r="G115" s="35">
        <f t="shared" ref="G115:H115" si="52">G35-G75</f>
        <v>1720</v>
      </c>
      <c r="H115" s="35">
        <f t="shared" si="52"/>
        <v>1714</v>
      </c>
      <c r="I115" s="36">
        <f t="shared" si="11"/>
        <v>-0.34883720930232176</v>
      </c>
      <c r="J115" s="36">
        <f t="shared" si="15"/>
        <v>1.784022898776997</v>
      </c>
      <c r="K115" s="79"/>
      <c r="L115" s="35">
        <f t="shared" ref="L115" si="53">L35-L75</f>
        <v>23661</v>
      </c>
      <c r="M115" s="36">
        <f t="shared" si="17"/>
        <v>1.3395981149038996</v>
      </c>
      <c r="N115" s="85"/>
    </row>
    <row r="116" spans="1:14" ht="15.75">
      <c r="A116" s="12"/>
      <c r="B116" s="34" t="s">
        <v>4</v>
      </c>
      <c r="C116" s="35">
        <f t="shared" si="12"/>
        <v>1658</v>
      </c>
      <c r="D116" s="35">
        <f t="shared" si="12"/>
        <v>1177</v>
      </c>
      <c r="E116" s="36">
        <f t="shared" si="10"/>
        <v>-29.01085645355851</v>
      </c>
      <c r="F116" s="36">
        <f t="shared" si="13"/>
        <v>2.478416508738682</v>
      </c>
      <c r="G116" s="35">
        <f t="shared" ref="G116:H116" si="54">G36-G76</f>
        <v>3566</v>
      </c>
      <c r="H116" s="35">
        <f t="shared" si="54"/>
        <v>2579</v>
      </c>
      <c r="I116" s="36">
        <f t="shared" si="11"/>
        <v>-27.678070667414467</v>
      </c>
      <c r="J116" s="36">
        <f t="shared" si="15"/>
        <v>2.684361176164455</v>
      </c>
      <c r="K116" s="79"/>
      <c r="L116" s="35">
        <f t="shared" ref="L116" si="55">L36-L76</f>
        <v>87556</v>
      </c>
      <c r="M116" s="36">
        <f t="shared" si="17"/>
        <v>4.9570961729650405</v>
      </c>
      <c r="N116" s="85"/>
    </row>
    <row r="117" spans="1:14" ht="15.75">
      <c r="A117" s="12"/>
      <c r="B117" s="34" t="s">
        <v>13</v>
      </c>
      <c r="C117" s="35">
        <f t="shared" si="12"/>
        <v>804</v>
      </c>
      <c r="D117" s="35">
        <f t="shared" si="12"/>
        <v>519</v>
      </c>
      <c r="E117" s="36">
        <f t="shared" si="10"/>
        <v>-35.447761194029844</v>
      </c>
      <c r="F117" s="36">
        <f t="shared" si="13"/>
        <v>1.0928616550852812</v>
      </c>
      <c r="G117" s="35">
        <f t="shared" ref="G117:H117" si="56">G37-G77</f>
        <v>1256</v>
      </c>
      <c r="H117" s="35">
        <f t="shared" si="56"/>
        <v>999</v>
      </c>
      <c r="I117" s="36">
        <f t="shared" si="11"/>
        <v>-20.461783439490443</v>
      </c>
      <c r="J117" s="36">
        <f t="shared" si="15"/>
        <v>1.0398126463700235</v>
      </c>
      <c r="K117" s="79"/>
      <c r="L117" s="35">
        <f t="shared" ref="L117" si="57">L37-L77</f>
        <v>27307</v>
      </c>
      <c r="M117" s="36">
        <f t="shared" si="17"/>
        <v>1.5460211201420389</v>
      </c>
      <c r="N117" s="85"/>
    </row>
    <row r="118" spans="1:14" ht="15.75">
      <c r="A118" s="12"/>
      <c r="B118" s="34" t="s">
        <v>11</v>
      </c>
      <c r="C118" s="35">
        <f t="shared" si="12"/>
        <v>1450</v>
      </c>
      <c r="D118" s="35">
        <f t="shared" si="12"/>
        <v>1136</v>
      </c>
      <c r="E118" s="36">
        <f t="shared" si="10"/>
        <v>-21.6551724137931</v>
      </c>
      <c r="F118" s="36">
        <f t="shared" si="13"/>
        <v>2.3920825436934092</v>
      </c>
      <c r="G118" s="35">
        <f t="shared" ref="G118:H118" si="58">G38-G78</f>
        <v>3056</v>
      </c>
      <c r="H118" s="35">
        <f t="shared" si="58"/>
        <v>2369</v>
      </c>
      <c r="I118" s="36">
        <f t="shared" si="11"/>
        <v>-22.480366492146597</v>
      </c>
      <c r="J118" s="36">
        <f t="shared" si="15"/>
        <v>2.4657819411917772</v>
      </c>
      <c r="K118" s="79"/>
      <c r="L118" s="35">
        <f t="shared" ref="L118" si="59">L38-L78</f>
        <v>45074</v>
      </c>
      <c r="M118" s="36">
        <f t="shared" si="17"/>
        <v>2.5519228025518097</v>
      </c>
      <c r="N118" s="85"/>
    </row>
    <row r="119" spans="1:14" ht="15.75">
      <c r="A119" s="12"/>
      <c r="B119" s="34" t="s">
        <v>22</v>
      </c>
      <c r="C119" s="35">
        <f t="shared" si="12"/>
        <v>378</v>
      </c>
      <c r="D119" s="35">
        <f t="shared" si="12"/>
        <v>347</v>
      </c>
      <c r="E119" s="36">
        <f t="shared" si="10"/>
        <v>-8.2010582010581974</v>
      </c>
      <c r="F119" s="36">
        <f t="shared" si="13"/>
        <v>0.73068014318803953</v>
      </c>
      <c r="G119" s="35">
        <f t="shared" ref="G119:H119" si="60">G39-G79</f>
        <v>746</v>
      </c>
      <c r="H119" s="35">
        <f t="shared" si="60"/>
        <v>713</v>
      </c>
      <c r="I119" s="36">
        <f t="shared" si="11"/>
        <v>-4.4235924932975905</v>
      </c>
      <c r="J119" s="36">
        <f t="shared" si="15"/>
        <v>0.74212854540723394</v>
      </c>
      <c r="K119" s="79"/>
      <c r="L119" s="35">
        <f t="shared" ref="L119" si="61">L39-L79</f>
        <v>13188</v>
      </c>
      <c r="M119" s="36">
        <f t="shared" si="17"/>
        <v>0.74665567555693446</v>
      </c>
      <c r="N119" s="85"/>
    </row>
    <row r="120" spans="1:14" ht="15.75">
      <c r="A120" s="12"/>
      <c r="B120" s="34" t="s">
        <v>15</v>
      </c>
      <c r="C120" s="35">
        <f t="shared" si="12"/>
        <v>386</v>
      </c>
      <c r="D120" s="35">
        <f t="shared" si="12"/>
        <v>382</v>
      </c>
      <c r="E120" s="36">
        <f t="shared" si="10"/>
        <v>-1.0362694300518172</v>
      </c>
      <c r="F120" s="36">
        <f t="shared" si="13"/>
        <v>0.80437986944619921</v>
      </c>
      <c r="G120" s="35">
        <f t="shared" ref="G120:H120" si="62">G40-G80</f>
        <v>833</v>
      </c>
      <c r="H120" s="35">
        <f t="shared" si="62"/>
        <v>883</v>
      </c>
      <c r="I120" s="36">
        <f t="shared" si="11"/>
        <v>6.0024009603841577</v>
      </c>
      <c r="J120" s="36">
        <f t="shared" si="15"/>
        <v>0.91907364038511574</v>
      </c>
      <c r="K120" s="79"/>
      <c r="L120" s="35">
        <f t="shared" ref="L120" si="63">L40-L80</f>
        <v>16508</v>
      </c>
      <c r="M120" s="36">
        <f t="shared" si="17"/>
        <v>0.93462176919122497</v>
      </c>
      <c r="N120" s="85"/>
    </row>
    <row r="121" spans="1:14" ht="15.75">
      <c r="A121" s="12"/>
      <c r="B121" s="34" t="s">
        <v>6</v>
      </c>
      <c r="C121" s="35">
        <f t="shared" si="12"/>
        <v>575</v>
      </c>
      <c r="D121" s="35">
        <f t="shared" si="12"/>
        <v>795</v>
      </c>
      <c r="E121" s="36">
        <f t="shared" si="10"/>
        <v>38.260869565217391</v>
      </c>
      <c r="F121" s="36">
        <f t="shared" si="13"/>
        <v>1.6740366392924826</v>
      </c>
      <c r="G121" s="35">
        <f t="shared" ref="G121:H121" si="64">G41-G81</f>
        <v>1249</v>
      </c>
      <c r="H121" s="35">
        <f t="shared" si="64"/>
        <v>1588</v>
      </c>
      <c r="I121" s="36">
        <f t="shared" si="11"/>
        <v>27.14171337069655</v>
      </c>
      <c r="J121" s="36">
        <f t="shared" si="15"/>
        <v>1.6528753577933906</v>
      </c>
      <c r="K121" s="79"/>
      <c r="L121" s="35">
        <f t="shared" ref="L121" si="65">L41-L81</f>
        <v>30273</v>
      </c>
      <c r="M121" s="36">
        <f t="shared" si="17"/>
        <v>1.713945045961107</v>
      </c>
      <c r="N121" s="85"/>
    </row>
    <row r="122" spans="1:14" ht="15.75">
      <c r="A122" s="12"/>
      <c r="B122" s="34" t="s">
        <v>74</v>
      </c>
      <c r="C122" s="35">
        <f t="shared" si="12"/>
        <v>36</v>
      </c>
      <c r="D122" s="35">
        <f t="shared" si="12"/>
        <v>59</v>
      </c>
      <c r="E122" s="36">
        <f t="shared" si="10"/>
        <v>63.888888888888886</v>
      </c>
      <c r="F122" s="36">
        <f t="shared" si="13"/>
        <v>0.12423668140661191</v>
      </c>
      <c r="G122" s="35">
        <f t="shared" ref="G122:H122" si="66">G42-G82</f>
        <v>76</v>
      </c>
      <c r="H122" s="35">
        <f t="shared" si="66"/>
        <v>90</v>
      </c>
      <c r="I122" s="36">
        <f t="shared" si="11"/>
        <v>18.421052631578938</v>
      </c>
      <c r="J122" s="36">
        <f t="shared" si="15"/>
        <v>9.3676814988290405E-2</v>
      </c>
      <c r="K122" s="79"/>
      <c r="L122" s="35">
        <f t="shared" ref="L122" si="67">L42-L82</f>
        <v>1293</v>
      </c>
      <c r="M122" s="36">
        <f t="shared" si="17"/>
        <v>7.3204867189499256E-2</v>
      </c>
      <c r="N122" s="85"/>
    </row>
    <row r="123" spans="1:14" ht="15.75">
      <c r="A123" s="12"/>
      <c r="B123" s="34" t="s">
        <v>3</v>
      </c>
      <c r="C123" s="35">
        <f t="shared" si="12"/>
        <v>3429</v>
      </c>
      <c r="D123" s="35">
        <f t="shared" si="12"/>
        <v>2866</v>
      </c>
      <c r="E123" s="36">
        <f t="shared" si="10"/>
        <v>-16.418780985710125</v>
      </c>
      <c r="F123" s="36">
        <f t="shared" si="13"/>
        <v>6.0349547273110131</v>
      </c>
      <c r="G123" s="35">
        <f t="shared" ref="G123:H123" si="68">G43-G83</f>
        <v>6970</v>
      </c>
      <c r="H123" s="35">
        <f t="shared" si="68"/>
        <v>6272</v>
      </c>
      <c r="I123" s="36">
        <f t="shared" si="11"/>
        <v>-10.014347202295548</v>
      </c>
      <c r="J123" s="36">
        <f t="shared" si="15"/>
        <v>6.5282331511839713</v>
      </c>
      <c r="K123" s="79"/>
      <c r="L123" s="35">
        <f t="shared" ref="L123" si="69">L43-L83</f>
        <v>110264</v>
      </c>
      <c r="M123" s="36">
        <f t="shared" si="17"/>
        <v>6.2427389603889765</v>
      </c>
      <c r="N123" s="85"/>
    </row>
    <row r="124" spans="1:14" ht="15.75">
      <c r="A124" s="12"/>
      <c r="B124" s="34" t="s">
        <v>20</v>
      </c>
      <c r="C124" s="35">
        <f t="shared" si="12"/>
        <v>396</v>
      </c>
      <c r="D124" s="35">
        <f t="shared" si="12"/>
        <v>220</v>
      </c>
      <c r="E124" s="36">
        <f t="shared" si="10"/>
        <v>-44.444444444444443</v>
      </c>
      <c r="F124" s="36">
        <f t="shared" si="13"/>
        <v>0.46325542219414612</v>
      </c>
      <c r="G124" s="35">
        <f t="shared" ref="G124:H124" si="70">G44-G84</f>
        <v>827</v>
      </c>
      <c r="H124" s="35">
        <f t="shared" si="70"/>
        <v>422</v>
      </c>
      <c r="I124" s="36">
        <f t="shared" si="11"/>
        <v>-48.972188633615474</v>
      </c>
      <c r="J124" s="36">
        <f t="shared" si="15"/>
        <v>0.43924017694509498</v>
      </c>
      <c r="K124" s="79"/>
      <c r="L124" s="35">
        <f t="shared" ref="L124" si="71">L44-L84</f>
        <v>18938</v>
      </c>
      <c r="M124" s="36">
        <f t="shared" si="17"/>
        <v>1.0721993618211423</v>
      </c>
      <c r="N124" s="85"/>
    </row>
    <row r="125" spans="1:14" ht="15.75">
      <c r="A125" s="12"/>
      <c r="B125" s="34" t="s">
        <v>7</v>
      </c>
      <c r="C125" s="35">
        <f t="shared" ref="C125:D129" si="72">C45-C85</f>
        <v>1215</v>
      </c>
      <c r="D125" s="35">
        <f t="shared" si="72"/>
        <v>904</v>
      </c>
      <c r="E125" s="36">
        <f t="shared" ref="E125:E130" si="73">IF(ISBLANK(D125),"",(IFERROR(((D125/C125-1)*100),"")))</f>
        <v>-25.596707818930042</v>
      </c>
      <c r="F125" s="36">
        <f t="shared" si="13"/>
        <v>1.9035586439250369</v>
      </c>
      <c r="G125" s="35">
        <f t="shared" ref="G125:H129" si="74">G45-G85</f>
        <v>2406</v>
      </c>
      <c r="H125" s="35">
        <f t="shared" si="74"/>
        <v>2221</v>
      </c>
      <c r="I125" s="36">
        <f t="shared" ref="I125:I130" si="75">IF(ISBLANK(H125),"",(IFERROR(((H125/G125-1)*100),"")))</f>
        <v>-7.6891105569409817</v>
      </c>
      <c r="J125" s="36">
        <f t="shared" si="15"/>
        <v>2.3117356232110331</v>
      </c>
      <c r="K125" s="79"/>
      <c r="L125" s="35">
        <f>L45-L85</f>
        <v>40132</v>
      </c>
      <c r="M125" s="36">
        <f t="shared" si="17"/>
        <v>2.272125081244381</v>
      </c>
      <c r="N125" s="85"/>
    </row>
    <row r="126" spans="1:14" ht="15.75">
      <c r="A126" s="12"/>
      <c r="B126" s="34" t="s">
        <v>232</v>
      </c>
      <c r="C126" s="35">
        <f t="shared" si="72"/>
        <v>4145</v>
      </c>
      <c r="D126" s="35">
        <f t="shared" si="72"/>
        <v>3148</v>
      </c>
      <c r="E126" s="36">
        <f t="shared" si="73"/>
        <v>-24.053075995174911</v>
      </c>
      <c r="F126" s="36">
        <f t="shared" si="13"/>
        <v>6.6287639503053271</v>
      </c>
      <c r="G126" s="35">
        <f t="shared" si="74"/>
        <v>8285</v>
      </c>
      <c r="H126" s="35">
        <f t="shared" si="74"/>
        <v>6728</v>
      </c>
      <c r="I126" s="36">
        <f t="shared" si="75"/>
        <v>-18.792999396499699</v>
      </c>
      <c r="J126" s="36">
        <f t="shared" si="15"/>
        <v>7.0028623471246423</v>
      </c>
      <c r="K126" s="79"/>
      <c r="L126" s="35">
        <f>L46-L86</f>
        <v>213879</v>
      </c>
      <c r="M126" s="36">
        <f t="shared" si="17"/>
        <v>12.109036186870002</v>
      </c>
      <c r="N126" s="85"/>
    </row>
    <row r="127" spans="1:14" ht="15.75">
      <c r="A127" s="12"/>
      <c r="B127" s="34" t="s">
        <v>29</v>
      </c>
      <c r="C127" s="35">
        <f t="shared" si="72"/>
        <v>1</v>
      </c>
      <c r="D127" s="35">
        <f t="shared" si="72"/>
        <v>0</v>
      </c>
      <c r="E127" s="36">
        <f t="shared" si="73"/>
        <v>-100</v>
      </c>
      <c r="F127" s="36">
        <f t="shared" si="13"/>
        <v>0</v>
      </c>
      <c r="G127" s="35">
        <f t="shared" si="74"/>
        <v>1</v>
      </c>
      <c r="H127" s="35">
        <f t="shared" si="74"/>
        <v>1</v>
      </c>
      <c r="I127" s="36">
        <f t="shared" si="75"/>
        <v>0</v>
      </c>
      <c r="J127" s="36">
        <f t="shared" si="15"/>
        <v>1.0408534998698933E-3</v>
      </c>
      <c r="K127" s="79"/>
      <c r="L127" s="35">
        <f>L47-L87</f>
        <v>30</v>
      </c>
      <c r="M127" s="36">
        <f t="shared" si="17"/>
        <v>1.6984887979002148E-3</v>
      </c>
      <c r="N127" s="85"/>
    </row>
    <row r="128" spans="1:14" ht="15.75">
      <c r="A128" s="12"/>
      <c r="B128" s="34" t="s">
        <v>28</v>
      </c>
      <c r="C128" s="35">
        <f t="shared" si="72"/>
        <v>4</v>
      </c>
      <c r="D128" s="35">
        <f t="shared" si="72"/>
        <v>0</v>
      </c>
      <c r="E128" s="36">
        <f t="shared" si="73"/>
        <v>-100</v>
      </c>
      <c r="F128" s="36">
        <f t="shared" si="13"/>
        <v>0</v>
      </c>
      <c r="G128" s="35">
        <f t="shared" si="74"/>
        <v>6</v>
      </c>
      <c r="H128" s="35">
        <f t="shared" si="74"/>
        <v>0</v>
      </c>
      <c r="I128" s="36">
        <f t="shared" si="75"/>
        <v>-100</v>
      </c>
      <c r="J128" s="36">
        <f t="shared" si="15"/>
        <v>0</v>
      </c>
      <c r="K128" s="79"/>
      <c r="L128" s="35">
        <f>L48-L88</f>
        <v>48</v>
      </c>
      <c r="M128" s="36">
        <f t="shared" si="17"/>
        <v>2.7175820766403439E-3</v>
      </c>
      <c r="N128" s="85"/>
    </row>
    <row r="129" spans="1:14" ht="15.75">
      <c r="A129" s="12"/>
      <c r="B129" s="34" t="s">
        <v>71</v>
      </c>
      <c r="C129" s="35">
        <f t="shared" si="72"/>
        <v>0</v>
      </c>
      <c r="D129" s="35">
        <f t="shared" si="72"/>
        <v>0</v>
      </c>
      <c r="E129" s="36" t="str">
        <f t="shared" si="73"/>
        <v/>
      </c>
      <c r="F129" s="36">
        <f t="shared" si="13"/>
        <v>0</v>
      </c>
      <c r="G129" s="35">
        <f t="shared" si="74"/>
        <v>0</v>
      </c>
      <c r="H129" s="35">
        <f t="shared" si="74"/>
        <v>0</v>
      </c>
      <c r="I129" s="36" t="str">
        <f t="shared" si="75"/>
        <v/>
      </c>
      <c r="J129" s="36">
        <f t="shared" si="15"/>
        <v>0</v>
      </c>
      <c r="K129" s="79"/>
      <c r="L129" s="35">
        <f>L49-L89</f>
        <v>53</v>
      </c>
      <c r="M129" s="36">
        <f t="shared" si="17"/>
        <v>3.0006635429570463E-3</v>
      </c>
      <c r="N129" s="85"/>
    </row>
    <row r="130" spans="1:14" ht="15.75">
      <c r="A130" s="12"/>
      <c r="B130" s="40" t="s">
        <v>70</v>
      </c>
      <c r="C130" s="37">
        <f>SUM(C96:C129)</f>
        <v>47461</v>
      </c>
      <c r="D130" s="37">
        <f>SUM(D96:D129)</f>
        <v>47490</v>
      </c>
      <c r="E130" s="38">
        <f t="shared" si="73"/>
        <v>6.1102800193846285E-2</v>
      </c>
      <c r="F130" s="38">
        <f>SUM(F96:F129)</f>
        <v>100</v>
      </c>
      <c r="G130" s="37">
        <f>SUM(G96:G129)</f>
        <v>94080</v>
      </c>
      <c r="H130" s="37">
        <f>SUM(H96:H129)</f>
        <v>96075</v>
      </c>
      <c r="I130" s="38">
        <f t="shared" si="75"/>
        <v>2.1205357142857206</v>
      </c>
      <c r="J130" s="38">
        <f>SUM(J96:J129)</f>
        <v>100.00000000000004</v>
      </c>
      <c r="K130" s="79"/>
      <c r="L130" s="37">
        <f>SUM(L96:L129)</f>
        <v>1766276</v>
      </c>
      <c r="M130" s="38">
        <f>SUM(M96:M129)</f>
        <v>100.00000000000001</v>
      </c>
      <c r="N130" s="85"/>
    </row>
    <row r="131" spans="1:14">
      <c r="A131" s="12"/>
      <c r="N131" s="85"/>
    </row>
    <row r="132" spans="1:14" s="2" customFormat="1" ht="15.75">
      <c r="A132" s="22"/>
      <c r="B132" s="34" t="s">
        <v>255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85"/>
    </row>
    <row r="133" spans="1:14" s="2" customFormat="1">
      <c r="A133" s="22"/>
      <c r="B133" s="8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85"/>
    </row>
    <row r="134" spans="1:14" s="2" customFormat="1">
      <c r="A134" s="1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93"/>
    </row>
    <row r="135" spans="1:14" s="2" customForma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>
      <c r="A136" s="12"/>
    </row>
    <row r="137" spans="1:14">
      <c r="A137" s="12"/>
    </row>
  </sheetData>
  <mergeCells count="23">
    <mergeCell ref="G93:H93"/>
    <mergeCell ref="F93:F94"/>
    <mergeCell ref="E93:E94"/>
    <mergeCell ref="C93:D93"/>
    <mergeCell ref="M93:M94"/>
    <mergeCell ref="J93:J94"/>
    <mergeCell ref="I93:I94"/>
    <mergeCell ref="J53:J54"/>
    <mergeCell ref="M53:M54"/>
    <mergeCell ref="C53:D53"/>
    <mergeCell ref="E53:E54"/>
    <mergeCell ref="F53:F54"/>
    <mergeCell ref="G53:H53"/>
    <mergeCell ref="I53:I54"/>
    <mergeCell ref="J13:J14"/>
    <mergeCell ref="M13:M14"/>
    <mergeCell ref="C10:M10"/>
    <mergeCell ref="C13:D13"/>
    <mergeCell ref="E13:E14"/>
    <mergeCell ref="F13:F14"/>
    <mergeCell ref="G13:H13"/>
    <mergeCell ref="I13:I14"/>
    <mergeCell ref="C11:M1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132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105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>
      <c r="A12" s="12"/>
      <c r="B12" s="8"/>
      <c r="C12" s="107" t="s">
        <v>311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5"/>
    </row>
    <row r="13" spans="1:22" ht="18.75">
      <c r="A13" s="12"/>
      <c r="B13" s="92" t="s">
        <v>307</v>
      </c>
      <c r="N13" s="15"/>
    </row>
    <row r="14" spans="1:22" ht="47.25">
      <c r="A14" s="12"/>
      <c r="B14" s="30" t="s">
        <v>256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32"/>
      <c r="L14" s="86" t="s">
        <v>322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32"/>
      <c r="L15" s="39" t="s">
        <v>318</v>
      </c>
      <c r="M15" s="101"/>
      <c r="N15" s="15"/>
    </row>
    <row r="16" spans="1:22">
      <c r="A16" s="12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23</v>
      </c>
      <c r="C17" s="35">
        <v>359</v>
      </c>
      <c r="D17" s="35">
        <v>283</v>
      </c>
      <c r="E17" s="36">
        <f t="shared" ref="E17:E49" si="0">IF(ISBLANK(D17),"",(IFERROR(((D17/C17-1)*100),"")))</f>
        <v>-21.169916434540394</v>
      </c>
      <c r="F17" s="36">
        <f>+(D17*100)/$D$49</f>
        <v>0.47783068247053662</v>
      </c>
      <c r="G17" s="35">
        <v>964</v>
      </c>
      <c r="H17" s="35">
        <v>662</v>
      </c>
      <c r="I17" s="36">
        <f t="shared" ref="I17:I49" si="1">IF(ISBLANK(H17),"",(IFERROR(((H17/G17-1)*100),"")))</f>
        <v>-31.327800829875518</v>
      </c>
      <c r="J17" s="36">
        <f>+(H17*100)/$H$49</f>
        <v>0.54918617577275974</v>
      </c>
      <c r="K17" s="79"/>
      <c r="L17" s="35">
        <v>13492</v>
      </c>
      <c r="M17" s="36">
        <f>+(L17*100)/$L$49</f>
        <v>0.55982357175903352</v>
      </c>
      <c r="N17" s="15"/>
    </row>
    <row r="18" spans="1:14" ht="15.75">
      <c r="A18" s="12"/>
      <c r="B18" s="34" t="s">
        <v>43</v>
      </c>
      <c r="C18" s="35">
        <v>700</v>
      </c>
      <c r="D18" s="35">
        <v>704</v>
      </c>
      <c r="E18" s="36">
        <f t="shared" si="0"/>
        <v>0.57142857142857828</v>
      </c>
      <c r="F18" s="36">
        <f t="shared" ref="F18:F48" si="2">+(D18*100)/$D$49</f>
        <v>1.1886671394320063</v>
      </c>
      <c r="G18" s="35">
        <v>1471</v>
      </c>
      <c r="H18" s="35">
        <v>1530</v>
      </c>
      <c r="I18" s="36">
        <f t="shared" si="1"/>
        <v>4.0108769544527467</v>
      </c>
      <c r="J18" s="36">
        <f t="shared" ref="J18:J48" si="3">+(H18*100)/$H$49</f>
        <v>1.2692671434022995</v>
      </c>
      <c r="K18" s="79"/>
      <c r="L18" s="35">
        <v>29765</v>
      </c>
      <c r="M18" s="36">
        <f t="shared" ref="M18:M48" si="4">+(L18*100)/$L$49</f>
        <v>1.2350391797663529</v>
      </c>
      <c r="N18" s="15"/>
    </row>
    <row r="19" spans="1:14" ht="15.75">
      <c r="A19" s="12"/>
      <c r="B19" s="34" t="s">
        <v>33</v>
      </c>
      <c r="C19" s="35">
        <v>3029</v>
      </c>
      <c r="D19" s="35">
        <v>3449</v>
      </c>
      <c r="E19" s="36">
        <f t="shared" si="0"/>
        <v>13.865962363816431</v>
      </c>
      <c r="F19" s="36">
        <f t="shared" si="2"/>
        <v>5.8234559146320874</v>
      </c>
      <c r="G19" s="35">
        <v>6660</v>
      </c>
      <c r="H19" s="35">
        <v>7576</v>
      </c>
      <c r="I19" s="36">
        <f t="shared" si="1"/>
        <v>13.753753753753761</v>
      </c>
      <c r="J19" s="36">
        <f t="shared" si="3"/>
        <v>6.2849463257619753</v>
      </c>
      <c r="K19" s="79"/>
      <c r="L19" s="35">
        <v>146553</v>
      </c>
      <c r="M19" s="36">
        <f t="shared" si="4"/>
        <v>6.080923800178005</v>
      </c>
      <c r="N19" s="15"/>
    </row>
    <row r="20" spans="1:14" ht="15.75">
      <c r="A20" s="12"/>
      <c r="B20" s="34" t="s">
        <v>30</v>
      </c>
      <c r="C20" s="35">
        <v>24709</v>
      </c>
      <c r="D20" s="35">
        <v>23697</v>
      </c>
      <c r="E20" s="36">
        <f t="shared" si="0"/>
        <v>-4.0956736411833727</v>
      </c>
      <c r="F20" s="36">
        <f t="shared" si="2"/>
        <v>40.011143754432176</v>
      </c>
      <c r="G20" s="35">
        <v>47979</v>
      </c>
      <c r="H20" s="35">
        <v>47184</v>
      </c>
      <c r="I20" s="36">
        <f t="shared" si="1"/>
        <v>-1.6569749265303524</v>
      </c>
      <c r="J20" s="36">
        <f t="shared" si="3"/>
        <v>39.143203198885033</v>
      </c>
      <c r="K20" s="79"/>
      <c r="L20" s="35">
        <v>883286</v>
      </c>
      <c r="M20" s="36">
        <f t="shared" si="4"/>
        <v>36.650187029702764</v>
      </c>
      <c r="N20" s="15"/>
    </row>
    <row r="21" spans="1:14" ht="15.75">
      <c r="A21" s="12"/>
      <c r="B21" s="34" t="s">
        <v>34</v>
      </c>
      <c r="C21" s="35">
        <v>2675</v>
      </c>
      <c r="D21" s="35">
        <v>1852</v>
      </c>
      <c r="E21" s="36">
        <f t="shared" si="0"/>
        <v>-30.766355140186917</v>
      </c>
      <c r="F21" s="36">
        <f t="shared" si="2"/>
        <v>3.127005031573971</v>
      </c>
      <c r="G21" s="35">
        <v>5152</v>
      </c>
      <c r="H21" s="35">
        <v>4252</v>
      </c>
      <c r="I21" s="36">
        <f t="shared" si="1"/>
        <v>-17.468944099378881</v>
      </c>
      <c r="J21" s="36">
        <f t="shared" si="3"/>
        <v>3.5274012377428616</v>
      </c>
      <c r="K21" s="79"/>
      <c r="L21" s="35">
        <v>78996</v>
      </c>
      <c r="M21" s="36">
        <f t="shared" si="4"/>
        <v>3.2777811202695384</v>
      </c>
      <c r="N21" s="15"/>
    </row>
    <row r="22" spans="1:14" ht="15.75">
      <c r="A22" s="12"/>
      <c r="B22" s="34" t="s">
        <v>32</v>
      </c>
      <c r="C22" s="35">
        <v>3967</v>
      </c>
      <c r="D22" s="35">
        <v>2906</v>
      </c>
      <c r="E22" s="36">
        <f t="shared" si="0"/>
        <v>-26.745651625913791</v>
      </c>
      <c r="F22" s="36">
        <f t="shared" si="2"/>
        <v>4.9066288454395028</v>
      </c>
      <c r="G22" s="35">
        <v>8153</v>
      </c>
      <c r="H22" s="35">
        <v>6392</v>
      </c>
      <c r="I22" s="36">
        <f t="shared" si="1"/>
        <v>-21.599411259659018</v>
      </c>
      <c r="J22" s="36">
        <f t="shared" si="3"/>
        <v>5.3027160657696069</v>
      </c>
      <c r="K22" s="79"/>
      <c r="L22" s="35">
        <v>223694</v>
      </c>
      <c r="M22" s="36">
        <f t="shared" si="4"/>
        <v>9.2817354032808517</v>
      </c>
      <c r="N22" s="15"/>
    </row>
    <row r="23" spans="1:14" ht="15.75">
      <c r="A23" s="12"/>
      <c r="B23" s="34" t="s">
        <v>35</v>
      </c>
      <c r="C23" s="35">
        <v>1915</v>
      </c>
      <c r="D23" s="35">
        <v>813</v>
      </c>
      <c r="E23" s="36">
        <f t="shared" si="0"/>
        <v>-57.545691906005224</v>
      </c>
      <c r="F23" s="36">
        <f t="shared" si="2"/>
        <v>1.3727079323270186</v>
      </c>
      <c r="G23" s="35">
        <v>2990</v>
      </c>
      <c r="H23" s="35">
        <v>1685</v>
      </c>
      <c r="I23" s="36">
        <f t="shared" si="1"/>
        <v>-43.645484949832777</v>
      </c>
      <c r="J23" s="36">
        <f t="shared" si="3"/>
        <v>1.3978530304790031</v>
      </c>
      <c r="K23" s="79"/>
      <c r="L23" s="35">
        <v>40157</v>
      </c>
      <c r="M23" s="36">
        <f t="shared" si="4"/>
        <v>1.6662344479044997</v>
      </c>
      <c r="N23" s="15"/>
    </row>
    <row r="24" spans="1:14" ht="15.75">
      <c r="A24" s="12"/>
      <c r="B24" s="34" t="s">
        <v>41</v>
      </c>
      <c r="C24" s="35">
        <v>2327</v>
      </c>
      <c r="D24" s="35">
        <v>1978</v>
      </c>
      <c r="E24" s="36">
        <f t="shared" si="0"/>
        <v>-14.997851310700472</v>
      </c>
      <c r="F24" s="36">
        <f t="shared" si="2"/>
        <v>3.3397494343700402</v>
      </c>
      <c r="G24" s="35">
        <v>5009</v>
      </c>
      <c r="H24" s="35">
        <v>4023</v>
      </c>
      <c r="I24" s="36">
        <f t="shared" si="1"/>
        <v>-19.684567777999597</v>
      </c>
      <c r="J24" s="36">
        <f t="shared" si="3"/>
        <v>3.3374259594166347</v>
      </c>
      <c r="K24" s="79"/>
      <c r="L24" s="35">
        <v>77571</v>
      </c>
      <c r="M24" s="36">
        <f t="shared" si="4"/>
        <v>3.2186535936050986</v>
      </c>
      <c r="N24" s="15"/>
    </row>
    <row r="25" spans="1:14" ht="15.75">
      <c r="A25" s="12"/>
      <c r="B25" s="34" t="s">
        <v>52</v>
      </c>
      <c r="C25" s="35">
        <v>575</v>
      </c>
      <c r="D25" s="35">
        <v>377</v>
      </c>
      <c r="E25" s="36">
        <f t="shared" si="0"/>
        <v>-34.434782608695656</v>
      </c>
      <c r="F25" s="36">
        <f t="shared" si="2"/>
        <v>0.6365447607469692</v>
      </c>
      <c r="G25" s="35">
        <v>939</v>
      </c>
      <c r="H25" s="35">
        <v>743</v>
      </c>
      <c r="I25" s="36">
        <f t="shared" si="1"/>
        <v>-20.873269435569753</v>
      </c>
      <c r="J25" s="36">
        <f t="shared" si="3"/>
        <v>0.61638267159994031</v>
      </c>
      <c r="K25" s="79"/>
      <c r="L25" s="35">
        <v>16220</v>
      </c>
      <c r="M25" s="36">
        <f t="shared" si="4"/>
        <v>0.67301647894541383</v>
      </c>
      <c r="N25" s="15"/>
    </row>
    <row r="26" spans="1:14" ht="15.75">
      <c r="A26" s="12"/>
      <c r="B26" s="34" t="s">
        <v>38</v>
      </c>
      <c r="C26" s="35">
        <v>1764</v>
      </c>
      <c r="D26" s="35">
        <v>1332</v>
      </c>
      <c r="E26" s="36">
        <f t="shared" si="0"/>
        <v>-24.489795918367353</v>
      </c>
      <c r="F26" s="36">
        <f t="shared" si="2"/>
        <v>2.2490122581298753</v>
      </c>
      <c r="G26" s="35">
        <v>3691</v>
      </c>
      <c r="H26" s="35">
        <v>3413</v>
      </c>
      <c r="I26" s="36">
        <f t="shared" si="1"/>
        <v>-7.5318341912760767</v>
      </c>
      <c r="J26" s="36">
        <f t="shared" si="3"/>
        <v>2.8313782747921885</v>
      </c>
      <c r="K26" s="79"/>
      <c r="L26" s="35">
        <v>64426</v>
      </c>
      <c r="M26" s="36">
        <f t="shared" si="4"/>
        <v>2.673228093251371</v>
      </c>
      <c r="N26" s="15"/>
    </row>
    <row r="27" spans="1:14" ht="15.75">
      <c r="A27" s="12"/>
      <c r="B27" s="34" t="s">
        <v>57</v>
      </c>
      <c r="C27" s="35">
        <v>1</v>
      </c>
      <c r="D27" s="35">
        <v>0</v>
      </c>
      <c r="E27" s="36">
        <f t="shared" si="0"/>
        <v>-100</v>
      </c>
      <c r="F27" s="36">
        <f t="shared" si="2"/>
        <v>0</v>
      </c>
      <c r="G27" s="35">
        <v>2</v>
      </c>
      <c r="H27" s="35">
        <v>0</v>
      </c>
      <c r="I27" s="36">
        <f t="shared" si="1"/>
        <v>-100</v>
      </c>
      <c r="J27" s="36">
        <f t="shared" si="3"/>
        <v>0</v>
      </c>
      <c r="K27" s="79"/>
      <c r="L27" s="35">
        <v>55</v>
      </c>
      <c r="M27" s="36">
        <f t="shared" si="4"/>
        <v>2.2821150642415391E-3</v>
      </c>
      <c r="N27" s="15"/>
    </row>
    <row r="28" spans="1:14" ht="15.75">
      <c r="A28" s="12"/>
      <c r="B28" s="34" t="s">
        <v>56</v>
      </c>
      <c r="C28" s="35">
        <v>79</v>
      </c>
      <c r="D28" s="35">
        <v>46</v>
      </c>
      <c r="E28" s="36">
        <f t="shared" si="0"/>
        <v>-41.77215189873418</v>
      </c>
      <c r="F28" s="36">
        <f t="shared" si="2"/>
        <v>7.7668591496977676E-2</v>
      </c>
      <c r="G28" s="35">
        <v>133</v>
      </c>
      <c r="H28" s="35">
        <v>138</v>
      </c>
      <c r="I28" s="36">
        <f t="shared" si="1"/>
        <v>3.7593984962406068</v>
      </c>
      <c r="J28" s="36">
        <f t="shared" si="3"/>
        <v>0.11448291881667801</v>
      </c>
      <c r="K28" s="79"/>
      <c r="L28" s="35">
        <v>2583</v>
      </c>
      <c r="M28" s="36">
        <f t="shared" si="4"/>
        <v>0.10717642201701628</v>
      </c>
      <c r="N28" s="15"/>
    </row>
    <row r="29" spans="1:14" ht="15.75">
      <c r="A29" s="12"/>
      <c r="B29" s="34" t="s">
        <v>39</v>
      </c>
      <c r="C29" s="35">
        <v>1149</v>
      </c>
      <c r="D29" s="35">
        <v>945</v>
      </c>
      <c r="E29" s="36">
        <f t="shared" si="0"/>
        <v>-17.75456919060052</v>
      </c>
      <c r="F29" s="36">
        <f t="shared" si="2"/>
        <v>1.5955830209705197</v>
      </c>
      <c r="G29" s="35">
        <v>2315</v>
      </c>
      <c r="H29" s="35">
        <v>2049</v>
      </c>
      <c r="I29" s="36">
        <f t="shared" si="1"/>
        <v>-11.490280777537798</v>
      </c>
      <c r="J29" s="36">
        <f t="shared" si="3"/>
        <v>1.6998224685171974</v>
      </c>
      <c r="K29" s="79"/>
      <c r="L29" s="35">
        <v>49200</v>
      </c>
      <c r="M29" s="36">
        <f t="shared" si="4"/>
        <v>2.0414556574669769</v>
      </c>
      <c r="N29" s="15"/>
    </row>
    <row r="30" spans="1:14" ht="15.75">
      <c r="A30" s="12"/>
      <c r="B30" s="34" t="s">
        <v>31</v>
      </c>
      <c r="C30" s="35">
        <v>6620</v>
      </c>
      <c r="D30" s="35">
        <v>9746</v>
      </c>
      <c r="E30" s="36">
        <f t="shared" si="0"/>
        <v>47.220543806646532</v>
      </c>
      <c r="F30" s="36">
        <f t="shared" si="2"/>
        <v>16.455610711511834</v>
      </c>
      <c r="G30" s="35">
        <v>11983</v>
      </c>
      <c r="H30" s="35">
        <v>17665</v>
      </c>
      <c r="I30" s="36">
        <f t="shared" si="1"/>
        <v>47.417174330301258</v>
      </c>
      <c r="J30" s="36">
        <f t="shared" si="3"/>
        <v>14.654643194903022</v>
      </c>
      <c r="K30" s="79"/>
      <c r="L30" s="35">
        <v>281946</v>
      </c>
      <c r="M30" s="36">
        <f t="shared" si="4"/>
        <v>11.698785707320818</v>
      </c>
      <c r="N30" s="15"/>
    </row>
    <row r="31" spans="1:14" ht="15.75">
      <c r="A31" s="12"/>
      <c r="B31" s="34" t="s">
        <v>58</v>
      </c>
      <c r="C31" s="35">
        <v>1</v>
      </c>
      <c r="D31" s="35">
        <v>1</v>
      </c>
      <c r="E31" s="36">
        <f t="shared" si="0"/>
        <v>0</v>
      </c>
      <c r="F31" s="36">
        <f t="shared" si="2"/>
        <v>1.6884476412386451E-3</v>
      </c>
      <c r="G31" s="35">
        <v>1</v>
      </c>
      <c r="H31" s="35">
        <v>2</v>
      </c>
      <c r="I31" s="36">
        <f t="shared" si="1"/>
        <v>100</v>
      </c>
      <c r="J31" s="36">
        <f t="shared" si="3"/>
        <v>1.6591727364735943E-3</v>
      </c>
      <c r="K31" s="79"/>
      <c r="L31" s="35">
        <v>41</v>
      </c>
      <c r="M31" s="36">
        <f t="shared" si="4"/>
        <v>1.7012130478891473E-3</v>
      </c>
      <c r="N31" s="15"/>
    </row>
    <row r="32" spans="1:14" ht="15.75">
      <c r="A32" s="12"/>
      <c r="B32" s="34" t="s">
        <v>55</v>
      </c>
      <c r="C32" s="35">
        <v>124</v>
      </c>
      <c r="D32" s="35">
        <v>102</v>
      </c>
      <c r="E32" s="36">
        <f t="shared" si="0"/>
        <v>-17.741935483870964</v>
      </c>
      <c r="F32" s="36">
        <f t="shared" si="2"/>
        <v>0.17222165940634182</v>
      </c>
      <c r="G32" s="35">
        <v>208</v>
      </c>
      <c r="H32" s="35">
        <v>162</v>
      </c>
      <c r="I32" s="36">
        <f t="shared" si="1"/>
        <v>-22.115384615384613</v>
      </c>
      <c r="J32" s="36">
        <f t="shared" si="3"/>
        <v>0.13439299165436114</v>
      </c>
      <c r="K32" s="79"/>
      <c r="L32" s="35">
        <v>3052</v>
      </c>
      <c r="M32" s="36">
        <f t="shared" si="4"/>
        <v>0.12663663956482141</v>
      </c>
      <c r="N32" s="15"/>
    </row>
    <row r="33" spans="1:14" ht="15.75">
      <c r="A33" s="12"/>
      <c r="B33" s="34" t="s">
        <v>47</v>
      </c>
      <c r="C33" s="35">
        <v>782</v>
      </c>
      <c r="D33" s="35">
        <v>1121</v>
      </c>
      <c r="E33" s="36">
        <f t="shared" si="0"/>
        <v>43.350383631713555</v>
      </c>
      <c r="F33" s="36">
        <f t="shared" si="2"/>
        <v>1.8927498058285213</v>
      </c>
      <c r="G33" s="35">
        <v>1627</v>
      </c>
      <c r="H33" s="35">
        <v>2425</v>
      </c>
      <c r="I33" s="36">
        <f t="shared" si="1"/>
        <v>49.047326367547626</v>
      </c>
      <c r="J33" s="36">
        <f t="shared" si="3"/>
        <v>2.011746942974233</v>
      </c>
      <c r="K33" s="79"/>
      <c r="L33" s="35">
        <v>36012</v>
      </c>
      <c r="M33" s="36">
        <f t="shared" si="4"/>
        <v>1.4942459580630236</v>
      </c>
      <c r="N33" s="15"/>
    </row>
    <row r="34" spans="1:14" ht="15.75">
      <c r="A34" s="12"/>
      <c r="B34" s="34" t="s">
        <v>40</v>
      </c>
      <c r="C34" s="35">
        <v>907</v>
      </c>
      <c r="D34" s="35">
        <v>989</v>
      </c>
      <c r="E34" s="36">
        <f t="shared" si="0"/>
        <v>9.0407938257993425</v>
      </c>
      <c r="F34" s="36">
        <f t="shared" si="2"/>
        <v>1.6698747171850201</v>
      </c>
      <c r="G34" s="35">
        <v>2227</v>
      </c>
      <c r="H34" s="35">
        <v>2334</v>
      </c>
      <c r="I34" s="36">
        <f t="shared" si="1"/>
        <v>4.8046699595868825</v>
      </c>
      <c r="J34" s="36">
        <f t="shared" si="3"/>
        <v>1.9362545834646845</v>
      </c>
      <c r="K34" s="79"/>
      <c r="L34" s="35">
        <v>53751</v>
      </c>
      <c r="M34" s="36">
        <f t="shared" si="4"/>
        <v>2.2302903057826722</v>
      </c>
      <c r="N34" s="15"/>
    </row>
    <row r="35" spans="1:14" ht="15.75">
      <c r="A35" s="12"/>
      <c r="B35" s="34" t="s">
        <v>44</v>
      </c>
      <c r="C35" s="35">
        <v>1192</v>
      </c>
      <c r="D35" s="35">
        <v>845</v>
      </c>
      <c r="E35" s="36">
        <f t="shared" si="0"/>
        <v>-29.110738255033553</v>
      </c>
      <c r="F35" s="36">
        <f t="shared" si="2"/>
        <v>1.4267382568466551</v>
      </c>
      <c r="G35" s="35">
        <v>1974</v>
      </c>
      <c r="H35" s="35">
        <v>1603</v>
      </c>
      <c r="I35" s="36">
        <f t="shared" si="1"/>
        <v>-18.794326241134751</v>
      </c>
      <c r="J35" s="36">
        <f t="shared" si="3"/>
        <v>1.3298269482835858</v>
      </c>
      <c r="K35" s="79"/>
      <c r="L35" s="35">
        <v>46675</v>
      </c>
      <c r="M35" s="36">
        <f t="shared" si="4"/>
        <v>1.9366858295177061</v>
      </c>
      <c r="N35" s="15"/>
    </row>
    <row r="36" spans="1:14" ht="15.75">
      <c r="A36" s="12"/>
      <c r="B36" s="34" t="s">
        <v>36</v>
      </c>
      <c r="C36" s="35">
        <v>943</v>
      </c>
      <c r="D36" s="35">
        <v>992</v>
      </c>
      <c r="E36" s="36">
        <f t="shared" si="0"/>
        <v>5.1961823966065745</v>
      </c>
      <c r="F36" s="36">
        <f t="shared" si="2"/>
        <v>1.6749400601087361</v>
      </c>
      <c r="G36" s="35">
        <v>2003</v>
      </c>
      <c r="H36" s="35">
        <v>2062</v>
      </c>
      <c r="I36" s="36">
        <f t="shared" si="1"/>
        <v>2.9455816275586688</v>
      </c>
      <c r="J36" s="36">
        <f t="shared" si="3"/>
        <v>1.7106070913042757</v>
      </c>
      <c r="K36" s="79"/>
      <c r="L36" s="35">
        <v>46293</v>
      </c>
      <c r="M36" s="36">
        <f t="shared" si="4"/>
        <v>1.9208355030715194</v>
      </c>
      <c r="N36" s="15"/>
    </row>
    <row r="37" spans="1:14" ht="15.75">
      <c r="A37" s="12"/>
      <c r="B37" s="34" t="s">
        <v>48</v>
      </c>
      <c r="C37" s="35">
        <v>947</v>
      </c>
      <c r="D37" s="35">
        <v>1023</v>
      </c>
      <c r="E37" s="36">
        <f t="shared" si="0"/>
        <v>8.0253431890179527</v>
      </c>
      <c r="F37" s="36">
        <f t="shared" si="2"/>
        <v>1.7272819369871339</v>
      </c>
      <c r="G37" s="35">
        <v>1865</v>
      </c>
      <c r="H37" s="35">
        <v>1973</v>
      </c>
      <c r="I37" s="36">
        <f t="shared" si="1"/>
        <v>5.7908847184986678</v>
      </c>
      <c r="J37" s="36">
        <f t="shared" si="3"/>
        <v>1.6367739045312006</v>
      </c>
      <c r="K37" s="79"/>
      <c r="L37" s="35">
        <v>37587</v>
      </c>
      <c r="M37" s="36">
        <f t="shared" si="4"/>
        <v>1.5595974349026678</v>
      </c>
      <c r="N37" s="15"/>
    </row>
    <row r="38" spans="1:14" ht="15.75">
      <c r="A38" s="12"/>
      <c r="B38" s="34" t="s">
        <v>85</v>
      </c>
      <c r="C38" s="35">
        <v>3</v>
      </c>
      <c r="D38" s="35">
        <v>0</v>
      </c>
      <c r="E38" s="36">
        <f t="shared" si="0"/>
        <v>-100</v>
      </c>
      <c r="F38" s="36">
        <f t="shared" si="2"/>
        <v>0</v>
      </c>
      <c r="G38" s="35">
        <v>6</v>
      </c>
      <c r="H38" s="35">
        <v>2</v>
      </c>
      <c r="I38" s="36">
        <f t="shared" si="1"/>
        <v>-66.666666666666671</v>
      </c>
      <c r="J38" s="36">
        <f t="shared" si="3"/>
        <v>1.6591727364735943E-3</v>
      </c>
      <c r="K38" s="79"/>
      <c r="L38" s="35">
        <v>62</v>
      </c>
      <c r="M38" s="36">
        <f t="shared" si="4"/>
        <v>2.5725660724177351E-3</v>
      </c>
      <c r="N38" s="15"/>
    </row>
    <row r="39" spans="1:14" ht="15.75">
      <c r="A39" s="12"/>
      <c r="B39" s="34" t="s">
        <v>53</v>
      </c>
      <c r="C39" s="35">
        <v>456</v>
      </c>
      <c r="D39" s="35">
        <v>251</v>
      </c>
      <c r="E39" s="36">
        <f t="shared" si="0"/>
        <v>-44.956140350877192</v>
      </c>
      <c r="F39" s="36">
        <f t="shared" si="2"/>
        <v>0.42380035795089993</v>
      </c>
      <c r="G39" s="35">
        <v>952</v>
      </c>
      <c r="H39" s="35">
        <v>457</v>
      </c>
      <c r="I39" s="36">
        <f t="shared" si="1"/>
        <v>-51.995798319327726</v>
      </c>
      <c r="J39" s="36">
        <f t="shared" si="3"/>
        <v>0.37912097028421626</v>
      </c>
      <c r="K39" s="79"/>
      <c r="L39" s="35">
        <v>11168</v>
      </c>
      <c r="M39" s="36">
        <f t="shared" si="4"/>
        <v>0.46339383704453652</v>
      </c>
      <c r="N39" s="15"/>
    </row>
    <row r="40" spans="1:14" ht="15.75">
      <c r="A40" s="12"/>
      <c r="B40" s="34" t="s">
        <v>50</v>
      </c>
      <c r="C40" s="35">
        <v>718</v>
      </c>
      <c r="D40" s="35">
        <v>726</v>
      </c>
      <c r="E40" s="36">
        <f t="shared" si="0"/>
        <v>1.1142061281337101</v>
      </c>
      <c r="F40" s="36">
        <f t="shared" si="2"/>
        <v>1.2258129875392565</v>
      </c>
      <c r="G40" s="35">
        <v>1531</v>
      </c>
      <c r="H40" s="35">
        <v>1698</v>
      </c>
      <c r="I40" s="36">
        <f t="shared" si="1"/>
        <v>10.907903331156099</v>
      </c>
      <c r="J40" s="36">
        <f t="shared" si="3"/>
        <v>1.4086376532660816</v>
      </c>
      <c r="K40" s="79"/>
      <c r="L40" s="35">
        <v>20782</v>
      </c>
      <c r="M40" s="36">
        <f t="shared" si="4"/>
        <v>0.86230755027395756</v>
      </c>
      <c r="N40" s="15"/>
    </row>
    <row r="41" spans="1:14" ht="15.75">
      <c r="A41" s="12"/>
      <c r="B41" s="34" t="s">
        <v>54</v>
      </c>
      <c r="C41" s="35">
        <v>147</v>
      </c>
      <c r="D41" s="35">
        <v>156</v>
      </c>
      <c r="E41" s="36">
        <f t="shared" si="0"/>
        <v>6.1224489795918435</v>
      </c>
      <c r="F41" s="36">
        <f t="shared" si="2"/>
        <v>0.26339783203322864</v>
      </c>
      <c r="G41" s="35">
        <v>293</v>
      </c>
      <c r="H41" s="35">
        <v>292</v>
      </c>
      <c r="I41" s="36">
        <f t="shared" si="1"/>
        <v>-0.34129692832765013</v>
      </c>
      <c r="J41" s="36">
        <f t="shared" si="3"/>
        <v>0.24223921952514477</v>
      </c>
      <c r="K41" s="79"/>
      <c r="L41" s="35">
        <v>4363</v>
      </c>
      <c r="M41" s="36">
        <f t="shared" si="4"/>
        <v>0.18103396409610609</v>
      </c>
      <c r="N41" s="15"/>
    </row>
    <row r="42" spans="1:14" ht="15.75">
      <c r="A42" s="12"/>
      <c r="B42" s="34" t="s">
        <v>233</v>
      </c>
      <c r="C42" s="35">
        <v>6</v>
      </c>
      <c r="D42" s="35">
        <v>3</v>
      </c>
      <c r="E42" s="36">
        <f t="shared" si="0"/>
        <v>-50</v>
      </c>
      <c r="F42" s="36">
        <f t="shared" si="2"/>
        <v>5.0653429237159358E-3</v>
      </c>
      <c r="G42" s="35">
        <v>12</v>
      </c>
      <c r="H42" s="35">
        <v>6</v>
      </c>
      <c r="I42" s="36">
        <f t="shared" si="1"/>
        <v>-50</v>
      </c>
      <c r="J42" s="36">
        <f t="shared" si="3"/>
        <v>4.977518209420783E-3</v>
      </c>
      <c r="K42" s="79"/>
      <c r="L42" s="35">
        <v>214</v>
      </c>
      <c r="M42" s="36">
        <f t="shared" si="4"/>
        <v>8.8795022499579875E-3</v>
      </c>
      <c r="N42" s="15"/>
    </row>
    <row r="43" spans="1:14" ht="15.75">
      <c r="A43" s="12"/>
      <c r="B43" s="34" t="s">
        <v>42</v>
      </c>
      <c r="C43" s="35">
        <v>999</v>
      </c>
      <c r="D43" s="35">
        <v>720</v>
      </c>
      <c r="E43" s="36">
        <f t="shared" si="0"/>
        <v>-27.927927927927932</v>
      </c>
      <c r="F43" s="36">
        <f t="shared" si="2"/>
        <v>1.2156823016918246</v>
      </c>
      <c r="G43" s="35">
        <v>1755</v>
      </c>
      <c r="H43" s="35">
        <v>1394</v>
      </c>
      <c r="I43" s="36">
        <f t="shared" si="1"/>
        <v>-20.569800569800567</v>
      </c>
      <c r="J43" s="36">
        <f t="shared" si="3"/>
        <v>1.1564433973220951</v>
      </c>
      <c r="K43" s="79"/>
      <c r="L43" s="35">
        <v>32578</v>
      </c>
      <c r="M43" s="36">
        <f t="shared" si="4"/>
        <v>1.3517589920520157</v>
      </c>
      <c r="N43" s="15"/>
    </row>
    <row r="44" spans="1:14" ht="15.75">
      <c r="A44" s="12"/>
      <c r="B44" s="34" t="s">
        <v>51</v>
      </c>
      <c r="C44" s="35">
        <v>390</v>
      </c>
      <c r="D44" s="35">
        <v>319</v>
      </c>
      <c r="E44" s="36">
        <f t="shared" si="0"/>
        <v>-18.205128205128208</v>
      </c>
      <c r="F44" s="36">
        <f t="shared" si="2"/>
        <v>0.53861479755512787</v>
      </c>
      <c r="G44" s="35">
        <v>732</v>
      </c>
      <c r="H44" s="35">
        <v>548</v>
      </c>
      <c r="I44" s="36">
        <f t="shared" si="1"/>
        <v>-25.136612021857918</v>
      </c>
      <c r="J44" s="36">
        <f t="shared" si="3"/>
        <v>0.45461332979376484</v>
      </c>
      <c r="K44" s="79"/>
      <c r="L44" s="35">
        <v>29966</v>
      </c>
      <c r="M44" s="36">
        <f t="shared" si="4"/>
        <v>1.2433792730011266</v>
      </c>
      <c r="N44" s="15"/>
    </row>
    <row r="45" spans="1:14" ht="15.75">
      <c r="A45" s="12"/>
      <c r="B45" s="34" t="s">
        <v>46</v>
      </c>
      <c r="C45" s="35">
        <v>1160</v>
      </c>
      <c r="D45" s="35">
        <v>891</v>
      </c>
      <c r="E45" s="36">
        <f t="shared" si="0"/>
        <v>-23.189655172413794</v>
      </c>
      <c r="F45" s="36">
        <f t="shared" si="2"/>
        <v>1.5044068483436328</v>
      </c>
      <c r="G45" s="35">
        <v>2150</v>
      </c>
      <c r="H45" s="35">
        <v>1899</v>
      </c>
      <c r="I45" s="36">
        <f t="shared" si="1"/>
        <v>-11.67441860465116</v>
      </c>
      <c r="J45" s="36">
        <f t="shared" si="3"/>
        <v>1.5753845132816777</v>
      </c>
      <c r="K45" s="79"/>
      <c r="L45" s="35">
        <v>31579</v>
      </c>
      <c r="M45" s="36">
        <f t="shared" si="4"/>
        <v>1.3103074838851556</v>
      </c>
      <c r="N45" s="15"/>
    </row>
    <row r="46" spans="1:14" ht="15.75">
      <c r="A46" s="12"/>
      <c r="B46" s="34" t="s">
        <v>49</v>
      </c>
      <c r="C46" s="35">
        <v>901</v>
      </c>
      <c r="D46" s="35">
        <v>1247</v>
      </c>
      <c r="E46" s="36">
        <f t="shared" si="0"/>
        <v>38.401775804661483</v>
      </c>
      <c r="F46" s="36">
        <f t="shared" si="2"/>
        <v>2.1054942086245907</v>
      </c>
      <c r="G46" s="35">
        <v>1795</v>
      </c>
      <c r="H46" s="35">
        <v>2493</v>
      </c>
      <c r="I46" s="36">
        <f t="shared" si="1"/>
        <v>38.885793871866305</v>
      </c>
      <c r="J46" s="36">
        <f t="shared" si="3"/>
        <v>2.0681588160143352</v>
      </c>
      <c r="K46" s="79"/>
      <c r="L46" s="35">
        <v>38476</v>
      </c>
      <c r="M46" s="36">
        <f t="shared" si="4"/>
        <v>1.5964847129410447</v>
      </c>
      <c r="N46" s="15"/>
    </row>
    <row r="47" spans="1:14" ht="15.75">
      <c r="A47" s="12"/>
      <c r="B47" s="34" t="s">
        <v>37</v>
      </c>
      <c r="C47" s="35">
        <v>1615</v>
      </c>
      <c r="D47" s="35">
        <v>1061</v>
      </c>
      <c r="E47" s="36">
        <f t="shared" si="0"/>
        <v>-34.303405572755416</v>
      </c>
      <c r="F47" s="36">
        <f t="shared" si="2"/>
        <v>1.7914429473542026</v>
      </c>
      <c r="G47" s="35">
        <v>3695</v>
      </c>
      <c r="H47" s="35">
        <v>2330</v>
      </c>
      <c r="I47" s="36">
        <f t="shared" si="1"/>
        <v>-36.941813261163738</v>
      </c>
      <c r="J47" s="36">
        <f t="shared" si="3"/>
        <v>1.9329362379917374</v>
      </c>
      <c r="K47" s="79"/>
      <c r="L47" s="35">
        <v>74675</v>
      </c>
      <c r="M47" s="36">
        <f t="shared" si="4"/>
        <v>3.0984898622224897</v>
      </c>
      <c r="N47" s="15"/>
    </row>
    <row r="48" spans="1:14" ht="15.75">
      <c r="A48" s="12"/>
      <c r="B48" s="34" t="s">
        <v>45</v>
      </c>
      <c r="C48" s="35">
        <v>876</v>
      </c>
      <c r="D48" s="35">
        <v>651</v>
      </c>
      <c r="E48" s="36">
        <f t="shared" si="0"/>
        <v>-25.684931506849317</v>
      </c>
      <c r="F48" s="36">
        <f t="shared" si="2"/>
        <v>1.099179414446358</v>
      </c>
      <c r="G48" s="35">
        <v>2200</v>
      </c>
      <c r="H48" s="35">
        <v>1550</v>
      </c>
      <c r="I48" s="36">
        <f t="shared" si="1"/>
        <v>-29.54545454545454</v>
      </c>
      <c r="J48" s="36">
        <f t="shared" si="3"/>
        <v>1.2858588707670355</v>
      </c>
      <c r="K48" s="79"/>
      <c r="L48" s="35">
        <v>34827</v>
      </c>
      <c r="M48" s="36">
        <f t="shared" si="4"/>
        <v>1.4450767516789105</v>
      </c>
      <c r="N48" s="15"/>
    </row>
    <row r="49" spans="1:15" ht="15.75">
      <c r="A49" s="12"/>
      <c r="B49" s="40" t="s">
        <v>70</v>
      </c>
      <c r="C49" s="42">
        <f>SUM(C17:C48)</f>
        <v>62036</v>
      </c>
      <c r="D49" s="42">
        <f>SUM(D17:D48)</f>
        <v>59226</v>
      </c>
      <c r="E49" s="38">
        <f t="shared" si="0"/>
        <v>-4.5296279579598924</v>
      </c>
      <c r="F49" s="38">
        <f>SUM(F17:F48)</f>
        <v>100.00000000000003</v>
      </c>
      <c r="G49" s="42">
        <f>SUM(G17:G48)</f>
        <v>122467</v>
      </c>
      <c r="H49" s="42">
        <f>SUM(H17:H48)</f>
        <v>120542</v>
      </c>
      <c r="I49" s="38">
        <f t="shared" si="1"/>
        <v>-1.571852009112662</v>
      </c>
      <c r="J49" s="38">
        <f>SUM(J17:J48)</f>
        <v>99.999999999999972</v>
      </c>
      <c r="K49" s="4"/>
      <c r="L49" s="42">
        <f>SUM(L17:L48)</f>
        <v>2410045</v>
      </c>
      <c r="M49" s="38">
        <f>SUM(M17:M48)</f>
        <v>100</v>
      </c>
      <c r="N49" s="15"/>
    </row>
    <row r="50" spans="1:15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5" ht="18.75">
      <c r="A51" s="12"/>
      <c r="B51" s="92" t="s">
        <v>308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5" ht="31.5" customHeight="1">
      <c r="A52" s="12"/>
      <c r="B52" s="30" t="s">
        <v>256</v>
      </c>
      <c r="C52" s="104" t="s">
        <v>319</v>
      </c>
      <c r="D52" s="104"/>
      <c r="E52" s="101" t="s">
        <v>316</v>
      </c>
      <c r="F52" s="101" t="s">
        <v>306</v>
      </c>
      <c r="G52" s="105" t="s">
        <v>321</v>
      </c>
      <c r="H52" s="106"/>
      <c r="I52" s="101" t="s">
        <v>316</v>
      </c>
      <c r="J52" s="101" t="s">
        <v>306</v>
      </c>
      <c r="K52" s="94"/>
      <c r="L52" s="86" t="s">
        <v>322</v>
      </c>
      <c r="M52" s="101" t="s">
        <v>101</v>
      </c>
      <c r="N52" s="15"/>
    </row>
    <row r="53" spans="1:15" ht="15.75">
      <c r="A53" s="12"/>
      <c r="B53" s="30"/>
      <c r="C53" s="31">
        <v>2017</v>
      </c>
      <c r="D53" s="31">
        <v>2018</v>
      </c>
      <c r="E53" s="101"/>
      <c r="F53" s="101"/>
      <c r="G53" s="31">
        <v>2017</v>
      </c>
      <c r="H53" s="31">
        <v>2018</v>
      </c>
      <c r="I53" s="101"/>
      <c r="J53" s="101"/>
      <c r="K53" s="94"/>
      <c r="L53" s="39" t="s">
        <v>318</v>
      </c>
      <c r="M53" s="101"/>
      <c r="N53" s="15"/>
    </row>
    <row r="54" spans="1:15">
      <c r="A54" s="12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5" ht="15.75">
      <c r="A55" s="12"/>
      <c r="B55" s="34" t="s">
        <v>23</v>
      </c>
      <c r="C55" s="35">
        <v>146</v>
      </c>
      <c r="D55" s="35">
        <v>136</v>
      </c>
      <c r="E55" s="36">
        <f t="shared" ref="E55:E87" si="5">IF(ISBLANK(D55),"",(IFERROR(((D55/C55-1)*100),"")))</f>
        <v>-6.8493150684931559</v>
      </c>
      <c r="F55" s="36">
        <f>+(D55*100)/$D$87</f>
        <v>0.41808847489932061</v>
      </c>
      <c r="G55" s="35">
        <v>418</v>
      </c>
      <c r="H55" s="35">
        <v>334</v>
      </c>
      <c r="I55" s="36">
        <f t="shared" ref="I55:I87" si="6">IF(ISBLANK(H55),"",(IFERROR(((H55/G55-1)*100),"")))</f>
        <v>-20.095693779904312</v>
      </c>
      <c r="J55" s="36">
        <f>+(H55*100)/$H$87</f>
        <v>0.49774227679835475</v>
      </c>
      <c r="K55" s="79"/>
      <c r="L55" s="35">
        <v>6182</v>
      </c>
      <c r="M55" s="36">
        <f>+(L55*100)/$L$87</f>
        <v>0.45027196951377618</v>
      </c>
      <c r="N55" s="15"/>
    </row>
    <row r="56" spans="1:15" ht="15.75">
      <c r="A56" s="12"/>
      <c r="B56" s="34" t="s">
        <v>43</v>
      </c>
      <c r="C56" s="35">
        <v>421</v>
      </c>
      <c r="D56" s="35">
        <v>429</v>
      </c>
      <c r="E56" s="36">
        <f t="shared" si="5"/>
        <v>1.9002375296912177</v>
      </c>
      <c r="F56" s="36">
        <f t="shared" ref="F56:F85" si="7">+(D56*100)/$D$87</f>
        <v>1.3188232039103569</v>
      </c>
      <c r="G56" s="35">
        <v>864</v>
      </c>
      <c r="H56" s="35">
        <v>901</v>
      </c>
      <c r="I56" s="36">
        <f t="shared" si="6"/>
        <v>4.2824074074074181</v>
      </c>
      <c r="J56" s="36">
        <f t="shared" ref="J56:J86" si="8">+(H56*100)/$H$87</f>
        <v>1.3427119502853821</v>
      </c>
      <c r="K56" s="79"/>
      <c r="L56" s="35">
        <v>17529</v>
      </c>
      <c r="M56" s="36">
        <f t="shared" ref="M56:M86" si="9">+(L56*100)/$L$87</f>
        <v>1.276741726562113</v>
      </c>
      <c r="N56" s="15"/>
    </row>
    <row r="57" spans="1:15" ht="15.75">
      <c r="A57" s="12"/>
      <c r="B57" s="34" t="s">
        <v>33</v>
      </c>
      <c r="C57" s="35">
        <v>1733</v>
      </c>
      <c r="D57" s="35">
        <v>1778</v>
      </c>
      <c r="E57" s="36">
        <f t="shared" si="5"/>
        <v>2.5966532025389455</v>
      </c>
      <c r="F57" s="36">
        <f t="shared" si="7"/>
        <v>5.4658919733161175</v>
      </c>
      <c r="G57" s="35">
        <v>3753</v>
      </c>
      <c r="H57" s="35">
        <v>3911</v>
      </c>
      <c r="I57" s="36">
        <f t="shared" si="6"/>
        <v>4.2099653610444987</v>
      </c>
      <c r="J57" s="36">
        <f t="shared" si="8"/>
        <v>5.8283534268214536</v>
      </c>
      <c r="K57" s="79"/>
      <c r="L57" s="35">
        <v>78794</v>
      </c>
      <c r="M57" s="36">
        <f t="shared" si="9"/>
        <v>5.7390374580828993</v>
      </c>
      <c r="N57" s="15"/>
    </row>
    <row r="58" spans="1:15" ht="15.75">
      <c r="A58" s="12"/>
      <c r="B58" s="34" t="s">
        <v>30</v>
      </c>
      <c r="C58" s="35">
        <v>15002</v>
      </c>
      <c r="D58" s="35">
        <v>13480</v>
      </c>
      <c r="E58" s="36">
        <f t="shared" si="5"/>
        <v>-10.145313958138914</v>
      </c>
      <c r="F58" s="36">
        <f t="shared" si="7"/>
        <v>41.439945894432661</v>
      </c>
      <c r="G58" s="35">
        <v>29181</v>
      </c>
      <c r="H58" s="35">
        <v>27055</v>
      </c>
      <c r="I58" s="36">
        <f t="shared" si="6"/>
        <v>-7.285562523559852</v>
      </c>
      <c r="J58" s="36">
        <f t="shared" si="8"/>
        <v>40.318614667004454</v>
      </c>
      <c r="K58" s="79"/>
      <c r="L58" s="35">
        <v>523477</v>
      </c>
      <c r="M58" s="36">
        <f t="shared" si="9"/>
        <v>38.12795531950227</v>
      </c>
      <c r="N58" s="15"/>
    </row>
    <row r="59" spans="1:15" ht="15.75">
      <c r="A59" s="12"/>
      <c r="B59" s="34" t="s">
        <v>34</v>
      </c>
      <c r="C59" s="35">
        <v>1337</v>
      </c>
      <c r="D59" s="35">
        <v>920</v>
      </c>
      <c r="E59" s="36">
        <f t="shared" si="5"/>
        <v>-31.189229618548985</v>
      </c>
      <c r="F59" s="36">
        <f t="shared" si="7"/>
        <v>2.8282455654954042</v>
      </c>
      <c r="G59" s="35">
        <v>2725</v>
      </c>
      <c r="H59" s="35">
        <v>2118</v>
      </c>
      <c r="I59" s="36">
        <f t="shared" si="6"/>
        <v>-22.275229357798164</v>
      </c>
      <c r="J59" s="36">
        <f t="shared" si="8"/>
        <v>3.1563417432901657</v>
      </c>
      <c r="K59" s="79"/>
      <c r="L59" s="35">
        <v>42500</v>
      </c>
      <c r="M59" s="36">
        <f t="shared" si="9"/>
        <v>3.0955287454441098</v>
      </c>
      <c r="N59" s="15"/>
    </row>
    <row r="60" spans="1:15" ht="15.75">
      <c r="A60" s="12"/>
      <c r="B60" s="34" t="s">
        <v>32</v>
      </c>
      <c r="C60" s="35">
        <v>2181</v>
      </c>
      <c r="D60" s="35">
        <v>1583</v>
      </c>
      <c r="E60" s="36">
        <f t="shared" si="5"/>
        <v>-27.41861531407611</v>
      </c>
      <c r="F60" s="36">
        <f t="shared" si="7"/>
        <v>4.8664268806295921</v>
      </c>
      <c r="G60" s="35">
        <v>4502</v>
      </c>
      <c r="H60" s="35">
        <v>3472</v>
      </c>
      <c r="I60" s="36">
        <f t="shared" si="6"/>
        <v>-22.878720568636158</v>
      </c>
      <c r="J60" s="36">
        <f t="shared" si="8"/>
        <v>5.1741352845625386</v>
      </c>
      <c r="K60" s="79"/>
      <c r="L60" s="35">
        <v>124091</v>
      </c>
      <c r="M60" s="36">
        <f t="shared" si="9"/>
        <v>9.0382884129624728</v>
      </c>
      <c r="N60" s="15"/>
    </row>
    <row r="61" spans="1:15" ht="15.75">
      <c r="A61" s="12"/>
      <c r="B61" s="34" t="s">
        <v>35</v>
      </c>
      <c r="C61" s="35">
        <v>480</v>
      </c>
      <c r="D61" s="35">
        <v>436</v>
      </c>
      <c r="E61" s="36">
        <f t="shared" si="5"/>
        <v>-9.1666666666666679</v>
      </c>
      <c r="F61" s="36">
        <f t="shared" si="7"/>
        <v>1.3403424636478218</v>
      </c>
      <c r="G61" s="35">
        <v>947</v>
      </c>
      <c r="H61" s="35">
        <v>890</v>
      </c>
      <c r="I61" s="36">
        <f t="shared" si="6"/>
        <v>-6.0190073917634646</v>
      </c>
      <c r="J61" s="36">
        <f t="shared" si="8"/>
        <v>1.3263192405704662</v>
      </c>
      <c r="K61" s="79"/>
      <c r="L61" s="35">
        <v>18573</v>
      </c>
      <c r="M61" s="36">
        <f t="shared" si="9"/>
        <v>1.3527824797443166</v>
      </c>
      <c r="N61" s="15"/>
    </row>
    <row r="62" spans="1:15" ht="15.75">
      <c r="A62" s="12"/>
      <c r="B62" s="34" t="s">
        <v>41</v>
      </c>
      <c r="C62" s="35">
        <v>1117</v>
      </c>
      <c r="D62" s="35">
        <v>1136</v>
      </c>
      <c r="E62" s="36">
        <f t="shared" si="5"/>
        <v>1.7009847806624956</v>
      </c>
      <c r="F62" s="36">
        <f t="shared" si="7"/>
        <v>3.4922684373943249</v>
      </c>
      <c r="G62" s="35">
        <v>2471</v>
      </c>
      <c r="H62" s="35">
        <v>2340</v>
      </c>
      <c r="I62" s="36">
        <f t="shared" si="6"/>
        <v>-5.3014973694860412</v>
      </c>
      <c r="J62" s="36">
        <f t="shared" si="8"/>
        <v>3.4871764302639225</v>
      </c>
      <c r="K62" s="79"/>
      <c r="L62" s="35">
        <v>43262</v>
      </c>
      <c r="M62" s="36">
        <f t="shared" si="9"/>
        <v>3.151029754950661</v>
      </c>
      <c r="N62" s="15"/>
    </row>
    <row r="63" spans="1:15" ht="15.75">
      <c r="A63" s="12"/>
      <c r="B63" s="34" t="s">
        <v>52</v>
      </c>
      <c r="C63" s="35">
        <v>344</v>
      </c>
      <c r="D63" s="35">
        <v>226</v>
      </c>
      <c r="E63" s="36">
        <f t="shared" si="5"/>
        <v>-34.302325581395351</v>
      </c>
      <c r="F63" s="36">
        <f t="shared" si="7"/>
        <v>0.694764671523871</v>
      </c>
      <c r="G63" s="35">
        <v>548</v>
      </c>
      <c r="H63" s="35">
        <v>456</v>
      </c>
      <c r="I63" s="36">
        <f t="shared" si="6"/>
        <v>-16.788321167883215</v>
      </c>
      <c r="J63" s="36">
        <f t="shared" si="8"/>
        <v>0.67955233000014903</v>
      </c>
      <c r="K63" s="79"/>
      <c r="L63" s="35">
        <v>8953</v>
      </c>
      <c r="M63" s="36">
        <f t="shared" si="9"/>
        <v>0.65210044371673215</v>
      </c>
      <c r="N63" s="15"/>
    </row>
    <row r="64" spans="1:15" ht="15.75">
      <c r="A64" s="12"/>
      <c r="B64" s="34" t="s">
        <v>38</v>
      </c>
      <c r="C64" s="35">
        <v>978</v>
      </c>
      <c r="D64" s="35">
        <v>741</v>
      </c>
      <c r="E64" s="36">
        <f t="shared" si="5"/>
        <v>-24.233128834355831</v>
      </c>
      <c r="F64" s="36">
        <f t="shared" si="7"/>
        <v>2.2779673522087984</v>
      </c>
      <c r="G64" s="35">
        <v>2081</v>
      </c>
      <c r="H64" s="35">
        <v>1941</v>
      </c>
      <c r="I64" s="36">
        <f t="shared" si="6"/>
        <v>-6.7275348390197003</v>
      </c>
      <c r="J64" s="36">
        <f t="shared" si="8"/>
        <v>2.892568141513792</v>
      </c>
      <c r="K64" s="79"/>
      <c r="L64" s="35">
        <v>35467</v>
      </c>
      <c r="M64" s="36">
        <f t="shared" si="9"/>
        <v>2.5832733650509705</v>
      </c>
      <c r="N64" s="15"/>
    </row>
    <row r="65" spans="1:14" ht="15.75">
      <c r="A65" s="12"/>
      <c r="B65" s="34" t="s">
        <v>57</v>
      </c>
      <c r="C65" s="35">
        <v>0</v>
      </c>
      <c r="D65" s="35">
        <v>0</v>
      </c>
      <c r="E65" s="36" t="str">
        <f t="shared" si="5"/>
        <v/>
      </c>
      <c r="F65" s="36">
        <f t="shared" si="7"/>
        <v>0</v>
      </c>
      <c r="G65" s="35">
        <v>1</v>
      </c>
      <c r="H65" s="35">
        <v>0</v>
      </c>
      <c r="I65" s="36">
        <f t="shared" si="6"/>
        <v>-100</v>
      </c>
      <c r="J65" s="36">
        <f t="shared" si="8"/>
        <v>0</v>
      </c>
      <c r="K65" s="79"/>
      <c r="L65" s="35">
        <v>20</v>
      </c>
      <c r="M65" s="36">
        <f t="shared" si="9"/>
        <v>1.4567194096207577E-3</v>
      </c>
      <c r="N65" s="15"/>
    </row>
    <row r="66" spans="1:14" ht="15.75">
      <c r="A66" s="12"/>
      <c r="B66" s="34" t="s">
        <v>56</v>
      </c>
      <c r="C66" s="35">
        <v>38</v>
      </c>
      <c r="D66" s="35">
        <v>25</v>
      </c>
      <c r="E66" s="36">
        <f t="shared" si="5"/>
        <v>-34.210526315789465</v>
      </c>
      <c r="F66" s="36">
        <f t="shared" si="7"/>
        <v>7.6854499062375112E-2</v>
      </c>
      <c r="G66" s="35">
        <v>73</v>
      </c>
      <c r="H66" s="35">
        <v>100</v>
      </c>
      <c r="I66" s="36">
        <f t="shared" si="6"/>
        <v>36.986301369863007</v>
      </c>
      <c r="J66" s="36">
        <f t="shared" si="8"/>
        <v>0.14902463377196251</v>
      </c>
      <c r="K66" s="79"/>
      <c r="L66" s="35">
        <v>1566</v>
      </c>
      <c r="M66" s="36">
        <f t="shared" si="9"/>
        <v>0.11406112977330532</v>
      </c>
      <c r="N66" s="15"/>
    </row>
    <row r="67" spans="1:14" ht="15.75">
      <c r="A67" s="12"/>
      <c r="B67" s="34" t="s">
        <v>39</v>
      </c>
      <c r="C67" s="35">
        <v>676</v>
      </c>
      <c r="D67" s="35">
        <v>527</v>
      </c>
      <c r="E67" s="36">
        <f t="shared" si="5"/>
        <v>-22.04142011834319</v>
      </c>
      <c r="F67" s="36">
        <f t="shared" si="7"/>
        <v>1.6200928402348673</v>
      </c>
      <c r="G67" s="35">
        <v>1400</v>
      </c>
      <c r="H67" s="35">
        <v>1208</v>
      </c>
      <c r="I67" s="36">
        <f t="shared" si="6"/>
        <v>-13.714285714285712</v>
      </c>
      <c r="J67" s="36">
        <f t="shared" si="8"/>
        <v>1.800217575965307</v>
      </c>
      <c r="K67" s="79"/>
      <c r="L67" s="35">
        <v>28683</v>
      </c>
      <c r="M67" s="36">
        <f t="shared" si="9"/>
        <v>2.0891541413076098</v>
      </c>
      <c r="N67" s="15"/>
    </row>
    <row r="68" spans="1:14" ht="15.75">
      <c r="A68" s="12"/>
      <c r="B68" s="34" t="s">
        <v>31</v>
      </c>
      <c r="C68" s="35">
        <v>3781</v>
      </c>
      <c r="D68" s="35">
        <v>5102</v>
      </c>
      <c r="E68" s="36">
        <f t="shared" si="5"/>
        <v>34.937847130388789</v>
      </c>
      <c r="F68" s="36">
        <f t="shared" si="7"/>
        <v>15.684466168649513</v>
      </c>
      <c r="G68" s="35">
        <v>6966</v>
      </c>
      <c r="H68" s="35">
        <v>9478</v>
      </c>
      <c r="I68" s="36">
        <f t="shared" si="6"/>
        <v>36.060867068618997</v>
      </c>
      <c r="J68" s="36">
        <f t="shared" si="8"/>
        <v>14.124554788906606</v>
      </c>
      <c r="K68" s="79"/>
      <c r="L68" s="35">
        <v>167048</v>
      </c>
      <c r="M68" s="36">
        <f t="shared" si="9"/>
        <v>12.167103196916417</v>
      </c>
      <c r="N68" s="15"/>
    </row>
    <row r="69" spans="1:14" ht="15.75">
      <c r="A69" s="12"/>
      <c r="B69" s="34" t="s">
        <v>58</v>
      </c>
      <c r="C69" s="35">
        <v>0</v>
      </c>
      <c r="D69" s="35">
        <v>1</v>
      </c>
      <c r="E69" s="36" t="str">
        <f t="shared" si="5"/>
        <v/>
      </c>
      <c r="F69" s="36">
        <f t="shared" si="7"/>
        <v>3.0741799624950045E-3</v>
      </c>
      <c r="G69" s="35">
        <v>0</v>
      </c>
      <c r="H69" s="35">
        <v>1</v>
      </c>
      <c r="I69" s="36" t="str">
        <f t="shared" si="6"/>
        <v/>
      </c>
      <c r="J69" s="36">
        <f t="shared" si="8"/>
        <v>1.490246337719625E-3</v>
      </c>
      <c r="K69" s="79"/>
      <c r="L69" s="35">
        <v>12</v>
      </c>
      <c r="M69" s="36">
        <f t="shared" si="9"/>
        <v>8.7403164577245455E-4</v>
      </c>
      <c r="N69" s="15"/>
    </row>
    <row r="70" spans="1:14" ht="15.75">
      <c r="A70" s="12"/>
      <c r="B70" s="34" t="s">
        <v>55</v>
      </c>
      <c r="C70" s="35">
        <v>64</v>
      </c>
      <c r="D70" s="35">
        <v>56</v>
      </c>
      <c r="E70" s="36">
        <f t="shared" si="5"/>
        <v>-12.5</v>
      </c>
      <c r="F70" s="36">
        <f t="shared" si="7"/>
        <v>0.17215407789972026</v>
      </c>
      <c r="G70" s="35">
        <v>105</v>
      </c>
      <c r="H70" s="35">
        <v>83</v>
      </c>
      <c r="I70" s="36">
        <f t="shared" si="6"/>
        <v>-20.952380952380956</v>
      </c>
      <c r="J70" s="36">
        <f t="shared" si="8"/>
        <v>0.12369044603072887</v>
      </c>
      <c r="K70" s="79"/>
      <c r="L70" s="35">
        <v>1593</v>
      </c>
      <c r="M70" s="36">
        <f t="shared" si="9"/>
        <v>0.11602770097629335</v>
      </c>
      <c r="N70" s="15"/>
    </row>
    <row r="71" spans="1:14" ht="15.75">
      <c r="A71" s="12"/>
      <c r="B71" s="34" t="s">
        <v>47</v>
      </c>
      <c r="C71" s="35">
        <v>434</v>
      </c>
      <c r="D71" s="35">
        <v>682</v>
      </c>
      <c r="E71" s="36">
        <f t="shared" si="5"/>
        <v>57.142857142857139</v>
      </c>
      <c r="F71" s="36">
        <f t="shared" si="7"/>
        <v>2.0965907344215928</v>
      </c>
      <c r="G71" s="35">
        <v>892</v>
      </c>
      <c r="H71" s="35">
        <v>1457</v>
      </c>
      <c r="I71" s="36">
        <f t="shared" si="6"/>
        <v>63.3408071748879</v>
      </c>
      <c r="J71" s="36">
        <f t="shared" si="8"/>
        <v>2.1712889140574938</v>
      </c>
      <c r="K71" s="79"/>
      <c r="L71" s="35">
        <v>19385</v>
      </c>
      <c r="M71" s="36">
        <f t="shared" si="9"/>
        <v>1.4119252877749193</v>
      </c>
      <c r="N71" s="15"/>
    </row>
    <row r="72" spans="1:14" ht="15.75">
      <c r="A72" s="12"/>
      <c r="B72" s="34" t="s">
        <v>40</v>
      </c>
      <c r="C72" s="35">
        <v>465</v>
      </c>
      <c r="D72" s="35">
        <v>498</v>
      </c>
      <c r="E72" s="36">
        <f t="shared" si="5"/>
        <v>7.0967741935483941</v>
      </c>
      <c r="F72" s="36">
        <f t="shared" si="7"/>
        <v>1.5309416213225122</v>
      </c>
      <c r="G72" s="35">
        <v>1132</v>
      </c>
      <c r="H72" s="35">
        <v>1244</v>
      </c>
      <c r="I72" s="36">
        <f t="shared" si="6"/>
        <v>9.8939929328621936</v>
      </c>
      <c r="J72" s="36">
        <f t="shared" si="8"/>
        <v>1.8538664441232136</v>
      </c>
      <c r="K72" s="79"/>
      <c r="L72" s="35">
        <v>28017</v>
      </c>
      <c r="M72" s="36">
        <f t="shared" si="9"/>
        <v>2.0406453849672386</v>
      </c>
      <c r="N72" s="15"/>
    </row>
    <row r="73" spans="1:14" ht="15.75">
      <c r="A73" s="12"/>
      <c r="B73" s="34" t="s">
        <v>44</v>
      </c>
      <c r="C73" s="35">
        <v>528</v>
      </c>
      <c r="D73" s="35">
        <v>503</v>
      </c>
      <c r="E73" s="36">
        <f t="shared" si="5"/>
        <v>-4.7348484848484862</v>
      </c>
      <c r="F73" s="36">
        <f t="shared" si="7"/>
        <v>1.5463125211349873</v>
      </c>
      <c r="G73" s="35">
        <v>977</v>
      </c>
      <c r="H73" s="35">
        <v>955</v>
      </c>
      <c r="I73" s="36">
        <f t="shared" si="6"/>
        <v>-2.2517911975434957</v>
      </c>
      <c r="J73" s="36">
        <f t="shared" si="8"/>
        <v>1.4231852525222419</v>
      </c>
      <c r="K73" s="79"/>
      <c r="L73" s="35">
        <v>26915</v>
      </c>
      <c r="M73" s="36">
        <f t="shared" si="9"/>
        <v>1.9603801454971346</v>
      </c>
      <c r="N73" s="15"/>
    </row>
    <row r="74" spans="1:14" ht="15.75">
      <c r="A74" s="12"/>
      <c r="B74" s="34" t="s">
        <v>36</v>
      </c>
      <c r="C74" s="35">
        <v>580</v>
      </c>
      <c r="D74" s="35">
        <v>516</v>
      </c>
      <c r="E74" s="36">
        <f t="shared" si="5"/>
        <v>-11.03448275862069</v>
      </c>
      <c r="F74" s="36">
        <f t="shared" si="7"/>
        <v>1.5862768606474222</v>
      </c>
      <c r="G74" s="35">
        <v>1205</v>
      </c>
      <c r="H74" s="35">
        <v>1126</v>
      </c>
      <c r="I74" s="36">
        <f t="shared" si="6"/>
        <v>-6.5560165975103724</v>
      </c>
      <c r="J74" s="36">
        <f t="shared" si="8"/>
        <v>1.6780173762722979</v>
      </c>
      <c r="K74" s="79"/>
      <c r="L74" s="35">
        <v>27019</v>
      </c>
      <c r="M74" s="36">
        <f t="shared" si="9"/>
        <v>1.9679550864271627</v>
      </c>
      <c r="N74" s="15"/>
    </row>
    <row r="75" spans="1:14" ht="15.75">
      <c r="A75" s="12"/>
      <c r="B75" s="34" t="s">
        <v>48</v>
      </c>
      <c r="C75" s="35">
        <v>536</v>
      </c>
      <c r="D75" s="35">
        <v>574</v>
      </c>
      <c r="E75" s="36">
        <f t="shared" si="5"/>
        <v>7.0895522388059629</v>
      </c>
      <c r="F75" s="36">
        <f t="shared" si="7"/>
        <v>1.7645792984721325</v>
      </c>
      <c r="G75" s="35">
        <v>1064</v>
      </c>
      <c r="H75" s="35">
        <v>1124</v>
      </c>
      <c r="I75" s="36">
        <f t="shared" si="6"/>
        <v>5.6390977443609103</v>
      </c>
      <c r="J75" s="36">
        <f t="shared" si="8"/>
        <v>1.6750368835968585</v>
      </c>
      <c r="K75" s="79"/>
      <c r="L75" s="35">
        <v>21245</v>
      </c>
      <c r="M75" s="36">
        <f t="shared" si="9"/>
        <v>1.5474001928696499</v>
      </c>
      <c r="N75" s="15"/>
    </row>
    <row r="76" spans="1:14" ht="15.75">
      <c r="A76" s="12"/>
      <c r="B76" s="34" t="s">
        <v>85</v>
      </c>
      <c r="C76" s="35">
        <v>0</v>
      </c>
      <c r="D76" s="35">
        <v>0</v>
      </c>
      <c r="E76" s="36" t="str">
        <f t="shared" si="5"/>
        <v/>
      </c>
      <c r="F76" s="36">
        <f t="shared" si="7"/>
        <v>0</v>
      </c>
      <c r="G76" s="35">
        <v>2</v>
      </c>
      <c r="H76" s="35">
        <v>2</v>
      </c>
      <c r="I76" s="36">
        <f t="shared" si="6"/>
        <v>0</v>
      </c>
      <c r="J76" s="36">
        <f t="shared" si="8"/>
        <v>2.9804926754392501E-3</v>
      </c>
      <c r="K76" s="79"/>
      <c r="L76" s="35">
        <v>36</v>
      </c>
      <c r="M76" s="36">
        <f t="shared" si="9"/>
        <v>2.6220949373173636E-3</v>
      </c>
      <c r="N76" s="15"/>
    </row>
    <row r="77" spans="1:14" ht="15.75">
      <c r="A77" s="12"/>
      <c r="B77" s="34" t="s">
        <v>53</v>
      </c>
      <c r="C77" s="35">
        <v>298</v>
      </c>
      <c r="D77" s="35">
        <v>151</v>
      </c>
      <c r="E77" s="36">
        <f t="shared" si="5"/>
        <v>-49.328859060402685</v>
      </c>
      <c r="F77" s="36">
        <f t="shared" si="7"/>
        <v>0.46420117433674568</v>
      </c>
      <c r="G77" s="35">
        <v>646</v>
      </c>
      <c r="H77" s="35">
        <v>285</v>
      </c>
      <c r="I77" s="36">
        <f t="shared" si="6"/>
        <v>-55.882352941176471</v>
      </c>
      <c r="J77" s="36">
        <f t="shared" si="8"/>
        <v>0.42472020625009316</v>
      </c>
      <c r="K77" s="79"/>
      <c r="L77" s="35">
        <v>7434</v>
      </c>
      <c r="M77" s="36">
        <f t="shared" si="9"/>
        <v>0.54146260455603568</v>
      </c>
      <c r="N77" s="15"/>
    </row>
    <row r="78" spans="1:14" ht="15.75">
      <c r="A78" s="12"/>
      <c r="B78" s="34" t="s">
        <v>50</v>
      </c>
      <c r="C78" s="35">
        <v>406</v>
      </c>
      <c r="D78" s="35">
        <v>473</v>
      </c>
      <c r="E78" s="36">
        <f t="shared" si="5"/>
        <v>16.502463054187189</v>
      </c>
      <c r="F78" s="36">
        <f t="shared" si="7"/>
        <v>1.454087122260137</v>
      </c>
      <c r="G78" s="35">
        <v>890</v>
      </c>
      <c r="H78" s="35">
        <v>1124</v>
      </c>
      <c r="I78" s="36">
        <f t="shared" si="6"/>
        <v>26.292134831460668</v>
      </c>
      <c r="J78" s="36">
        <f t="shared" si="8"/>
        <v>1.6750368835968585</v>
      </c>
      <c r="K78" s="79"/>
      <c r="L78" s="35">
        <v>11991</v>
      </c>
      <c r="M78" s="36">
        <f t="shared" si="9"/>
        <v>0.87337612203812531</v>
      </c>
      <c r="N78" s="15"/>
    </row>
    <row r="79" spans="1:14" ht="15.75">
      <c r="A79" s="12"/>
      <c r="B79" s="34" t="s">
        <v>54</v>
      </c>
      <c r="C79" s="35">
        <v>111</v>
      </c>
      <c r="D79" s="35">
        <v>97</v>
      </c>
      <c r="E79" s="36">
        <f t="shared" si="5"/>
        <v>-12.612612612612617</v>
      </c>
      <c r="F79" s="36">
        <f t="shared" si="7"/>
        <v>0.29819545636201544</v>
      </c>
      <c r="G79" s="35">
        <v>217</v>
      </c>
      <c r="H79" s="35">
        <v>202</v>
      </c>
      <c r="I79" s="36">
        <f t="shared" si="6"/>
        <v>-6.9124423963133674</v>
      </c>
      <c r="J79" s="36">
        <f t="shared" si="8"/>
        <v>0.30102976021936428</v>
      </c>
      <c r="K79" s="79"/>
      <c r="L79" s="35">
        <v>3074</v>
      </c>
      <c r="M79" s="36">
        <f t="shared" si="9"/>
        <v>0.22389777325871046</v>
      </c>
      <c r="N79" s="15"/>
    </row>
    <row r="80" spans="1:14" ht="15.75">
      <c r="A80" s="12"/>
      <c r="B80" s="34" t="s">
        <v>233</v>
      </c>
      <c r="C80" s="35">
        <v>3</v>
      </c>
      <c r="D80" s="35">
        <v>2</v>
      </c>
      <c r="E80" s="36">
        <f t="shared" si="5"/>
        <v>-33.333333333333336</v>
      </c>
      <c r="F80" s="36">
        <f t="shared" si="7"/>
        <v>6.148359924990009E-3</v>
      </c>
      <c r="G80" s="35">
        <v>6</v>
      </c>
      <c r="H80" s="35">
        <v>5</v>
      </c>
      <c r="I80" s="36">
        <f t="shared" si="6"/>
        <v>-16.666666666666664</v>
      </c>
      <c r="J80" s="36">
        <f t="shared" si="8"/>
        <v>7.4512316885981256E-3</v>
      </c>
      <c r="K80" s="79"/>
      <c r="L80" s="35">
        <v>117</v>
      </c>
      <c r="M80" s="36">
        <f t="shared" si="9"/>
        <v>8.5218085462814321E-3</v>
      </c>
      <c r="N80" s="15"/>
    </row>
    <row r="81" spans="1:14" ht="15.75">
      <c r="A81" s="12"/>
      <c r="B81" s="34" t="s">
        <v>42</v>
      </c>
      <c r="C81" s="35">
        <v>553</v>
      </c>
      <c r="D81" s="35">
        <v>339</v>
      </c>
      <c r="E81" s="36">
        <f t="shared" si="5"/>
        <v>-38.698010849909579</v>
      </c>
      <c r="F81" s="36">
        <f t="shared" si="7"/>
        <v>1.0421470072858066</v>
      </c>
      <c r="G81" s="35">
        <v>997</v>
      </c>
      <c r="H81" s="35">
        <v>713</v>
      </c>
      <c r="I81" s="36">
        <f t="shared" si="6"/>
        <v>-28.485456369107322</v>
      </c>
      <c r="J81" s="36">
        <f t="shared" si="8"/>
        <v>1.0625456387940926</v>
      </c>
      <c r="K81" s="79"/>
      <c r="L81" s="35">
        <v>17283</v>
      </c>
      <c r="M81" s="36">
        <f t="shared" si="9"/>
        <v>1.2588240778237778</v>
      </c>
      <c r="N81" s="15"/>
    </row>
    <row r="82" spans="1:14" ht="15.75">
      <c r="A82" s="12"/>
      <c r="B82" s="34" t="s">
        <v>51</v>
      </c>
      <c r="C82" s="35">
        <v>210</v>
      </c>
      <c r="D82" s="35">
        <v>173</v>
      </c>
      <c r="E82" s="36">
        <f t="shared" si="5"/>
        <v>-17.619047619047624</v>
      </c>
      <c r="F82" s="36">
        <f t="shared" si="7"/>
        <v>0.53183313351163575</v>
      </c>
      <c r="G82" s="35">
        <v>394</v>
      </c>
      <c r="H82" s="35">
        <v>305</v>
      </c>
      <c r="I82" s="36">
        <f t="shared" si="6"/>
        <v>-22.588832487309642</v>
      </c>
      <c r="J82" s="36">
        <f t="shared" si="8"/>
        <v>0.45452513300448566</v>
      </c>
      <c r="K82" s="79"/>
      <c r="L82" s="35">
        <v>17712</v>
      </c>
      <c r="M82" s="36">
        <f t="shared" si="9"/>
        <v>1.2900707091601429</v>
      </c>
      <c r="N82" s="15"/>
    </row>
    <row r="83" spans="1:14" ht="15.75">
      <c r="A83" s="12"/>
      <c r="B83" s="34" t="s">
        <v>46</v>
      </c>
      <c r="C83" s="35">
        <v>734</v>
      </c>
      <c r="D83" s="35">
        <v>445</v>
      </c>
      <c r="E83" s="36">
        <f t="shared" si="5"/>
        <v>-39.373297002724797</v>
      </c>
      <c r="F83" s="36">
        <f t="shared" si="7"/>
        <v>1.3680100833102771</v>
      </c>
      <c r="G83" s="35">
        <v>1318</v>
      </c>
      <c r="H83" s="35">
        <v>1024</v>
      </c>
      <c r="I83" s="36">
        <f t="shared" si="6"/>
        <v>-22.306525037936265</v>
      </c>
      <c r="J83" s="36">
        <f t="shared" si="8"/>
        <v>1.526012249824896</v>
      </c>
      <c r="K83" s="79"/>
      <c r="L83" s="35">
        <v>18468</v>
      </c>
      <c r="M83" s="36">
        <f t="shared" si="9"/>
        <v>1.3451347028438077</v>
      </c>
      <c r="N83" s="15"/>
    </row>
    <row r="84" spans="1:14" ht="15.75">
      <c r="A84" s="12"/>
      <c r="B84" s="34" t="s">
        <v>49</v>
      </c>
      <c r="C84" s="35">
        <v>535</v>
      </c>
      <c r="D84" s="35">
        <v>694</v>
      </c>
      <c r="E84" s="36">
        <f t="shared" si="5"/>
        <v>29.719626168224302</v>
      </c>
      <c r="F84" s="36">
        <f t="shared" si="7"/>
        <v>2.1334808939715333</v>
      </c>
      <c r="G84" s="35">
        <v>1056</v>
      </c>
      <c r="H84" s="35">
        <v>1393</v>
      </c>
      <c r="I84" s="36">
        <f t="shared" si="6"/>
        <v>31.912878787878785</v>
      </c>
      <c r="J84" s="36">
        <f t="shared" si="8"/>
        <v>2.0759131484434379</v>
      </c>
      <c r="K84" s="79"/>
      <c r="L84" s="35">
        <v>21953</v>
      </c>
      <c r="M84" s="36">
        <f t="shared" si="9"/>
        <v>1.5989680599702247</v>
      </c>
      <c r="N84" s="15"/>
    </row>
    <row r="85" spans="1:14" ht="15.75">
      <c r="A85" s="12"/>
      <c r="B85" s="34" t="s">
        <v>37</v>
      </c>
      <c r="C85" s="35">
        <v>845</v>
      </c>
      <c r="D85" s="35">
        <v>501</v>
      </c>
      <c r="E85" s="36">
        <f t="shared" si="5"/>
        <v>-40.710059171597635</v>
      </c>
      <c r="F85" s="36">
        <f t="shared" si="7"/>
        <v>1.5401641612099972</v>
      </c>
      <c r="G85" s="35">
        <v>1910</v>
      </c>
      <c r="H85" s="35">
        <v>1108</v>
      </c>
      <c r="I85" s="36">
        <f t="shared" si="6"/>
        <v>-41.989528795811516</v>
      </c>
      <c r="J85" s="36">
        <f t="shared" si="8"/>
        <v>1.6511929421933447</v>
      </c>
      <c r="K85" s="79"/>
      <c r="L85" s="35">
        <v>37975</v>
      </c>
      <c r="M85" s="36">
        <f t="shared" si="9"/>
        <v>2.7659459790174137</v>
      </c>
      <c r="N85" s="15"/>
    </row>
    <row r="86" spans="1:14" ht="15.75">
      <c r="A86" s="12"/>
      <c r="B86" s="34" t="s">
        <v>45</v>
      </c>
      <c r="C86" s="35">
        <v>408</v>
      </c>
      <c r="D86" s="35">
        <v>305</v>
      </c>
      <c r="E86" s="36">
        <f t="shared" si="5"/>
        <v>-25.245098039215684</v>
      </c>
      <c r="F86" s="36">
        <f>+(D86*100)/$D$87</f>
        <v>0.93762488856097637</v>
      </c>
      <c r="G86" s="35">
        <v>1005</v>
      </c>
      <c r="H86" s="35">
        <v>748</v>
      </c>
      <c r="I86" s="36">
        <f t="shared" si="6"/>
        <v>-25.572139303482587</v>
      </c>
      <c r="J86" s="36">
        <f t="shared" si="8"/>
        <v>1.1147042606142796</v>
      </c>
      <c r="K86" s="79"/>
      <c r="L86" s="35">
        <v>16574</v>
      </c>
      <c r="M86" s="36">
        <f t="shared" si="9"/>
        <v>1.2071833747527219</v>
      </c>
      <c r="N86" s="15"/>
    </row>
    <row r="87" spans="1:14" ht="15.75">
      <c r="A87" s="12"/>
      <c r="B87" s="40" t="s">
        <v>70</v>
      </c>
      <c r="C87" s="42">
        <f>SUM(C55:C86)</f>
        <v>34944</v>
      </c>
      <c r="D87" s="42">
        <f>SUM(D55:D86)</f>
        <v>32529</v>
      </c>
      <c r="E87" s="38">
        <f t="shared" si="5"/>
        <v>-6.9110576923076872</v>
      </c>
      <c r="F87" s="38">
        <f>SUM(F55:F86)</f>
        <v>100</v>
      </c>
      <c r="G87" s="42">
        <f>SUM(G55:G86)</f>
        <v>69746</v>
      </c>
      <c r="H87" s="42">
        <f>SUM(H55:H86)</f>
        <v>67103</v>
      </c>
      <c r="I87" s="38">
        <f t="shared" si="6"/>
        <v>-3.7894646287959133</v>
      </c>
      <c r="J87" s="38">
        <f>SUM(J55:J86)</f>
        <v>99.999999999999986</v>
      </c>
      <c r="K87" s="4"/>
      <c r="L87" s="42">
        <f>SUM(L55:L86)</f>
        <v>1372948</v>
      </c>
      <c r="M87" s="38">
        <f>SUM(M55:M86)</f>
        <v>99.999999999999986</v>
      </c>
      <c r="N87" s="15"/>
    </row>
    <row r="88" spans="1:14">
      <c r="A88" s="1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5"/>
    </row>
    <row r="89" spans="1:14" ht="18.75">
      <c r="A89" s="12"/>
      <c r="B89" s="92" t="s">
        <v>309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5"/>
    </row>
    <row r="90" spans="1:14" ht="31.5" customHeight="1">
      <c r="A90" s="12"/>
      <c r="B90" s="30" t="s">
        <v>256</v>
      </c>
      <c r="C90" s="104" t="s">
        <v>319</v>
      </c>
      <c r="D90" s="104"/>
      <c r="E90" s="101" t="s">
        <v>316</v>
      </c>
      <c r="F90" s="101" t="s">
        <v>306</v>
      </c>
      <c r="G90" s="105" t="s">
        <v>321</v>
      </c>
      <c r="H90" s="106"/>
      <c r="I90" s="101" t="s">
        <v>316</v>
      </c>
      <c r="J90" s="101" t="s">
        <v>306</v>
      </c>
      <c r="K90" s="94"/>
      <c r="L90" s="86" t="s">
        <v>312</v>
      </c>
      <c r="M90" s="101" t="s">
        <v>101</v>
      </c>
      <c r="N90" s="15"/>
    </row>
    <row r="91" spans="1:14" ht="15.75">
      <c r="A91" s="12"/>
      <c r="B91" s="30"/>
      <c r="C91" s="31">
        <v>2017</v>
      </c>
      <c r="D91" s="31">
        <v>2018</v>
      </c>
      <c r="E91" s="101"/>
      <c r="F91" s="101"/>
      <c r="G91" s="31">
        <v>2017</v>
      </c>
      <c r="H91" s="31">
        <v>2018</v>
      </c>
      <c r="I91" s="101"/>
      <c r="J91" s="101"/>
      <c r="K91" s="94"/>
      <c r="L91" s="39" t="s">
        <v>318</v>
      </c>
      <c r="M91" s="101"/>
      <c r="N91" s="15"/>
    </row>
    <row r="92" spans="1:14">
      <c r="A92" s="12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5"/>
    </row>
    <row r="93" spans="1:14" ht="15.75">
      <c r="A93" s="12"/>
      <c r="B93" s="34" t="s">
        <v>23</v>
      </c>
      <c r="C93" s="35">
        <f>C17-C55</f>
        <v>213</v>
      </c>
      <c r="D93" s="35">
        <f>D17-D55</f>
        <v>147</v>
      </c>
      <c r="E93" s="36">
        <f t="shared" ref="E93:E125" si="10">IF(ISBLANK(D93),"",(IFERROR(((D93/C93-1)*100),"")))</f>
        <v>-30.985915492957751</v>
      </c>
      <c r="F93" s="36">
        <f>+(D93*100)/$D$125</f>
        <v>0.55062366558040232</v>
      </c>
      <c r="G93" s="35">
        <f>G17-G55</f>
        <v>546</v>
      </c>
      <c r="H93" s="35">
        <f>H17-H55</f>
        <v>328</v>
      </c>
      <c r="I93" s="36">
        <f t="shared" ref="I93:I125" si="11">IF(ISBLANK(H93),"",(IFERROR(((H93/G93-1)*100),"")))</f>
        <v>-39.926739926739927</v>
      </c>
      <c r="J93" s="36">
        <f>+(H93*100)/$H$125</f>
        <v>0.6137839405677501</v>
      </c>
      <c r="K93" s="79"/>
      <c r="L93" s="35">
        <f>L17-L55</f>
        <v>7310</v>
      </c>
      <c r="M93" s="36">
        <f>+(L93*100)/$L$125</f>
        <v>0.70485210158741174</v>
      </c>
      <c r="N93" s="15"/>
    </row>
    <row r="94" spans="1:14" ht="15.75">
      <c r="A94" s="12"/>
      <c r="B94" s="34" t="s">
        <v>43</v>
      </c>
      <c r="C94" s="35">
        <f t="shared" ref="C94:D124" si="12">C18-C56</f>
        <v>279</v>
      </c>
      <c r="D94" s="35">
        <f t="shared" si="12"/>
        <v>275</v>
      </c>
      <c r="E94" s="36">
        <f t="shared" si="10"/>
        <v>-1.4336917562724039</v>
      </c>
      <c r="F94" s="36">
        <f t="shared" ref="F94:F124" si="13">+(D94*100)/$D$125</f>
        <v>1.0300782859497322</v>
      </c>
      <c r="G94" s="35">
        <f t="shared" ref="G94:H94" si="14">G18-G56</f>
        <v>607</v>
      </c>
      <c r="H94" s="35">
        <f t="shared" si="14"/>
        <v>629</v>
      </c>
      <c r="I94" s="36">
        <f t="shared" si="11"/>
        <v>3.6243822075782584</v>
      </c>
      <c r="J94" s="36">
        <f t="shared" ref="J94:J124" si="15">+(H94*100)/$H$125</f>
        <v>1.1770429835887648</v>
      </c>
      <c r="K94" s="79"/>
      <c r="L94" s="35">
        <f t="shared" ref="L94" si="16">L18-L56</f>
        <v>12236</v>
      </c>
      <c r="M94" s="36">
        <f t="shared" ref="M94:M124" si="17">+(L94*100)/$L$125</f>
        <v>1.179831780440981</v>
      </c>
      <c r="N94" s="15"/>
    </row>
    <row r="95" spans="1:14" ht="15.75">
      <c r="A95" s="12"/>
      <c r="B95" s="34" t="s">
        <v>33</v>
      </c>
      <c r="C95" s="35">
        <f t="shared" si="12"/>
        <v>1296</v>
      </c>
      <c r="D95" s="35">
        <f t="shared" si="12"/>
        <v>1671</v>
      </c>
      <c r="E95" s="36">
        <f t="shared" si="10"/>
        <v>28.935185185185187</v>
      </c>
      <c r="F95" s="36">
        <f t="shared" si="13"/>
        <v>6.2591302393527366</v>
      </c>
      <c r="G95" s="35">
        <f t="shared" ref="G95:H95" si="18">G19-G57</f>
        <v>2907</v>
      </c>
      <c r="H95" s="35">
        <f t="shared" si="18"/>
        <v>3665</v>
      </c>
      <c r="I95" s="36">
        <f t="shared" si="11"/>
        <v>26.074991400068793</v>
      </c>
      <c r="J95" s="36">
        <f t="shared" si="15"/>
        <v>6.8582870188439156</v>
      </c>
      <c r="K95" s="79"/>
      <c r="L95" s="35">
        <f t="shared" ref="L95" si="19">L19-L57</f>
        <v>67759</v>
      </c>
      <c r="M95" s="36">
        <f t="shared" si="17"/>
        <v>6.5335257936335749</v>
      </c>
      <c r="N95" s="15"/>
    </row>
    <row r="96" spans="1:14" ht="15.75">
      <c r="A96" s="12"/>
      <c r="B96" s="34" t="s">
        <v>30</v>
      </c>
      <c r="C96" s="35">
        <f t="shared" si="12"/>
        <v>9707</v>
      </c>
      <c r="D96" s="35">
        <f t="shared" si="12"/>
        <v>10217</v>
      </c>
      <c r="E96" s="36">
        <f t="shared" si="10"/>
        <v>5.2539404553415103</v>
      </c>
      <c r="F96" s="36">
        <f t="shared" si="13"/>
        <v>38.27021762744878</v>
      </c>
      <c r="G96" s="35">
        <f t="shared" ref="G96:H96" si="20">G20-G58</f>
        <v>18798</v>
      </c>
      <c r="H96" s="35">
        <f t="shared" si="20"/>
        <v>20129</v>
      </c>
      <c r="I96" s="36">
        <f t="shared" si="11"/>
        <v>7.0805404830301066</v>
      </c>
      <c r="J96" s="36">
        <f t="shared" si="15"/>
        <v>37.667246767342206</v>
      </c>
      <c r="K96" s="79"/>
      <c r="L96" s="35">
        <f t="shared" ref="L96" si="21">L20-L58</f>
        <v>359809</v>
      </c>
      <c r="M96" s="36">
        <f t="shared" si="17"/>
        <v>34.693861808490432</v>
      </c>
      <c r="N96" s="15"/>
    </row>
    <row r="97" spans="1:14" ht="15.75">
      <c r="A97" s="12"/>
      <c r="B97" s="34" t="s">
        <v>34</v>
      </c>
      <c r="C97" s="35">
        <f t="shared" si="12"/>
        <v>1338</v>
      </c>
      <c r="D97" s="35">
        <f t="shared" si="12"/>
        <v>932</v>
      </c>
      <c r="E97" s="36">
        <f t="shared" si="10"/>
        <v>-30.343796711509718</v>
      </c>
      <c r="F97" s="36">
        <f t="shared" si="13"/>
        <v>3.4910289545641833</v>
      </c>
      <c r="G97" s="35">
        <f t="shared" ref="G97:H97" si="22">G21-G59</f>
        <v>2427</v>
      </c>
      <c r="H97" s="35">
        <f t="shared" si="22"/>
        <v>2134</v>
      </c>
      <c r="I97" s="36">
        <f t="shared" si="11"/>
        <v>-12.07251751133086</v>
      </c>
      <c r="J97" s="36">
        <f t="shared" si="15"/>
        <v>3.9933381986938379</v>
      </c>
      <c r="K97" s="79"/>
      <c r="L97" s="35">
        <f t="shared" ref="L97" si="23">L21-L59</f>
        <v>36496</v>
      </c>
      <c r="M97" s="36">
        <f t="shared" si="17"/>
        <v>3.5190536661469469</v>
      </c>
      <c r="N97" s="15"/>
    </row>
    <row r="98" spans="1:14" ht="15.75">
      <c r="A98" s="12"/>
      <c r="B98" s="34" t="s">
        <v>32</v>
      </c>
      <c r="C98" s="35">
        <f t="shared" si="12"/>
        <v>1786</v>
      </c>
      <c r="D98" s="35">
        <f t="shared" si="12"/>
        <v>1323</v>
      </c>
      <c r="E98" s="36">
        <f t="shared" si="10"/>
        <v>-25.92385218365062</v>
      </c>
      <c r="F98" s="36">
        <f t="shared" si="13"/>
        <v>4.9556129902236208</v>
      </c>
      <c r="G98" s="35">
        <f t="shared" ref="G98:H98" si="24">G22-G60</f>
        <v>3651</v>
      </c>
      <c r="H98" s="35">
        <f t="shared" si="24"/>
        <v>2920</v>
      </c>
      <c r="I98" s="36">
        <f t="shared" si="11"/>
        <v>-20.021911804984938</v>
      </c>
      <c r="J98" s="36">
        <f t="shared" si="15"/>
        <v>5.4641741050543606</v>
      </c>
      <c r="K98" s="79"/>
      <c r="L98" s="35">
        <f t="shared" ref="L98" si="25">L22-L60</f>
        <v>99603</v>
      </c>
      <c r="M98" s="36">
        <f t="shared" si="17"/>
        <v>9.604019681861967</v>
      </c>
      <c r="N98" s="15"/>
    </row>
    <row r="99" spans="1:14" ht="15.75">
      <c r="A99" s="12"/>
      <c r="B99" s="34" t="s">
        <v>35</v>
      </c>
      <c r="C99" s="35">
        <f t="shared" si="12"/>
        <v>1435</v>
      </c>
      <c r="D99" s="35">
        <f t="shared" si="12"/>
        <v>377</v>
      </c>
      <c r="E99" s="36">
        <f t="shared" si="10"/>
        <v>-73.728222996515683</v>
      </c>
      <c r="F99" s="36">
        <f t="shared" si="13"/>
        <v>1.412143686556542</v>
      </c>
      <c r="G99" s="35">
        <f t="shared" ref="G99:H99" si="26">G23-G61</f>
        <v>2043</v>
      </c>
      <c r="H99" s="35">
        <f t="shared" si="26"/>
        <v>795</v>
      </c>
      <c r="I99" s="36">
        <f t="shared" si="11"/>
        <v>-61.086637298091041</v>
      </c>
      <c r="J99" s="36">
        <f t="shared" si="15"/>
        <v>1.4876775388761017</v>
      </c>
      <c r="K99" s="79"/>
      <c r="L99" s="35">
        <f t="shared" ref="L99" si="27">L23-L61</f>
        <v>21584</v>
      </c>
      <c r="M99" s="36">
        <f t="shared" si="17"/>
        <v>2.0811939481070718</v>
      </c>
      <c r="N99" s="15"/>
    </row>
    <row r="100" spans="1:14" ht="15.75">
      <c r="A100" s="12"/>
      <c r="B100" s="34" t="s">
        <v>41</v>
      </c>
      <c r="C100" s="35">
        <f t="shared" si="12"/>
        <v>1210</v>
      </c>
      <c r="D100" s="35">
        <f t="shared" si="12"/>
        <v>842</v>
      </c>
      <c r="E100" s="36">
        <f t="shared" si="10"/>
        <v>-30.41322314049587</v>
      </c>
      <c r="F100" s="36">
        <f t="shared" si="13"/>
        <v>3.1539124246169981</v>
      </c>
      <c r="G100" s="35">
        <f t="shared" ref="G100:H100" si="28">G24-G62</f>
        <v>2538</v>
      </c>
      <c r="H100" s="35">
        <f t="shared" si="28"/>
        <v>1683</v>
      </c>
      <c r="I100" s="36">
        <f t="shared" si="11"/>
        <v>-33.687943262411345</v>
      </c>
      <c r="J100" s="36">
        <f t="shared" si="15"/>
        <v>3.1493852804131812</v>
      </c>
      <c r="K100" s="79"/>
      <c r="L100" s="35">
        <f t="shared" ref="L100" si="29">L24-L62</f>
        <v>34309</v>
      </c>
      <c r="M100" s="36">
        <f t="shared" si="17"/>
        <v>3.3081765736474025</v>
      </c>
      <c r="N100" s="15"/>
    </row>
    <row r="101" spans="1:14" ht="15.75">
      <c r="A101" s="12"/>
      <c r="B101" s="34" t="s">
        <v>52</v>
      </c>
      <c r="C101" s="35">
        <f t="shared" si="12"/>
        <v>231</v>
      </c>
      <c r="D101" s="35">
        <f t="shared" si="12"/>
        <v>151</v>
      </c>
      <c r="E101" s="36">
        <f t="shared" si="10"/>
        <v>-34.632034632034639</v>
      </c>
      <c r="F101" s="36">
        <f t="shared" si="13"/>
        <v>0.56560662246694382</v>
      </c>
      <c r="G101" s="35">
        <f t="shared" ref="G101:H101" si="30">G25-G63</f>
        <v>391</v>
      </c>
      <c r="H101" s="35">
        <f t="shared" si="30"/>
        <v>287</v>
      </c>
      <c r="I101" s="36">
        <f t="shared" si="11"/>
        <v>-26.598465473145783</v>
      </c>
      <c r="J101" s="36">
        <f t="shared" si="15"/>
        <v>0.53706094799678139</v>
      </c>
      <c r="K101" s="79"/>
      <c r="L101" s="35">
        <f t="shared" ref="L101" si="31">L25-L63</f>
        <v>7267</v>
      </c>
      <c r="M101" s="36">
        <f t="shared" si="17"/>
        <v>0.70070591275454464</v>
      </c>
      <c r="N101" s="15"/>
    </row>
    <row r="102" spans="1:14" ht="15.75">
      <c r="A102" s="12"/>
      <c r="B102" s="34" t="s">
        <v>38</v>
      </c>
      <c r="C102" s="35">
        <f t="shared" si="12"/>
        <v>786</v>
      </c>
      <c r="D102" s="35">
        <f t="shared" si="12"/>
        <v>591</v>
      </c>
      <c r="E102" s="36">
        <f t="shared" si="10"/>
        <v>-24.809160305343514</v>
      </c>
      <c r="F102" s="36">
        <f t="shared" si="13"/>
        <v>2.2137318799865153</v>
      </c>
      <c r="G102" s="35">
        <f t="shared" ref="G102:H102" si="32">G26-G64</f>
        <v>1610</v>
      </c>
      <c r="H102" s="35">
        <f t="shared" si="32"/>
        <v>1472</v>
      </c>
      <c r="I102" s="36">
        <f t="shared" si="11"/>
        <v>-8.5714285714285747</v>
      </c>
      <c r="J102" s="36">
        <f t="shared" si="15"/>
        <v>2.754542562547952</v>
      </c>
      <c r="K102" s="79"/>
      <c r="L102" s="35">
        <f t="shared" ref="L102" si="33">L26-L64</f>
        <v>28959</v>
      </c>
      <c r="M102" s="36">
        <f t="shared" si="17"/>
        <v>2.792313544441841</v>
      </c>
      <c r="N102" s="15"/>
    </row>
    <row r="103" spans="1:14" ht="15.75">
      <c r="A103" s="12"/>
      <c r="B103" s="34" t="s">
        <v>57</v>
      </c>
      <c r="C103" s="35">
        <f t="shared" si="12"/>
        <v>1</v>
      </c>
      <c r="D103" s="35">
        <f t="shared" si="12"/>
        <v>0</v>
      </c>
      <c r="E103" s="36">
        <f t="shared" si="10"/>
        <v>-100</v>
      </c>
      <c r="F103" s="36">
        <f t="shared" si="13"/>
        <v>0</v>
      </c>
      <c r="G103" s="35">
        <f t="shared" ref="G103:H103" si="34">G27-G65</f>
        <v>1</v>
      </c>
      <c r="H103" s="35">
        <f t="shared" si="34"/>
        <v>0</v>
      </c>
      <c r="I103" s="36">
        <f t="shared" si="11"/>
        <v>-100</v>
      </c>
      <c r="J103" s="36">
        <f t="shared" si="15"/>
        <v>0</v>
      </c>
      <c r="K103" s="79"/>
      <c r="L103" s="35">
        <f t="shared" ref="L103" si="35">L27-L65</f>
        <v>35</v>
      </c>
      <c r="M103" s="36">
        <f t="shared" si="17"/>
        <v>3.3748048639616161E-3</v>
      </c>
      <c r="N103" s="15"/>
    </row>
    <row r="104" spans="1:14" ht="15.75">
      <c r="A104" s="12"/>
      <c r="B104" s="34" t="s">
        <v>56</v>
      </c>
      <c r="C104" s="35">
        <f t="shared" si="12"/>
        <v>41</v>
      </c>
      <c r="D104" s="35">
        <f t="shared" si="12"/>
        <v>21</v>
      </c>
      <c r="E104" s="36">
        <f t="shared" si="10"/>
        <v>-48.780487804878049</v>
      </c>
      <c r="F104" s="36">
        <f t="shared" si="13"/>
        <v>7.8660523654343187E-2</v>
      </c>
      <c r="G104" s="35">
        <f t="shared" ref="G104:H104" si="36">G28-G66</f>
        <v>60</v>
      </c>
      <c r="H104" s="35">
        <f t="shared" si="36"/>
        <v>38</v>
      </c>
      <c r="I104" s="36">
        <f t="shared" si="11"/>
        <v>-36.666666666666671</v>
      </c>
      <c r="J104" s="36">
        <f t="shared" si="15"/>
        <v>7.1109115065775927E-2</v>
      </c>
      <c r="K104" s="79"/>
      <c r="L104" s="35">
        <f t="shared" ref="L104" si="37">L28-L66</f>
        <v>1017</v>
      </c>
      <c r="M104" s="36">
        <f t="shared" si="17"/>
        <v>9.8062187047113239E-2</v>
      </c>
      <c r="N104" s="15"/>
    </row>
    <row r="105" spans="1:14" ht="15.75">
      <c r="A105" s="12"/>
      <c r="B105" s="34" t="s">
        <v>39</v>
      </c>
      <c r="C105" s="35">
        <f t="shared" si="12"/>
        <v>473</v>
      </c>
      <c r="D105" s="35">
        <f t="shared" si="12"/>
        <v>418</v>
      </c>
      <c r="E105" s="36">
        <f t="shared" si="10"/>
        <v>-11.627906976744185</v>
      </c>
      <c r="F105" s="36">
        <f t="shared" si="13"/>
        <v>1.565718994643593</v>
      </c>
      <c r="G105" s="35">
        <f t="shared" ref="G105:H105" si="38">G29-G67</f>
        <v>915</v>
      </c>
      <c r="H105" s="35">
        <f t="shared" si="38"/>
        <v>841</v>
      </c>
      <c r="I105" s="36">
        <f t="shared" si="11"/>
        <v>-8.0874316939890676</v>
      </c>
      <c r="J105" s="36">
        <f t="shared" si="15"/>
        <v>1.5737569939557252</v>
      </c>
      <c r="K105" s="79"/>
      <c r="L105" s="35">
        <f t="shared" ref="L105" si="39">L29-L67</f>
        <v>20517</v>
      </c>
      <c r="M105" s="36">
        <f t="shared" si="17"/>
        <v>1.9783106112542992</v>
      </c>
      <c r="N105" s="15"/>
    </row>
    <row r="106" spans="1:14" ht="15.75">
      <c r="A106" s="12"/>
      <c r="B106" s="34" t="s">
        <v>31</v>
      </c>
      <c r="C106" s="35">
        <f t="shared" si="12"/>
        <v>2839</v>
      </c>
      <c r="D106" s="35">
        <f t="shared" si="12"/>
        <v>4644</v>
      </c>
      <c r="E106" s="36">
        <f t="shared" si="10"/>
        <v>63.578724903134898</v>
      </c>
      <c r="F106" s="36">
        <f t="shared" si="13"/>
        <v>17.39521294527475</v>
      </c>
      <c r="G106" s="35">
        <f t="shared" ref="G106:H106" si="40">G30-G68</f>
        <v>5017</v>
      </c>
      <c r="H106" s="35">
        <f t="shared" si="40"/>
        <v>8187</v>
      </c>
      <c r="I106" s="36">
        <f t="shared" si="11"/>
        <v>63.18517042057006</v>
      </c>
      <c r="J106" s="36">
        <f t="shared" si="15"/>
        <v>15.320271711671252</v>
      </c>
      <c r="K106" s="79"/>
      <c r="L106" s="35">
        <f t="shared" ref="L106" si="41">L30-L68</f>
        <v>114898</v>
      </c>
      <c r="M106" s="36">
        <f t="shared" si="17"/>
        <v>11.078809407413193</v>
      </c>
      <c r="N106" s="15"/>
    </row>
    <row r="107" spans="1:14" ht="15.75">
      <c r="A107" s="12"/>
      <c r="B107" s="34" t="s">
        <v>58</v>
      </c>
      <c r="C107" s="35">
        <f t="shared" si="12"/>
        <v>1</v>
      </c>
      <c r="D107" s="35">
        <f t="shared" si="12"/>
        <v>0</v>
      </c>
      <c r="E107" s="36">
        <f t="shared" si="10"/>
        <v>-100</v>
      </c>
      <c r="F107" s="36">
        <f t="shared" si="13"/>
        <v>0</v>
      </c>
      <c r="G107" s="35">
        <f t="shared" ref="G107:H107" si="42">G31-G69</f>
        <v>1</v>
      </c>
      <c r="H107" s="35">
        <f t="shared" si="42"/>
        <v>1</v>
      </c>
      <c r="I107" s="36">
        <f t="shared" si="11"/>
        <v>0</v>
      </c>
      <c r="J107" s="36">
        <f t="shared" si="15"/>
        <v>1.8712925017309455E-3</v>
      </c>
      <c r="K107" s="79"/>
      <c r="L107" s="35">
        <f t="shared" ref="L107" si="43">L31-L69</f>
        <v>29</v>
      </c>
      <c r="M107" s="36">
        <f t="shared" si="17"/>
        <v>2.7962668872824818E-3</v>
      </c>
      <c r="N107" s="15"/>
    </row>
    <row r="108" spans="1:14" ht="15.75">
      <c r="A108" s="12"/>
      <c r="B108" s="34" t="s">
        <v>55</v>
      </c>
      <c r="C108" s="35">
        <f t="shared" si="12"/>
        <v>60</v>
      </c>
      <c r="D108" s="35">
        <f t="shared" si="12"/>
        <v>46</v>
      </c>
      <c r="E108" s="36">
        <f t="shared" si="10"/>
        <v>-23.333333333333329</v>
      </c>
      <c r="F108" s="36">
        <f t="shared" si="13"/>
        <v>0.17230400419522793</v>
      </c>
      <c r="G108" s="35">
        <f t="shared" ref="G108:H108" si="44">G32-G70</f>
        <v>103</v>
      </c>
      <c r="H108" s="35">
        <f t="shared" si="44"/>
        <v>79</v>
      </c>
      <c r="I108" s="36">
        <f t="shared" si="11"/>
        <v>-23.300970873786408</v>
      </c>
      <c r="J108" s="36">
        <f t="shared" si="15"/>
        <v>0.1478321076367447</v>
      </c>
      <c r="K108" s="79"/>
      <c r="L108" s="35">
        <f t="shared" ref="L108" si="45">L32-L70</f>
        <v>1459</v>
      </c>
      <c r="M108" s="36">
        <f t="shared" si="17"/>
        <v>0.1406811513291428</v>
      </c>
      <c r="N108" s="15"/>
    </row>
    <row r="109" spans="1:14" ht="15.75">
      <c r="A109" s="12"/>
      <c r="B109" s="34" t="s">
        <v>47</v>
      </c>
      <c r="C109" s="35">
        <f t="shared" si="12"/>
        <v>348</v>
      </c>
      <c r="D109" s="35">
        <f t="shared" si="12"/>
        <v>439</v>
      </c>
      <c r="E109" s="36">
        <f t="shared" si="10"/>
        <v>26.14942528735633</v>
      </c>
      <c r="F109" s="36">
        <f t="shared" si="13"/>
        <v>1.6443795182979362</v>
      </c>
      <c r="G109" s="35">
        <f t="shared" ref="G109:H109" si="46">G33-G71</f>
        <v>735</v>
      </c>
      <c r="H109" s="35">
        <f t="shared" si="46"/>
        <v>968</v>
      </c>
      <c r="I109" s="36">
        <f t="shared" si="11"/>
        <v>31.700680272108841</v>
      </c>
      <c r="J109" s="36">
        <f t="shared" si="15"/>
        <v>1.8114111416755554</v>
      </c>
      <c r="K109" s="79"/>
      <c r="L109" s="35">
        <f t="shared" ref="L109" si="47">L33-L71</f>
        <v>16627</v>
      </c>
      <c r="M109" s="36">
        <f t="shared" si="17"/>
        <v>1.6032251563739939</v>
      </c>
      <c r="N109" s="15"/>
    </row>
    <row r="110" spans="1:14" ht="15.75">
      <c r="A110" s="12"/>
      <c r="B110" s="34" t="s">
        <v>40</v>
      </c>
      <c r="C110" s="35">
        <f t="shared" si="12"/>
        <v>442</v>
      </c>
      <c r="D110" s="35">
        <f t="shared" si="12"/>
        <v>491</v>
      </c>
      <c r="E110" s="36">
        <f t="shared" si="10"/>
        <v>11.085972850678738</v>
      </c>
      <c r="F110" s="36">
        <f t="shared" si="13"/>
        <v>1.8391579578229764</v>
      </c>
      <c r="G110" s="35">
        <f t="shared" ref="G110:H110" si="48">G34-G72</f>
        <v>1095</v>
      </c>
      <c r="H110" s="35">
        <f t="shared" si="48"/>
        <v>1090</v>
      </c>
      <c r="I110" s="36">
        <f t="shared" si="11"/>
        <v>-0.45662100456621557</v>
      </c>
      <c r="J110" s="36">
        <f t="shared" si="15"/>
        <v>2.0397088268867307</v>
      </c>
      <c r="K110" s="79"/>
      <c r="L110" s="35">
        <f t="shared" ref="L110" si="49">L34-L72</f>
        <v>25734</v>
      </c>
      <c r="M110" s="36">
        <f t="shared" si="17"/>
        <v>2.4813493819768064</v>
      </c>
      <c r="N110" s="15"/>
    </row>
    <row r="111" spans="1:14" ht="15.75">
      <c r="A111" s="12"/>
      <c r="B111" s="34" t="s">
        <v>44</v>
      </c>
      <c r="C111" s="35">
        <f t="shared" si="12"/>
        <v>664</v>
      </c>
      <c r="D111" s="35">
        <f t="shared" si="12"/>
        <v>342</v>
      </c>
      <c r="E111" s="36">
        <f t="shared" si="10"/>
        <v>-48.493975903614462</v>
      </c>
      <c r="F111" s="36">
        <f t="shared" si="13"/>
        <v>1.2810428137993033</v>
      </c>
      <c r="G111" s="35">
        <f t="shared" ref="G111:H111" si="50">G35-G73</f>
        <v>997</v>
      </c>
      <c r="H111" s="35">
        <f t="shared" si="50"/>
        <v>648</v>
      </c>
      <c r="I111" s="36">
        <f t="shared" si="11"/>
        <v>-35.005015045135401</v>
      </c>
      <c r="J111" s="36">
        <f t="shared" si="15"/>
        <v>1.2125975411216527</v>
      </c>
      <c r="K111" s="79"/>
      <c r="L111" s="35">
        <f t="shared" ref="L111" si="51">L35-L73</f>
        <v>19760</v>
      </c>
      <c r="M111" s="36">
        <f t="shared" si="17"/>
        <v>1.9053184031966153</v>
      </c>
      <c r="N111" s="15"/>
    </row>
    <row r="112" spans="1:14" ht="15.75">
      <c r="A112" s="12"/>
      <c r="B112" s="34" t="s">
        <v>36</v>
      </c>
      <c r="C112" s="35">
        <f t="shared" si="12"/>
        <v>363</v>
      </c>
      <c r="D112" s="35">
        <f t="shared" si="12"/>
        <v>476</v>
      </c>
      <c r="E112" s="36">
        <f t="shared" si="10"/>
        <v>31.129476584022029</v>
      </c>
      <c r="F112" s="36">
        <f t="shared" si="13"/>
        <v>1.7829718694984455</v>
      </c>
      <c r="G112" s="35">
        <f t="shared" ref="G112:H112" si="52">G36-G74</f>
        <v>798</v>
      </c>
      <c r="H112" s="35">
        <f t="shared" si="52"/>
        <v>936</v>
      </c>
      <c r="I112" s="36">
        <f t="shared" si="11"/>
        <v>17.29323308270676</v>
      </c>
      <c r="J112" s="36">
        <f t="shared" si="15"/>
        <v>1.7515297816201651</v>
      </c>
      <c r="K112" s="79"/>
      <c r="L112" s="35">
        <f t="shared" ref="L112" si="53">L36-L74</f>
        <v>19274</v>
      </c>
      <c r="M112" s="36">
        <f t="shared" si="17"/>
        <v>1.8584568270856052</v>
      </c>
      <c r="N112" s="15"/>
    </row>
    <row r="113" spans="1:14" ht="15.75">
      <c r="A113" s="12"/>
      <c r="B113" s="34" t="s">
        <v>48</v>
      </c>
      <c r="C113" s="35">
        <f t="shared" si="12"/>
        <v>411</v>
      </c>
      <c r="D113" s="35">
        <f t="shared" si="12"/>
        <v>449</v>
      </c>
      <c r="E113" s="36">
        <f t="shared" si="10"/>
        <v>9.2457420924574318</v>
      </c>
      <c r="F113" s="36">
        <f t="shared" si="13"/>
        <v>1.6818369105142901</v>
      </c>
      <c r="G113" s="35">
        <f t="shared" ref="G113:H113" si="54">G37-G75</f>
        <v>801</v>
      </c>
      <c r="H113" s="35">
        <f t="shared" si="54"/>
        <v>849</v>
      </c>
      <c r="I113" s="36">
        <f t="shared" si="11"/>
        <v>5.9925093632958726</v>
      </c>
      <c r="J113" s="36">
        <f t="shared" si="15"/>
        <v>1.5887273339695729</v>
      </c>
      <c r="K113" s="79"/>
      <c r="L113" s="35">
        <f t="shared" ref="L113" si="55">L37-L75</f>
        <v>16342</v>
      </c>
      <c r="M113" s="36">
        <f t="shared" si="17"/>
        <v>1.575744602481735</v>
      </c>
      <c r="N113" s="15"/>
    </row>
    <row r="114" spans="1:14" ht="15.75">
      <c r="A114" s="12"/>
      <c r="B114" s="34" t="s">
        <v>85</v>
      </c>
      <c r="C114" s="35">
        <f t="shared" si="12"/>
        <v>3</v>
      </c>
      <c r="D114" s="35">
        <f t="shared" si="12"/>
        <v>0</v>
      </c>
      <c r="E114" s="36">
        <f t="shared" si="10"/>
        <v>-100</v>
      </c>
      <c r="F114" s="36">
        <f t="shared" si="13"/>
        <v>0</v>
      </c>
      <c r="G114" s="35">
        <f t="shared" ref="G114:H114" si="56">G38-G76</f>
        <v>4</v>
      </c>
      <c r="H114" s="35">
        <f t="shared" si="56"/>
        <v>0</v>
      </c>
      <c r="I114" s="36">
        <f t="shared" si="11"/>
        <v>-100</v>
      </c>
      <c r="J114" s="36">
        <f t="shared" si="15"/>
        <v>0</v>
      </c>
      <c r="K114" s="79"/>
      <c r="L114" s="35">
        <f t="shared" ref="L114" si="57">L38-L76</f>
        <v>26</v>
      </c>
      <c r="M114" s="36">
        <f t="shared" si="17"/>
        <v>2.5069978989429149E-3</v>
      </c>
      <c r="N114" s="15"/>
    </row>
    <row r="115" spans="1:14" ht="15.75">
      <c r="A115" s="12"/>
      <c r="B115" s="34" t="s">
        <v>53</v>
      </c>
      <c r="C115" s="35">
        <f t="shared" si="12"/>
        <v>158</v>
      </c>
      <c r="D115" s="35">
        <f t="shared" si="12"/>
        <v>100</v>
      </c>
      <c r="E115" s="36">
        <f t="shared" si="10"/>
        <v>-36.708860759493668</v>
      </c>
      <c r="F115" s="36">
        <f t="shared" si="13"/>
        <v>0.37457392216353896</v>
      </c>
      <c r="G115" s="35">
        <f t="shared" ref="G115:H115" si="58">G39-G77</f>
        <v>306</v>
      </c>
      <c r="H115" s="35">
        <f t="shared" si="58"/>
        <v>172</v>
      </c>
      <c r="I115" s="36">
        <f t="shared" si="11"/>
        <v>-43.790849673202615</v>
      </c>
      <c r="J115" s="36">
        <f t="shared" si="15"/>
        <v>0.32186231029772266</v>
      </c>
      <c r="K115" s="79"/>
      <c r="L115" s="35">
        <f t="shared" ref="L115" si="59">L39-L77</f>
        <v>3734</v>
      </c>
      <c r="M115" s="36">
        <f t="shared" si="17"/>
        <v>0.36004346748664784</v>
      </c>
      <c r="N115" s="15"/>
    </row>
    <row r="116" spans="1:14" ht="15.75">
      <c r="A116" s="12"/>
      <c r="B116" s="34" t="s">
        <v>50</v>
      </c>
      <c r="C116" s="35">
        <f t="shared" si="12"/>
        <v>312</v>
      </c>
      <c r="D116" s="35">
        <f t="shared" si="12"/>
        <v>253</v>
      </c>
      <c r="E116" s="36">
        <f t="shared" si="10"/>
        <v>-18.910256410256409</v>
      </c>
      <c r="F116" s="36">
        <f t="shared" si="13"/>
        <v>0.94767202307375364</v>
      </c>
      <c r="G116" s="35">
        <f t="shared" ref="G116:H116" si="60">G40-G78</f>
        <v>641</v>
      </c>
      <c r="H116" s="35">
        <f t="shared" si="60"/>
        <v>574</v>
      </c>
      <c r="I116" s="36">
        <f t="shared" si="11"/>
        <v>-10.45241809672387</v>
      </c>
      <c r="J116" s="36">
        <f t="shared" si="15"/>
        <v>1.0741218959935628</v>
      </c>
      <c r="K116" s="79"/>
      <c r="L116" s="35">
        <f t="shared" ref="L116" si="61">L40-L78</f>
        <v>8791</v>
      </c>
      <c r="M116" s="36">
        <f t="shared" si="17"/>
        <v>0.84765455883104468</v>
      </c>
      <c r="N116" s="15"/>
    </row>
    <row r="117" spans="1:14" ht="15.75">
      <c r="A117" s="12"/>
      <c r="B117" s="34" t="s">
        <v>54</v>
      </c>
      <c r="C117" s="35">
        <f t="shared" si="12"/>
        <v>36</v>
      </c>
      <c r="D117" s="35">
        <f t="shared" si="12"/>
        <v>59</v>
      </c>
      <c r="E117" s="36">
        <f t="shared" si="10"/>
        <v>63.888888888888886</v>
      </c>
      <c r="F117" s="36">
        <f t="shared" si="13"/>
        <v>0.22099861407648799</v>
      </c>
      <c r="G117" s="35">
        <f t="shared" ref="G117:H117" si="62">G41-G79</f>
        <v>76</v>
      </c>
      <c r="H117" s="35">
        <f t="shared" si="62"/>
        <v>90</v>
      </c>
      <c r="I117" s="36">
        <f t="shared" si="11"/>
        <v>18.421052631578938</v>
      </c>
      <c r="J117" s="36">
        <f t="shared" si="15"/>
        <v>0.16841632515578511</v>
      </c>
      <c r="K117" s="79"/>
      <c r="L117" s="35">
        <f t="shared" ref="L117" si="63">L41-L79</f>
        <v>1289</v>
      </c>
      <c r="M117" s="36">
        <f t="shared" si="17"/>
        <v>0.12428924198990066</v>
      </c>
      <c r="N117" s="15"/>
    </row>
    <row r="118" spans="1:14" ht="15.75">
      <c r="A118" s="12"/>
      <c r="B118" s="34" t="s">
        <v>233</v>
      </c>
      <c r="C118" s="35">
        <f t="shared" si="12"/>
        <v>3</v>
      </c>
      <c r="D118" s="35">
        <f t="shared" si="12"/>
        <v>1</v>
      </c>
      <c r="E118" s="36">
        <f t="shared" si="10"/>
        <v>-66.666666666666671</v>
      </c>
      <c r="F118" s="36">
        <f t="shared" si="13"/>
        <v>3.7457392216353898E-3</v>
      </c>
      <c r="G118" s="35">
        <f t="shared" ref="G118:H118" si="64">G42-G80</f>
        <v>6</v>
      </c>
      <c r="H118" s="35">
        <f t="shared" si="64"/>
        <v>1</v>
      </c>
      <c r="I118" s="36">
        <f t="shared" si="11"/>
        <v>-83.333333333333343</v>
      </c>
      <c r="J118" s="36">
        <f t="shared" si="15"/>
        <v>1.8712925017309455E-3</v>
      </c>
      <c r="K118" s="79"/>
      <c r="L118" s="35">
        <f t="shared" ref="L118" si="65">L42-L80</f>
        <v>97</v>
      </c>
      <c r="M118" s="36">
        <f t="shared" si="17"/>
        <v>9.3530306229793348E-3</v>
      </c>
      <c r="N118" s="15"/>
    </row>
    <row r="119" spans="1:14" ht="15.75">
      <c r="A119" s="12"/>
      <c r="B119" s="34" t="s">
        <v>42</v>
      </c>
      <c r="C119" s="35">
        <f t="shared" si="12"/>
        <v>446</v>
      </c>
      <c r="D119" s="35">
        <f t="shared" si="12"/>
        <v>381</v>
      </c>
      <c r="E119" s="36">
        <f t="shared" si="10"/>
        <v>-14.573991031390133</v>
      </c>
      <c r="F119" s="36">
        <f t="shared" si="13"/>
        <v>1.4271266434430836</v>
      </c>
      <c r="G119" s="35">
        <f t="shared" ref="G119:H119" si="66">G43-G81</f>
        <v>758</v>
      </c>
      <c r="H119" s="35">
        <f t="shared" si="66"/>
        <v>681</v>
      </c>
      <c r="I119" s="36">
        <f t="shared" si="11"/>
        <v>-10.158311345646442</v>
      </c>
      <c r="J119" s="36">
        <f t="shared" si="15"/>
        <v>1.274350193678774</v>
      </c>
      <c r="K119" s="79"/>
      <c r="L119" s="35">
        <f t="shared" ref="L119" si="67">L43-L81</f>
        <v>15295</v>
      </c>
      <c r="M119" s="36">
        <f t="shared" si="17"/>
        <v>1.4747897255512261</v>
      </c>
      <c r="N119" s="15"/>
    </row>
    <row r="120" spans="1:14" ht="15.75">
      <c r="A120" s="12"/>
      <c r="B120" s="34" t="s">
        <v>51</v>
      </c>
      <c r="C120" s="35">
        <f t="shared" si="12"/>
        <v>180</v>
      </c>
      <c r="D120" s="35">
        <f t="shared" si="12"/>
        <v>146</v>
      </c>
      <c r="E120" s="36">
        <f t="shared" si="10"/>
        <v>-18.888888888888889</v>
      </c>
      <c r="F120" s="36">
        <f t="shared" si="13"/>
        <v>0.54687792635876686</v>
      </c>
      <c r="G120" s="35">
        <f t="shared" ref="G120:H120" si="68">G44-G82</f>
        <v>338</v>
      </c>
      <c r="H120" s="35">
        <f t="shared" si="68"/>
        <v>243</v>
      </c>
      <c r="I120" s="36">
        <f t="shared" si="11"/>
        <v>-28.106508875739642</v>
      </c>
      <c r="J120" s="36">
        <f t="shared" si="15"/>
        <v>0.45472407792061975</v>
      </c>
      <c r="K120" s="79"/>
      <c r="L120" s="35">
        <f t="shared" ref="L120" si="69">L44-L82</f>
        <v>12254</v>
      </c>
      <c r="M120" s="36">
        <f t="shared" si="17"/>
        <v>1.1815673943710183</v>
      </c>
      <c r="N120" s="15"/>
    </row>
    <row r="121" spans="1:14" ht="15.75">
      <c r="A121" s="12"/>
      <c r="B121" s="34" t="s">
        <v>46</v>
      </c>
      <c r="C121" s="35">
        <f t="shared" si="12"/>
        <v>426</v>
      </c>
      <c r="D121" s="35">
        <f t="shared" si="12"/>
        <v>446</v>
      </c>
      <c r="E121" s="36">
        <f t="shared" si="10"/>
        <v>4.6948356807511749</v>
      </c>
      <c r="F121" s="36">
        <f t="shared" si="13"/>
        <v>1.6705996928493838</v>
      </c>
      <c r="G121" s="35">
        <f t="shared" ref="G121:H121" si="70">G45-G83</f>
        <v>832</v>
      </c>
      <c r="H121" s="35">
        <f t="shared" si="70"/>
        <v>875</v>
      </c>
      <c r="I121" s="36">
        <f t="shared" si="11"/>
        <v>5.1682692307692291</v>
      </c>
      <c r="J121" s="36">
        <f t="shared" si="15"/>
        <v>1.6373809390145773</v>
      </c>
      <c r="K121" s="79"/>
      <c r="L121" s="35">
        <f t="shared" ref="L121" si="71">L45-L83</f>
        <v>13111</v>
      </c>
      <c r="M121" s="36">
        <f t="shared" si="17"/>
        <v>1.2642019020400213</v>
      </c>
      <c r="N121" s="15"/>
    </row>
    <row r="122" spans="1:14" ht="15.75">
      <c r="A122" s="12"/>
      <c r="B122" s="34" t="s">
        <v>49</v>
      </c>
      <c r="C122" s="35">
        <f t="shared" si="12"/>
        <v>366</v>
      </c>
      <c r="D122" s="35">
        <f t="shared" si="12"/>
        <v>553</v>
      </c>
      <c r="E122" s="36">
        <f t="shared" si="10"/>
        <v>51.092896174863391</v>
      </c>
      <c r="F122" s="36">
        <f t="shared" si="13"/>
        <v>2.0713937895643704</v>
      </c>
      <c r="G122" s="35">
        <f t="shared" ref="G122:H122" si="72">G46-G84</f>
        <v>739</v>
      </c>
      <c r="H122" s="35">
        <f t="shared" si="72"/>
        <v>1100</v>
      </c>
      <c r="I122" s="36">
        <f t="shared" si="11"/>
        <v>48.849797023004051</v>
      </c>
      <c r="J122" s="36">
        <f t="shared" si="15"/>
        <v>2.05842175190404</v>
      </c>
      <c r="K122" s="79"/>
      <c r="L122" s="35">
        <f t="shared" ref="L122" si="73">L46-L84</f>
        <v>16523</v>
      </c>
      <c r="M122" s="36">
        <f t="shared" si="17"/>
        <v>1.5931971647782224</v>
      </c>
      <c r="N122" s="15"/>
    </row>
    <row r="123" spans="1:14" ht="15.75">
      <c r="A123" s="12"/>
      <c r="B123" s="34" t="s">
        <v>37</v>
      </c>
      <c r="C123" s="35">
        <f t="shared" si="12"/>
        <v>770</v>
      </c>
      <c r="D123" s="35">
        <f t="shared" si="12"/>
        <v>560</v>
      </c>
      <c r="E123" s="36">
        <f t="shared" si="10"/>
        <v>-27.27272727272727</v>
      </c>
      <c r="F123" s="36">
        <f t="shared" si="13"/>
        <v>2.0976139641158182</v>
      </c>
      <c r="G123" s="35">
        <f t="shared" ref="G123:H123" si="74">G47-G85</f>
        <v>1785</v>
      </c>
      <c r="H123" s="35">
        <f t="shared" si="74"/>
        <v>1222</v>
      </c>
      <c r="I123" s="36">
        <f t="shared" si="11"/>
        <v>-31.540616246498598</v>
      </c>
      <c r="J123" s="36">
        <f t="shared" si="15"/>
        <v>2.2867194371152153</v>
      </c>
      <c r="K123" s="79"/>
      <c r="L123" s="35">
        <f t="shared" ref="L123" si="75">L47-L85</f>
        <v>36700</v>
      </c>
      <c r="M123" s="36">
        <f t="shared" si="17"/>
        <v>3.5387239573540374</v>
      </c>
      <c r="N123" s="15"/>
    </row>
    <row r="124" spans="1:14" ht="15.75">
      <c r="A124" s="12"/>
      <c r="B124" s="34" t="s">
        <v>45</v>
      </c>
      <c r="C124" s="35">
        <f t="shared" si="12"/>
        <v>468</v>
      </c>
      <c r="D124" s="35">
        <f t="shared" si="12"/>
        <v>346</v>
      </c>
      <c r="E124" s="36">
        <f t="shared" si="10"/>
        <v>-26.068376068376065</v>
      </c>
      <c r="F124" s="36">
        <f t="shared" si="13"/>
        <v>1.2960257706858449</v>
      </c>
      <c r="G124" s="35">
        <f t="shared" ref="G124:H124" si="76">G48-G86</f>
        <v>1195</v>
      </c>
      <c r="H124" s="35">
        <f t="shared" si="76"/>
        <v>802</v>
      </c>
      <c r="I124" s="36">
        <f t="shared" si="11"/>
        <v>-32.887029288702927</v>
      </c>
      <c r="J124" s="36">
        <f t="shared" si="15"/>
        <v>1.5007765863882183</v>
      </c>
      <c r="K124" s="79"/>
      <c r="L124" s="35">
        <f t="shared" ref="L124" si="77">L48-L86</f>
        <v>18253</v>
      </c>
      <c r="M124" s="36">
        <f t="shared" si="17"/>
        <v>1.7600089480540393</v>
      </c>
      <c r="N124" s="15"/>
    </row>
    <row r="125" spans="1:14" ht="15.75">
      <c r="A125" s="12"/>
      <c r="B125" s="40" t="s">
        <v>70</v>
      </c>
      <c r="C125" s="42">
        <f>SUM(C93:C124)</f>
        <v>27092</v>
      </c>
      <c r="D125" s="42">
        <f>SUM(D93:D124)</f>
        <v>26697</v>
      </c>
      <c r="E125" s="38">
        <f t="shared" si="10"/>
        <v>-1.4579949800679115</v>
      </c>
      <c r="F125" s="38">
        <f>SUM(F93:F124)</f>
        <v>100.00000000000001</v>
      </c>
      <c r="G125" s="42">
        <f>SUM(G93:G124)</f>
        <v>52721</v>
      </c>
      <c r="H125" s="42">
        <f>SUM(H93:H124)</f>
        <v>53439</v>
      </c>
      <c r="I125" s="38">
        <f t="shared" si="11"/>
        <v>1.361886155421943</v>
      </c>
      <c r="J125" s="38">
        <f>SUM(J93:J124)</f>
        <v>99.999999999999943</v>
      </c>
      <c r="K125" s="4"/>
      <c r="L125" s="42">
        <f>SUM(L93:L124)</f>
        <v>1037097</v>
      </c>
      <c r="M125" s="38">
        <f>SUM(M93:M124)</f>
        <v>100.00000000000001</v>
      </c>
      <c r="N125" s="15"/>
    </row>
    <row r="126" spans="1:14">
      <c r="A126" s="1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5"/>
    </row>
    <row r="127" spans="1:14" ht="15.75">
      <c r="A127" s="12"/>
      <c r="B127" s="34" t="s">
        <v>255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5"/>
    </row>
    <row r="128" spans="1:14">
      <c r="A128" s="1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9"/>
    </row>
    <row r="132" spans="1:11">
      <c r="A132" s="12"/>
      <c r="B132" s="4"/>
      <c r="C132" s="4"/>
      <c r="D132" s="4"/>
      <c r="E132" s="4"/>
      <c r="F132" s="4"/>
      <c r="G132" s="4"/>
      <c r="H132" s="4"/>
      <c r="I132" s="4"/>
      <c r="J132" s="4"/>
      <c r="K132" s="4"/>
    </row>
  </sheetData>
  <mergeCells count="23">
    <mergeCell ref="J52:J53"/>
    <mergeCell ref="M52:M53"/>
    <mergeCell ref="C90:D90"/>
    <mergeCell ref="E90:E91"/>
    <mergeCell ref="F90:F91"/>
    <mergeCell ref="G90:H90"/>
    <mergeCell ref="I90:I91"/>
    <mergeCell ref="J90:J91"/>
    <mergeCell ref="M90:M91"/>
    <mergeCell ref="C52:D52"/>
    <mergeCell ref="E52:E53"/>
    <mergeCell ref="F52:F53"/>
    <mergeCell ref="G52:H52"/>
    <mergeCell ref="I52:I53"/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11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106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307</v>
      </c>
      <c r="N13" s="15"/>
    </row>
    <row r="14" spans="1:19" ht="31.5" customHeight="1">
      <c r="A14" s="12"/>
      <c r="B14" s="30" t="s">
        <v>257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4"/>
      <c r="L15" s="39" t="s">
        <v>318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8" ht="15.75">
      <c r="A17" s="12"/>
      <c r="B17" s="34" t="s">
        <v>234</v>
      </c>
      <c r="C17" s="35">
        <v>2187</v>
      </c>
      <c r="D17" s="35">
        <v>5602</v>
      </c>
      <c r="E17" s="36">
        <f t="shared" ref="E17:E42" si="0">IF(ISBLANK(D17),"",(IFERROR(((D17/C17-1)*100),"")))</f>
        <v>156.14997713763148</v>
      </c>
      <c r="F17" s="36">
        <f>+(D17*100)/$D$42</f>
        <v>5.5236198345477669</v>
      </c>
      <c r="G17" s="35">
        <v>4646</v>
      </c>
      <c r="H17" s="35">
        <v>13518</v>
      </c>
      <c r="I17" s="36">
        <f t="shared" ref="I17:I42" si="1">IF(ISBLANK(H17),"",(IFERROR(((H17/G17-1)*100),"")))</f>
        <v>190.95996556177357</v>
      </c>
      <c r="J17" s="36">
        <f>+(H17*100)/$H$42</f>
        <v>6.5226517151032342</v>
      </c>
      <c r="K17" s="79"/>
      <c r="L17" s="35">
        <v>126158</v>
      </c>
      <c r="M17" s="36">
        <f>+(L17*100)/$L$42</f>
        <v>3.2044415849435595</v>
      </c>
      <c r="N17" s="15"/>
    </row>
    <row r="18" spans="1:18" ht="15.75">
      <c r="A18" s="12"/>
      <c r="B18" s="34" t="s">
        <v>235</v>
      </c>
      <c r="C18" s="35">
        <v>1030</v>
      </c>
      <c r="D18" s="35">
        <v>5212</v>
      </c>
      <c r="E18" s="36">
        <f t="shared" si="0"/>
        <v>406.01941747572818</v>
      </c>
      <c r="F18" s="36">
        <f t="shared" ref="F18:F41" si="2">+(D18*100)/$D$42</f>
        <v>5.1390765044025279</v>
      </c>
      <c r="G18" s="35">
        <v>2091</v>
      </c>
      <c r="H18" s="35">
        <v>11991</v>
      </c>
      <c r="I18" s="36">
        <f t="shared" si="1"/>
        <v>473.4576757532281</v>
      </c>
      <c r="J18" s="36">
        <f t="shared" ref="J18:J41" si="3">+(H18*100)/$H$42</f>
        <v>5.7858497348574405</v>
      </c>
      <c r="K18" s="79"/>
      <c r="L18" s="35">
        <v>76481</v>
      </c>
      <c r="M18" s="36">
        <f t="shared" ref="M18:M41" si="4">+(L18*100)/$L$42</f>
        <v>1.9426346078573564</v>
      </c>
      <c r="N18" s="15"/>
    </row>
    <row r="19" spans="1:18" ht="15.75">
      <c r="A19" s="12"/>
      <c r="B19" s="34" t="s">
        <v>236</v>
      </c>
      <c r="C19" s="35">
        <v>8866</v>
      </c>
      <c r="D19" s="35">
        <v>799</v>
      </c>
      <c r="E19" s="36">
        <f t="shared" si="0"/>
        <v>-90.988044213850657</v>
      </c>
      <c r="F19" s="36">
        <f t="shared" si="2"/>
        <v>0.78782082252832308</v>
      </c>
      <c r="G19" s="35">
        <v>17882</v>
      </c>
      <c r="H19" s="35">
        <v>1729</v>
      </c>
      <c r="I19" s="36">
        <f t="shared" si="1"/>
        <v>-90.33105916564142</v>
      </c>
      <c r="J19" s="36">
        <f t="shared" si="3"/>
        <v>0.83427021862801387</v>
      </c>
      <c r="K19" s="79"/>
      <c r="L19" s="35">
        <v>338057</v>
      </c>
      <c r="M19" s="36">
        <f t="shared" si="4"/>
        <v>8.5867238611999621</v>
      </c>
      <c r="N19" s="15"/>
    </row>
    <row r="20" spans="1:18" ht="15.75">
      <c r="A20" s="12"/>
      <c r="B20" s="34" t="s">
        <v>237</v>
      </c>
      <c r="C20" s="35">
        <v>1498</v>
      </c>
      <c r="D20" s="35">
        <v>1538</v>
      </c>
      <c r="E20" s="36">
        <f t="shared" si="0"/>
        <v>2.6702269692923997</v>
      </c>
      <c r="F20" s="36">
        <f t="shared" si="2"/>
        <v>1.5164811327266094</v>
      </c>
      <c r="G20" s="35">
        <v>3037</v>
      </c>
      <c r="H20" s="35">
        <v>3526</v>
      </c>
      <c r="I20" s="36">
        <f t="shared" si="1"/>
        <v>16.101415870925262</v>
      </c>
      <c r="J20" s="36">
        <f t="shared" si="3"/>
        <v>1.7013515274044979</v>
      </c>
      <c r="K20" s="79"/>
      <c r="L20" s="35">
        <v>57944</v>
      </c>
      <c r="M20" s="36">
        <f t="shared" si="4"/>
        <v>1.4717906371214635</v>
      </c>
      <c r="N20" s="15"/>
    </row>
    <row r="21" spans="1:18" ht="15.75">
      <c r="A21" s="12"/>
      <c r="B21" s="34" t="s">
        <v>238</v>
      </c>
      <c r="C21" s="35">
        <v>2070</v>
      </c>
      <c r="D21" s="35">
        <v>1122</v>
      </c>
      <c r="E21" s="36">
        <f t="shared" si="0"/>
        <v>-45.79710144927536</v>
      </c>
      <c r="F21" s="36">
        <f t="shared" si="2"/>
        <v>1.1063015805716878</v>
      </c>
      <c r="G21" s="35">
        <v>4008</v>
      </c>
      <c r="H21" s="35">
        <v>2839</v>
      </c>
      <c r="I21" s="36">
        <f t="shared" si="1"/>
        <v>-29.166666666666664</v>
      </c>
      <c r="J21" s="36">
        <f t="shared" si="3"/>
        <v>1.3698630136986301</v>
      </c>
      <c r="K21" s="79"/>
      <c r="L21" s="35">
        <v>68024</v>
      </c>
      <c r="M21" s="36">
        <f t="shared" si="4"/>
        <v>1.7278249050730092</v>
      </c>
      <c r="N21" s="15"/>
    </row>
    <row r="22" spans="1:18" ht="15" customHeight="1">
      <c r="A22" s="12"/>
      <c r="B22" s="34" t="s">
        <v>239</v>
      </c>
      <c r="C22" s="35">
        <v>1533</v>
      </c>
      <c r="D22" s="35">
        <v>344</v>
      </c>
      <c r="E22" s="36">
        <f t="shared" si="0"/>
        <v>-77.560339204174824</v>
      </c>
      <c r="F22" s="36">
        <f t="shared" si="2"/>
        <v>0.3391869373588775</v>
      </c>
      <c r="G22" s="35">
        <v>3351</v>
      </c>
      <c r="H22" s="35">
        <v>804</v>
      </c>
      <c r="I22" s="36">
        <f t="shared" si="1"/>
        <v>-76.007162041181743</v>
      </c>
      <c r="J22" s="36">
        <f t="shared" si="3"/>
        <v>0.38794288940250038</v>
      </c>
      <c r="K22" s="79"/>
      <c r="L22" s="35">
        <v>48294</v>
      </c>
      <c r="M22" s="36">
        <f t="shared" si="4"/>
        <v>1.2266784659178511</v>
      </c>
      <c r="N22" s="15"/>
    </row>
    <row r="23" spans="1:18" ht="15.75">
      <c r="A23" s="12"/>
      <c r="B23" s="34" t="s">
        <v>240</v>
      </c>
      <c r="C23" s="35">
        <v>3427</v>
      </c>
      <c r="D23" s="35">
        <v>432</v>
      </c>
      <c r="E23" s="36">
        <f t="shared" si="0"/>
        <v>-87.394222351911296</v>
      </c>
      <c r="F23" s="36">
        <f t="shared" si="2"/>
        <v>0.42595568877626483</v>
      </c>
      <c r="G23" s="35">
        <v>6822</v>
      </c>
      <c r="H23" s="35">
        <v>987</v>
      </c>
      <c r="I23" s="36">
        <f t="shared" si="1"/>
        <v>-85.532102022867193</v>
      </c>
      <c r="J23" s="36">
        <f t="shared" si="3"/>
        <v>0.47624332318441281</v>
      </c>
      <c r="K23" s="79"/>
      <c r="L23" s="35">
        <v>84438</v>
      </c>
      <c r="M23" s="36">
        <f t="shared" si="4"/>
        <v>2.1447441981441071</v>
      </c>
      <c r="N23" s="15"/>
    </row>
    <row r="24" spans="1:18" ht="15.75">
      <c r="A24" s="12"/>
      <c r="B24" s="34" t="s">
        <v>241</v>
      </c>
      <c r="C24" s="35">
        <v>4204</v>
      </c>
      <c r="D24" s="35">
        <v>3288</v>
      </c>
      <c r="E24" s="36">
        <f t="shared" si="0"/>
        <v>-21.788772597526162</v>
      </c>
      <c r="F24" s="36">
        <f t="shared" si="2"/>
        <v>3.2419960756860156</v>
      </c>
      <c r="G24" s="35">
        <v>7830</v>
      </c>
      <c r="H24" s="35">
        <v>8242</v>
      </c>
      <c r="I24" s="36">
        <f t="shared" si="1"/>
        <v>5.2618135376756081</v>
      </c>
      <c r="J24" s="36">
        <f t="shared" si="3"/>
        <v>3.9768971324072244</v>
      </c>
      <c r="K24" s="79"/>
      <c r="L24" s="35">
        <v>128081</v>
      </c>
      <c r="M24" s="36">
        <f t="shared" si="4"/>
        <v>3.2532862176093156</v>
      </c>
      <c r="N24" s="15"/>
    </row>
    <row r="25" spans="1:18" ht="15.75">
      <c r="A25" s="12"/>
      <c r="B25" s="34" t="s">
        <v>242</v>
      </c>
      <c r="C25" s="35">
        <v>2544</v>
      </c>
      <c r="D25" s="35">
        <v>1136</v>
      </c>
      <c r="E25" s="36">
        <f t="shared" si="0"/>
        <v>-55.345911949685537</v>
      </c>
      <c r="F25" s="36">
        <f t="shared" si="2"/>
        <v>1.1201057001153629</v>
      </c>
      <c r="G25" s="35">
        <v>5011</v>
      </c>
      <c r="H25" s="35">
        <v>2176</v>
      </c>
      <c r="I25" s="36">
        <f t="shared" si="1"/>
        <v>-56.575533825583712</v>
      </c>
      <c r="J25" s="36">
        <f t="shared" si="3"/>
        <v>1.0499548847510458</v>
      </c>
      <c r="K25" s="79"/>
      <c r="L25" s="35">
        <v>84594</v>
      </c>
      <c r="M25" s="36">
        <f t="shared" si="4"/>
        <v>2.1487066332433571</v>
      </c>
      <c r="N25" s="15"/>
    </row>
    <row r="26" spans="1:18" ht="15.75">
      <c r="A26" s="12"/>
      <c r="B26" s="34" t="s">
        <v>75</v>
      </c>
      <c r="C26" s="35">
        <v>8216</v>
      </c>
      <c r="D26" s="35">
        <v>1317</v>
      </c>
      <c r="E26" s="36">
        <f t="shared" si="0"/>
        <v>-83.970301850048685</v>
      </c>
      <c r="F26" s="36">
        <f t="shared" si="2"/>
        <v>1.2985732456443073</v>
      </c>
      <c r="G26" s="35">
        <v>16214</v>
      </c>
      <c r="H26" s="35">
        <v>2851</v>
      </c>
      <c r="I26" s="36">
        <f t="shared" si="1"/>
        <v>-82.41643024546687</v>
      </c>
      <c r="J26" s="36">
        <f t="shared" si="3"/>
        <v>1.375653206077772</v>
      </c>
      <c r="K26" s="79"/>
      <c r="L26" s="35">
        <v>259106</v>
      </c>
      <c r="M26" s="36">
        <f t="shared" si="4"/>
        <v>6.5813506976044795</v>
      </c>
      <c r="N26" s="15"/>
      <c r="R26" s="4"/>
    </row>
    <row r="27" spans="1:18" ht="15" customHeight="1">
      <c r="A27" s="12"/>
      <c r="B27" s="34" t="s">
        <v>243</v>
      </c>
      <c r="C27" s="35">
        <v>1278</v>
      </c>
      <c r="D27" s="35">
        <v>1609</v>
      </c>
      <c r="E27" s="36">
        <f t="shared" si="0"/>
        <v>25.899843505477314</v>
      </c>
      <c r="F27" s="36">
        <f t="shared" si="2"/>
        <v>1.5864877389838197</v>
      </c>
      <c r="G27" s="35">
        <v>2470</v>
      </c>
      <c r="H27" s="35">
        <v>3293</v>
      </c>
      <c r="I27" s="36">
        <f t="shared" si="1"/>
        <v>33.319838056680155</v>
      </c>
      <c r="J27" s="36">
        <f t="shared" si="3"/>
        <v>1.5889252920428281</v>
      </c>
      <c r="K27" s="79"/>
      <c r="L27" s="35">
        <v>53827</v>
      </c>
      <c r="M27" s="36">
        <f t="shared" si="4"/>
        <v>1.3672179108162541</v>
      </c>
      <c r="N27" s="15"/>
    </row>
    <row r="28" spans="1:18" ht="15" customHeight="1">
      <c r="A28" s="12"/>
      <c r="B28" s="34" t="s">
        <v>76</v>
      </c>
      <c r="C28" s="35">
        <v>613</v>
      </c>
      <c r="D28" s="35">
        <v>2358</v>
      </c>
      <c r="E28" s="36">
        <f t="shared" si="0"/>
        <v>284.66557911908643</v>
      </c>
      <c r="F28" s="36">
        <f t="shared" si="2"/>
        <v>2.3250081345704454</v>
      </c>
      <c r="G28" s="35">
        <v>1265</v>
      </c>
      <c r="H28" s="35">
        <v>4843</v>
      </c>
      <c r="I28" s="36">
        <f t="shared" si="1"/>
        <v>282.84584980237156</v>
      </c>
      <c r="J28" s="36">
        <f t="shared" si="3"/>
        <v>2.3368251410153102</v>
      </c>
      <c r="K28" s="79"/>
      <c r="L28" s="35">
        <v>39011</v>
      </c>
      <c r="M28" s="36">
        <f t="shared" si="4"/>
        <v>0.99088817728747436</v>
      </c>
      <c r="N28" s="15"/>
    </row>
    <row r="29" spans="1:18" ht="15" customHeight="1">
      <c r="A29" s="12"/>
      <c r="B29" s="34" t="s">
        <v>244</v>
      </c>
      <c r="C29" s="35">
        <v>1094</v>
      </c>
      <c r="D29" s="35">
        <v>3221</v>
      </c>
      <c r="E29" s="36">
        <f t="shared" si="0"/>
        <v>194.42413162705665</v>
      </c>
      <c r="F29" s="36">
        <f t="shared" si="2"/>
        <v>3.1759335035841412</v>
      </c>
      <c r="G29" s="35">
        <v>2247</v>
      </c>
      <c r="H29" s="35">
        <v>6631</v>
      </c>
      <c r="I29" s="36">
        <f t="shared" si="1"/>
        <v>195.10458388963065</v>
      </c>
      <c r="J29" s="36">
        <f t="shared" si="3"/>
        <v>3.199563805507438</v>
      </c>
      <c r="K29" s="79"/>
      <c r="L29" s="35">
        <v>70841</v>
      </c>
      <c r="M29" s="36">
        <f t="shared" si="4"/>
        <v>1.7993773388844678</v>
      </c>
      <c r="N29" s="15"/>
    </row>
    <row r="30" spans="1:18" ht="15" customHeight="1">
      <c r="A30" s="12"/>
      <c r="B30" s="34" t="s">
        <v>79</v>
      </c>
      <c r="C30" s="35">
        <v>121</v>
      </c>
      <c r="D30" s="35">
        <v>4559</v>
      </c>
      <c r="E30" s="36">
        <f t="shared" si="0"/>
        <v>3667.768595041322</v>
      </c>
      <c r="F30" s="36">
        <f t="shared" si="2"/>
        <v>4.4952129285439613</v>
      </c>
      <c r="G30" s="35">
        <v>208</v>
      </c>
      <c r="H30" s="35">
        <v>8881</v>
      </c>
      <c r="I30" s="36">
        <f t="shared" si="1"/>
        <v>4169.711538461539</v>
      </c>
      <c r="J30" s="36">
        <f t="shared" si="3"/>
        <v>4.2852248765965246</v>
      </c>
      <c r="K30" s="79"/>
      <c r="L30" s="35">
        <v>31118</v>
      </c>
      <c r="M30" s="36">
        <f t="shared" si="4"/>
        <v>0.79040420140041601</v>
      </c>
      <c r="N30" s="15"/>
    </row>
    <row r="31" spans="1:18" ht="15" customHeight="1">
      <c r="A31" s="12"/>
      <c r="B31" s="34" t="s">
        <v>245</v>
      </c>
      <c r="C31" s="35">
        <v>7280</v>
      </c>
      <c r="D31" s="35">
        <v>919</v>
      </c>
      <c r="E31" s="36">
        <f t="shared" si="0"/>
        <v>-87.376373626373621</v>
      </c>
      <c r="F31" s="36">
        <f t="shared" si="2"/>
        <v>0.90614184718839663</v>
      </c>
      <c r="G31" s="35">
        <v>14603</v>
      </c>
      <c r="H31" s="35">
        <v>1939</v>
      </c>
      <c r="I31" s="36">
        <f t="shared" si="1"/>
        <v>-86.721906457577219</v>
      </c>
      <c r="J31" s="36">
        <f t="shared" si="3"/>
        <v>0.93559858526299533</v>
      </c>
      <c r="K31" s="79"/>
      <c r="L31" s="35">
        <v>208049</v>
      </c>
      <c r="M31" s="36">
        <f t="shared" si="4"/>
        <v>5.2844914100249101</v>
      </c>
      <c r="N31" s="15"/>
    </row>
    <row r="32" spans="1:18" ht="15" customHeight="1">
      <c r="A32" s="12"/>
      <c r="B32" s="34" t="s">
        <v>78</v>
      </c>
      <c r="C32" s="35">
        <v>3740</v>
      </c>
      <c r="D32" s="35">
        <v>8385</v>
      </c>
      <c r="E32" s="36">
        <f t="shared" si="0"/>
        <v>124.19786096256686</v>
      </c>
      <c r="F32" s="36">
        <f t="shared" si="2"/>
        <v>8.267681598122639</v>
      </c>
      <c r="G32" s="35">
        <v>7587</v>
      </c>
      <c r="H32" s="35">
        <v>16515</v>
      </c>
      <c r="I32" s="36">
        <f t="shared" si="1"/>
        <v>117.67497034400951</v>
      </c>
      <c r="J32" s="36">
        <f t="shared" si="3"/>
        <v>7.968752261793898</v>
      </c>
      <c r="K32" s="79"/>
      <c r="L32" s="35">
        <v>154068</v>
      </c>
      <c r="M32" s="36">
        <f t="shared" si="4"/>
        <v>3.9133618645593962</v>
      </c>
      <c r="N32" s="15"/>
    </row>
    <row r="33" spans="1:14" ht="15" customHeight="1">
      <c r="A33" s="12"/>
      <c r="B33" s="34" t="s">
        <v>246</v>
      </c>
      <c r="C33" s="35">
        <v>3562</v>
      </c>
      <c r="D33" s="35">
        <v>10223</v>
      </c>
      <c r="E33" s="36">
        <f t="shared" si="0"/>
        <v>187.00168444693995</v>
      </c>
      <c r="F33" s="36">
        <f t="shared" si="2"/>
        <v>10.079965292499432</v>
      </c>
      <c r="G33" s="35">
        <v>8540</v>
      </c>
      <c r="H33" s="35">
        <v>18764</v>
      </c>
      <c r="I33" s="36">
        <f t="shared" si="1"/>
        <v>119.71896955503513</v>
      </c>
      <c r="J33" s="36">
        <f t="shared" si="3"/>
        <v>9.0539308168513895</v>
      </c>
      <c r="K33" s="79"/>
      <c r="L33" s="35">
        <v>155887</v>
      </c>
      <c r="M33" s="36">
        <f t="shared" si="4"/>
        <v>3.9595648738256521</v>
      </c>
      <c r="N33" s="15"/>
    </row>
    <row r="34" spans="1:14" ht="15" customHeight="1">
      <c r="A34" s="12"/>
      <c r="B34" s="34" t="s">
        <v>247</v>
      </c>
      <c r="C34" s="35">
        <v>1953</v>
      </c>
      <c r="D34" s="35">
        <v>1587</v>
      </c>
      <c r="E34" s="36">
        <f t="shared" si="0"/>
        <v>-18.740399385560679</v>
      </c>
      <c r="F34" s="36">
        <f t="shared" si="2"/>
        <v>1.5647955511294729</v>
      </c>
      <c r="G34" s="35">
        <v>4079</v>
      </c>
      <c r="H34" s="35">
        <v>2872</v>
      </c>
      <c r="I34" s="36">
        <f t="shared" si="1"/>
        <v>-29.590585927923506</v>
      </c>
      <c r="J34" s="36">
        <f t="shared" si="3"/>
        <v>1.38578604274127</v>
      </c>
      <c r="K34" s="79"/>
      <c r="L34" s="35">
        <v>69860</v>
      </c>
      <c r="M34" s="36">
        <f t="shared" si="4"/>
        <v>1.7744597181641835</v>
      </c>
      <c r="N34" s="15"/>
    </row>
    <row r="35" spans="1:14" ht="15" customHeight="1">
      <c r="A35" s="12"/>
      <c r="B35" s="34" t="s">
        <v>248</v>
      </c>
      <c r="C35" s="35">
        <v>517</v>
      </c>
      <c r="D35" s="35">
        <v>4162</v>
      </c>
      <c r="E35" s="36">
        <f t="shared" si="0"/>
        <v>705.02901353965171</v>
      </c>
      <c r="F35" s="36">
        <f t="shared" si="2"/>
        <v>4.1037675386268848</v>
      </c>
      <c r="G35" s="35">
        <v>1115</v>
      </c>
      <c r="H35" s="35">
        <v>8310</v>
      </c>
      <c r="I35" s="36">
        <f t="shared" si="1"/>
        <v>645.29147982062773</v>
      </c>
      <c r="J35" s="36">
        <f t="shared" si="3"/>
        <v>4.0097082225556946</v>
      </c>
      <c r="K35" s="79"/>
      <c r="L35" s="35">
        <v>50333</v>
      </c>
      <c r="M35" s="36">
        <f t="shared" si="4"/>
        <v>1.2784695246830498</v>
      </c>
      <c r="N35" s="15"/>
    </row>
    <row r="36" spans="1:14" ht="15" customHeight="1">
      <c r="A36" s="12"/>
      <c r="B36" s="34" t="s">
        <v>77</v>
      </c>
      <c r="C36" s="35">
        <v>1019</v>
      </c>
      <c r="D36" s="35">
        <v>1559</v>
      </c>
      <c r="E36" s="36">
        <f t="shared" si="0"/>
        <v>52.993130520117759</v>
      </c>
      <c r="F36" s="36">
        <f t="shared" si="2"/>
        <v>1.5371873120421222</v>
      </c>
      <c r="G36" s="35">
        <v>1970</v>
      </c>
      <c r="H36" s="35">
        <v>2884</v>
      </c>
      <c r="I36" s="36">
        <f t="shared" si="1"/>
        <v>46.395939086294426</v>
      </c>
      <c r="J36" s="36">
        <f t="shared" si="3"/>
        <v>1.391576235120412</v>
      </c>
      <c r="K36" s="79"/>
      <c r="L36" s="35">
        <v>42540</v>
      </c>
      <c r="M36" s="36">
        <f t="shared" si="4"/>
        <v>1.0805255712955106</v>
      </c>
      <c r="N36" s="15"/>
    </row>
    <row r="37" spans="1:14" ht="15" customHeight="1">
      <c r="A37" s="12"/>
      <c r="B37" s="34" t="s">
        <v>249</v>
      </c>
      <c r="C37" s="35">
        <v>2975</v>
      </c>
      <c r="D37" s="35">
        <v>5261</v>
      </c>
      <c r="E37" s="36">
        <f t="shared" si="0"/>
        <v>76.840336134453779</v>
      </c>
      <c r="F37" s="36">
        <f t="shared" si="2"/>
        <v>5.1873909228053918</v>
      </c>
      <c r="G37" s="35">
        <v>5823</v>
      </c>
      <c r="H37" s="35">
        <v>9424</v>
      </c>
      <c r="I37" s="36">
        <f t="shared" si="1"/>
        <v>61.840975442211921</v>
      </c>
      <c r="J37" s="36">
        <f t="shared" si="3"/>
        <v>4.5472310817526909</v>
      </c>
      <c r="K37" s="79"/>
      <c r="L37" s="35">
        <v>117697</v>
      </c>
      <c r="M37" s="36">
        <f t="shared" si="4"/>
        <v>2.9895302812592313</v>
      </c>
      <c r="N37" s="15"/>
    </row>
    <row r="38" spans="1:14" ht="15" customHeight="1">
      <c r="A38" s="12"/>
      <c r="B38" s="34" t="s">
        <v>250</v>
      </c>
      <c r="C38" s="35">
        <v>943</v>
      </c>
      <c r="D38" s="35">
        <v>2511</v>
      </c>
      <c r="E38" s="36">
        <f t="shared" si="0"/>
        <v>166.27783669141039</v>
      </c>
      <c r="F38" s="36">
        <f t="shared" si="2"/>
        <v>2.4758674410120394</v>
      </c>
      <c r="G38" s="35">
        <v>1855</v>
      </c>
      <c r="H38" s="35">
        <v>4874</v>
      </c>
      <c r="I38" s="36">
        <f t="shared" si="1"/>
        <v>162.74932614555254</v>
      </c>
      <c r="J38" s="36">
        <f t="shared" si="3"/>
        <v>2.3517831379947598</v>
      </c>
      <c r="K38" s="79"/>
      <c r="L38" s="35">
        <v>41588</v>
      </c>
      <c r="M38" s="36">
        <f t="shared" si="4"/>
        <v>1.0563445571000869</v>
      </c>
      <c r="N38" s="15"/>
    </row>
    <row r="39" spans="1:14" ht="15" customHeight="1">
      <c r="A39" s="12"/>
      <c r="B39" s="34" t="s">
        <v>251</v>
      </c>
      <c r="C39" s="35">
        <v>2057</v>
      </c>
      <c r="D39" s="35">
        <v>128</v>
      </c>
      <c r="E39" s="36">
        <f t="shared" si="0"/>
        <v>-93.777345649003408</v>
      </c>
      <c r="F39" s="36">
        <f t="shared" si="2"/>
        <v>0.12620909297074512</v>
      </c>
      <c r="G39" s="35">
        <v>4122</v>
      </c>
      <c r="H39" s="35">
        <v>213</v>
      </c>
      <c r="I39" s="36">
        <f t="shared" si="1"/>
        <v>-94.832605531295485</v>
      </c>
      <c r="J39" s="36">
        <f t="shared" si="3"/>
        <v>0.1027759147297669</v>
      </c>
      <c r="K39" s="79"/>
      <c r="L39" s="35">
        <v>57678</v>
      </c>
      <c r="M39" s="36">
        <f t="shared" si="4"/>
        <v>1.4650341772727422</v>
      </c>
      <c r="N39" s="15"/>
    </row>
    <row r="40" spans="1:14" ht="15" customHeight="1">
      <c r="A40" s="12"/>
      <c r="B40" s="34" t="s">
        <v>252</v>
      </c>
      <c r="C40" s="35">
        <v>8258</v>
      </c>
      <c r="D40" s="35">
        <v>1280</v>
      </c>
      <c r="E40" s="36">
        <f t="shared" si="0"/>
        <v>-84.499878905303945</v>
      </c>
      <c r="F40" s="36">
        <f t="shared" si="2"/>
        <v>1.2620909297074512</v>
      </c>
      <c r="G40" s="35">
        <v>16163</v>
      </c>
      <c r="H40" s="35">
        <v>2396</v>
      </c>
      <c r="I40" s="36">
        <f t="shared" si="1"/>
        <v>-85.176019303347147</v>
      </c>
      <c r="J40" s="36">
        <f t="shared" si="3"/>
        <v>1.1561084117019789</v>
      </c>
      <c r="K40" s="79"/>
      <c r="L40" s="35">
        <v>287959</v>
      </c>
      <c r="M40" s="36">
        <f t="shared" si="4"/>
        <v>7.3142233893907829</v>
      </c>
      <c r="N40" s="15"/>
    </row>
    <row r="41" spans="1:14" ht="15" customHeight="1">
      <c r="A41" s="12"/>
      <c r="B41" s="34" t="s">
        <v>71</v>
      </c>
      <c r="C41" s="35">
        <v>34358</v>
      </c>
      <c r="D41" s="35">
        <v>32867</v>
      </c>
      <c r="E41" s="36">
        <f t="shared" si="0"/>
        <v>-4.3396006752430267</v>
      </c>
      <c r="F41" s="36">
        <f t="shared" si="2"/>
        <v>32.407142645855316</v>
      </c>
      <c r="G41" s="35">
        <v>67504</v>
      </c>
      <c r="H41" s="35">
        <v>66745</v>
      </c>
      <c r="I41" s="36">
        <f t="shared" si="1"/>
        <v>-1.1243778146480254</v>
      </c>
      <c r="J41" s="36">
        <f t="shared" si="3"/>
        <v>32.205532528818267</v>
      </c>
      <c r="K41" s="79"/>
      <c r="L41" s="35">
        <v>1285340</v>
      </c>
      <c r="M41" s="36">
        <f t="shared" si="4"/>
        <v>32.647925195321378</v>
      </c>
      <c r="N41" s="15"/>
    </row>
    <row r="42" spans="1:14" ht="15.75">
      <c r="A42" s="12"/>
      <c r="B42" s="40" t="s">
        <v>70</v>
      </c>
      <c r="C42" s="42">
        <f>SUM(C17:C41)</f>
        <v>105343</v>
      </c>
      <c r="D42" s="42">
        <f>SUM(D17:D41)</f>
        <v>101419</v>
      </c>
      <c r="E42" s="42">
        <f t="shared" si="0"/>
        <v>-3.724974606760767</v>
      </c>
      <c r="F42" s="42">
        <f>SUM(F17:F41)</f>
        <v>100</v>
      </c>
      <c r="G42" s="42">
        <f>SUM(G17:G41)</f>
        <v>210443</v>
      </c>
      <c r="H42" s="42">
        <f>SUM(H17:H41)</f>
        <v>207247</v>
      </c>
      <c r="I42" s="42">
        <f t="shared" si="1"/>
        <v>-1.518701025931013</v>
      </c>
      <c r="J42" s="42">
        <f>SUM(J17:J41)</f>
        <v>99.999999999999986</v>
      </c>
      <c r="K42" s="4"/>
      <c r="L42" s="42">
        <f>SUM(L17:L41)</f>
        <v>3936973</v>
      </c>
      <c r="M42" s="42">
        <f>SUM(M17:M41)</f>
        <v>99.999999999999986</v>
      </c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8.75">
      <c r="A44" s="12"/>
      <c r="B44" s="92" t="s">
        <v>308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5"/>
    </row>
    <row r="45" spans="1:14" ht="31.5" customHeight="1">
      <c r="A45" s="12"/>
      <c r="B45" s="30" t="s">
        <v>257</v>
      </c>
      <c r="C45" s="104" t="s">
        <v>319</v>
      </c>
      <c r="D45" s="104"/>
      <c r="E45" s="101" t="s">
        <v>316</v>
      </c>
      <c r="F45" s="101" t="s">
        <v>306</v>
      </c>
      <c r="G45" s="105" t="s">
        <v>321</v>
      </c>
      <c r="H45" s="106"/>
      <c r="I45" s="101" t="s">
        <v>316</v>
      </c>
      <c r="J45" s="101" t="s">
        <v>306</v>
      </c>
      <c r="K45" s="94"/>
      <c r="L45" s="86" t="s">
        <v>323</v>
      </c>
      <c r="M45" s="101" t="s">
        <v>101</v>
      </c>
      <c r="N45" s="15"/>
    </row>
    <row r="46" spans="1:14" ht="15.75">
      <c r="A46" s="12"/>
      <c r="B46" s="30"/>
      <c r="C46" s="31">
        <v>2017</v>
      </c>
      <c r="D46" s="31">
        <v>2018</v>
      </c>
      <c r="E46" s="101"/>
      <c r="F46" s="101"/>
      <c r="G46" s="31">
        <v>2017</v>
      </c>
      <c r="H46" s="31">
        <v>2018</v>
      </c>
      <c r="I46" s="101"/>
      <c r="J46" s="101"/>
      <c r="K46" s="94"/>
      <c r="L46" s="39" t="s">
        <v>318</v>
      </c>
      <c r="M46" s="101"/>
      <c r="N46" s="15"/>
    </row>
    <row r="47" spans="1:14">
      <c r="A47" s="12"/>
      <c r="B47" s="8"/>
      <c r="C47" s="26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 ht="15.75">
      <c r="A48" s="12"/>
      <c r="B48" s="34" t="s">
        <v>234</v>
      </c>
      <c r="C48" s="35">
        <v>612</v>
      </c>
      <c r="D48" s="35">
        <v>3347</v>
      </c>
      <c r="E48" s="36">
        <f t="shared" ref="E48:E73" si="5">IF(ISBLANK(D48),"",(IFERROR(((D48/C48-1)*100),"")))</f>
        <v>446.89542483660131</v>
      </c>
      <c r="F48" s="36">
        <f>+(D48*100)/$D$73</f>
        <v>6.2063082942387213</v>
      </c>
      <c r="G48" s="35">
        <v>1327</v>
      </c>
      <c r="H48" s="35">
        <v>8070</v>
      </c>
      <c r="I48" s="36">
        <f t="shared" ref="I48:I73" si="6">IF(ISBLANK(H48),"",(IFERROR(((H48/G48-1)*100),"")))</f>
        <v>508.1386586284853</v>
      </c>
      <c r="J48" s="36">
        <f>+(H48*100)/$H$73</f>
        <v>7.2590220559133591</v>
      </c>
      <c r="K48" s="79"/>
      <c r="L48" s="35">
        <v>52185</v>
      </c>
      <c r="M48" s="36">
        <f>+(L48*100)/$L$73</f>
        <v>2.4040665279401039</v>
      </c>
      <c r="N48" s="15"/>
    </row>
    <row r="49" spans="1:14" ht="15.75">
      <c r="A49" s="12"/>
      <c r="B49" s="34" t="s">
        <v>235</v>
      </c>
      <c r="C49" s="35">
        <v>398</v>
      </c>
      <c r="D49" s="35">
        <v>3660</v>
      </c>
      <c r="E49" s="36">
        <f t="shared" si="5"/>
        <v>819.59798994974881</v>
      </c>
      <c r="F49" s="36">
        <f t="shared" ref="F49:F72" si="7">+(D49*100)/$D$73</f>
        <v>6.7867010328394741</v>
      </c>
      <c r="G49" s="35">
        <v>803</v>
      </c>
      <c r="H49" s="35">
        <v>8398</v>
      </c>
      <c r="I49" s="36">
        <f t="shared" si="6"/>
        <v>945.82814445828149</v>
      </c>
      <c r="J49" s="36">
        <f t="shared" ref="J49:J72" si="8">+(H49*100)/$H$73</f>
        <v>7.5540603749145472</v>
      </c>
      <c r="K49" s="79"/>
      <c r="L49" s="35">
        <v>43656</v>
      </c>
      <c r="M49" s="36">
        <f t="shared" ref="M49:M71" si="9">+(L49*100)/$L$73</f>
        <v>2.0111512569465013</v>
      </c>
      <c r="N49" s="15"/>
    </row>
    <row r="50" spans="1:14" ht="15.75">
      <c r="A50" s="12"/>
      <c r="B50" s="34" t="s">
        <v>236</v>
      </c>
      <c r="C50" s="35">
        <v>5112</v>
      </c>
      <c r="D50" s="35">
        <v>228</v>
      </c>
      <c r="E50" s="36">
        <f t="shared" si="5"/>
        <v>-95.539906103286384</v>
      </c>
      <c r="F50" s="36">
        <f t="shared" si="7"/>
        <v>0.42277809712770492</v>
      </c>
      <c r="G50" s="35">
        <v>10119</v>
      </c>
      <c r="H50" s="35">
        <v>466</v>
      </c>
      <c r="I50" s="36">
        <f t="shared" si="6"/>
        <v>-95.394801857891096</v>
      </c>
      <c r="J50" s="36">
        <f t="shared" si="8"/>
        <v>0.41917029467851619</v>
      </c>
      <c r="K50" s="79"/>
      <c r="L50" s="35">
        <v>199080</v>
      </c>
      <c r="M50" s="36">
        <f t="shared" si="9"/>
        <v>9.171247760511946</v>
      </c>
      <c r="N50" s="15"/>
    </row>
    <row r="51" spans="1:14" ht="15.75">
      <c r="A51" s="12"/>
      <c r="B51" s="34" t="s">
        <v>237</v>
      </c>
      <c r="C51" s="35">
        <v>1168</v>
      </c>
      <c r="D51" s="35">
        <v>440</v>
      </c>
      <c r="E51" s="36">
        <f t="shared" si="5"/>
        <v>-62.328767123287676</v>
      </c>
      <c r="F51" s="36">
        <f t="shared" si="7"/>
        <v>0.81588755586048323</v>
      </c>
      <c r="G51" s="35">
        <v>2368</v>
      </c>
      <c r="H51" s="35">
        <v>1026</v>
      </c>
      <c r="I51" s="36">
        <f t="shared" si="6"/>
        <v>-56.672297297297305</v>
      </c>
      <c r="J51" s="36">
        <f t="shared" si="8"/>
        <v>0.92289425394883606</v>
      </c>
      <c r="K51" s="79"/>
      <c r="L51" s="35">
        <v>37515</v>
      </c>
      <c r="M51" s="36">
        <f t="shared" si="9"/>
        <v>1.7282467336528313</v>
      </c>
      <c r="N51" s="15"/>
    </row>
    <row r="52" spans="1:14" ht="15.75">
      <c r="A52" s="12"/>
      <c r="B52" s="34" t="s">
        <v>238</v>
      </c>
      <c r="C52" s="35">
        <v>1827</v>
      </c>
      <c r="D52" s="35">
        <v>736</v>
      </c>
      <c r="E52" s="36">
        <f t="shared" si="5"/>
        <v>-59.715380405035582</v>
      </c>
      <c r="F52" s="36">
        <f t="shared" si="7"/>
        <v>1.3647573661666266</v>
      </c>
      <c r="G52" s="35">
        <v>3536</v>
      </c>
      <c r="H52" s="35">
        <v>1898</v>
      </c>
      <c r="I52" s="36">
        <f t="shared" si="6"/>
        <v>-46.32352941176471</v>
      </c>
      <c r="J52" s="36">
        <f t="shared" si="8"/>
        <v>1.7072644190983342</v>
      </c>
      <c r="K52" s="79"/>
      <c r="L52" s="35">
        <v>56929</v>
      </c>
      <c r="M52" s="36">
        <f t="shared" si="9"/>
        <v>2.6226138424662677</v>
      </c>
      <c r="N52" s="15"/>
    </row>
    <row r="53" spans="1:14" ht="15.75">
      <c r="A53" s="12"/>
      <c r="B53" s="34" t="s">
        <v>239</v>
      </c>
      <c r="C53" s="35">
        <v>1063</v>
      </c>
      <c r="D53" s="35">
        <v>279</v>
      </c>
      <c r="E53" s="36">
        <f t="shared" si="5"/>
        <v>-73.753527751646288</v>
      </c>
      <c r="F53" s="36">
        <f t="shared" si="7"/>
        <v>0.51734688201153367</v>
      </c>
      <c r="G53" s="35">
        <v>2342</v>
      </c>
      <c r="H53" s="35">
        <v>654</v>
      </c>
      <c r="I53" s="36">
        <f t="shared" si="6"/>
        <v>-72.075149444918878</v>
      </c>
      <c r="J53" s="36">
        <f t="shared" si="8"/>
        <v>0.58827762386212357</v>
      </c>
      <c r="K53" s="79"/>
      <c r="L53" s="35">
        <v>33364</v>
      </c>
      <c r="M53" s="36">
        <f t="shared" si="9"/>
        <v>1.537017833442438</v>
      </c>
      <c r="N53" s="15"/>
    </row>
    <row r="54" spans="1:14" ht="15.75">
      <c r="A54" s="12"/>
      <c r="B54" s="34" t="s">
        <v>240</v>
      </c>
      <c r="C54" s="35">
        <v>209</v>
      </c>
      <c r="D54" s="35">
        <v>266</v>
      </c>
      <c r="E54" s="36">
        <f t="shared" si="5"/>
        <v>27.27272727272727</v>
      </c>
      <c r="F54" s="36">
        <f t="shared" si="7"/>
        <v>0.49324111331565579</v>
      </c>
      <c r="G54" s="35">
        <v>414</v>
      </c>
      <c r="H54" s="35">
        <v>614</v>
      </c>
      <c r="I54" s="36">
        <f t="shared" si="6"/>
        <v>48.309178743961347</v>
      </c>
      <c r="J54" s="36">
        <f t="shared" si="8"/>
        <v>0.55229734105710071</v>
      </c>
      <c r="K54" s="79"/>
      <c r="L54" s="35">
        <v>7280</v>
      </c>
      <c r="M54" s="36">
        <f t="shared" si="9"/>
        <v>0.33537614876696287</v>
      </c>
      <c r="N54" s="15"/>
    </row>
    <row r="55" spans="1:14" ht="15.75">
      <c r="A55" s="12"/>
      <c r="B55" s="34" t="s">
        <v>241</v>
      </c>
      <c r="C55" s="35">
        <v>3213</v>
      </c>
      <c r="D55" s="35">
        <v>2461</v>
      </c>
      <c r="E55" s="36">
        <f t="shared" si="5"/>
        <v>-23.404917522564585</v>
      </c>
      <c r="F55" s="36">
        <f t="shared" si="7"/>
        <v>4.5634074431196572</v>
      </c>
      <c r="G55" s="35">
        <v>6013</v>
      </c>
      <c r="H55" s="35">
        <v>6405</v>
      </c>
      <c r="I55" s="36">
        <f t="shared" si="6"/>
        <v>6.5192083818393476</v>
      </c>
      <c r="J55" s="36">
        <f t="shared" si="8"/>
        <v>5.7613427841542837</v>
      </c>
      <c r="K55" s="79"/>
      <c r="L55" s="35">
        <v>97896</v>
      </c>
      <c r="M55" s="36">
        <f t="shared" si="9"/>
        <v>4.5098878378695879</v>
      </c>
      <c r="N55" s="15"/>
    </row>
    <row r="56" spans="1:14" ht="15.75">
      <c r="A56" s="12"/>
      <c r="B56" s="34" t="s">
        <v>242</v>
      </c>
      <c r="C56" s="35">
        <v>535</v>
      </c>
      <c r="D56" s="35">
        <v>431</v>
      </c>
      <c r="E56" s="36">
        <f t="shared" si="5"/>
        <v>-19.439252336448597</v>
      </c>
      <c r="F56" s="36">
        <f t="shared" si="7"/>
        <v>0.79919894676333703</v>
      </c>
      <c r="G56" s="35">
        <v>1030</v>
      </c>
      <c r="H56" s="35">
        <v>823</v>
      </c>
      <c r="I56" s="36">
        <f t="shared" si="6"/>
        <v>-20.097087378640776</v>
      </c>
      <c r="J56" s="36">
        <f t="shared" si="8"/>
        <v>0.74029431871334506</v>
      </c>
      <c r="K56" s="79"/>
      <c r="L56" s="35">
        <v>19861</v>
      </c>
      <c r="M56" s="36">
        <f t="shared" si="9"/>
        <v>0.91495957289294638</v>
      </c>
      <c r="N56" s="15"/>
    </row>
    <row r="57" spans="1:14" ht="15.75">
      <c r="A57" s="12"/>
      <c r="B57" s="34" t="s">
        <v>75</v>
      </c>
      <c r="C57" s="35">
        <v>5004</v>
      </c>
      <c r="D57" s="35">
        <v>976</v>
      </c>
      <c r="E57" s="36">
        <f t="shared" si="5"/>
        <v>-80.495603517186254</v>
      </c>
      <c r="F57" s="36">
        <f t="shared" si="7"/>
        <v>1.8097869420905264</v>
      </c>
      <c r="G57" s="35">
        <v>9823</v>
      </c>
      <c r="H57" s="35">
        <v>2143</v>
      </c>
      <c r="I57" s="36">
        <f t="shared" si="6"/>
        <v>-78.183854219688484</v>
      </c>
      <c r="J57" s="36">
        <f t="shared" si="8"/>
        <v>1.9276436512790991</v>
      </c>
      <c r="K57" s="79"/>
      <c r="L57" s="35">
        <v>157749</v>
      </c>
      <c r="M57" s="36">
        <f t="shared" si="9"/>
        <v>7.2672049576702786</v>
      </c>
      <c r="N57" s="15"/>
    </row>
    <row r="58" spans="1:14" ht="15.75">
      <c r="A58" s="12"/>
      <c r="B58" s="34" t="s">
        <v>243</v>
      </c>
      <c r="C58" s="35">
        <v>164</v>
      </c>
      <c r="D58" s="35">
        <v>1394</v>
      </c>
      <c r="E58" s="36">
        <f t="shared" si="5"/>
        <v>750</v>
      </c>
      <c r="F58" s="36">
        <f t="shared" si="7"/>
        <v>2.5848801201579854</v>
      </c>
      <c r="G58" s="35">
        <v>346</v>
      </c>
      <c r="H58" s="35">
        <v>2876</v>
      </c>
      <c r="I58" s="36">
        <f t="shared" si="6"/>
        <v>731.21387283236993</v>
      </c>
      <c r="J58" s="36">
        <f t="shared" si="8"/>
        <v>2.5869823336811426</v>
      </c>
      <c r="K58" s="79"/>
      <c r="L58" s="35">
        <v>14500</v>
      </c>
      <c r="M58" s="36">
        <f t="shared" si="9"/>
        <v>0.66798820839573647</v>
      </c>
      <c r="N58" s="15"/>
    </row>
    <row r="59" spans="1:14" ht="15.75">
      <c r="A59" s="12"/>
      <c r="B59" s="34" t="s">
        <v>76</v>
      </c>
      <c r="C59" s="35">
        <v>391</v>
      </c>
      <c r="D59" s="35">
        <v>457</v>
      </c>
      <c r="E59" s="36">
        <f t="shared" si="5"/>
        <v>16.879795396419439</v>
      </c>
      <c r="F59" s="36">
        <f t="shared" si="7"/>
        <v>0.84741048415509279</v>
      </c>
      <c r="G59" s="35">
        <v>814</v>
      </c>
      <c r="H59" s="35">
        <v>921</v>
      </c>
      <c r="I59" s="36">
        <f t="shared" si="6"/>
        <v>13.144963144963139</v>
      </c>
      <c r="J59" s="36">
        <f t="shared" si="8"/>
        <v>0.82844601158565101</v>
      </c>
      <c r="K59" s="79"/>
      <c r="L59" s="35">
        <v>15587</v>
      </c>
      <c r="M59" s="36">
        <f t="shared" si="9"/>
        <v>0.71806428994926519</v>
      </c>
      <c r="N59" s="15"/>
    </row>
    <row r="60" spans="1:14" ht="15.75">
      <c r="A60" s="12"/>
      <c r="B60" s="34" t="s">
        <v>244</v>
      </c>
      <c r="C60" s="35">
        <v>353</v>
      </c>
      <c r="D60" s="35">
        <v>2216</v>
      </c>
      <c r="E60" s="36">
        <f t="shared" si="5"/>
        <v>527.76203966005664</v>
      </c>
      <c r="F60" s="36">
        <f t="shared" si="7"/>
        <v>4.1091064176973431</v>
      </c>
      <c r="G60" s="35">
        <v>697</v>
      </c>
      <c r="H60" s="35">
        <v>4544</v>
      </c>
      <c r="I60" s="36">
        <f t="shared" si="6"/>
        <v>551.93687230989963</v>
      </c>
      <c r="J60" s="36">
        <f t="shared" si="8"/>
        <v>4.0873601266505952</v>
      </c>
      <c r="K60" s="79"/>
      <c r="L60" s="35">
        <v>30972</v>
      </c>
      <c r="M60" s="36">
        <f t="shared" si="9"/>
        <v>1.4268228131332932</v>
      </c>
      <c r="N60" s="15"/>
    </row>
    <row r="61" spans="1:14" ht="15.75">
      <c r="A61" s="12"/>
      <c r="B61" s="34" t="s">
        <v>79</v>
      </c>
      <c r="C61" s="35">
        <v>4</v>
      </c>
      <c r="D61" s="35">
        <v>3566</v>
      </c>
      <c r="E61" s="36">
        <f t="shared" si="5"/>
        <v>89050</v>
      </c>
      <c r="F61" s="36">
        <f t="shared" si="7"/>
        <v>6.6123977822692801</v>
      </c>
      <c r="G61" s="35">
        <v>6</v>
      </c>
      <c r="H61" s="35">
        <v>6868</v>
      </c>
      <c r="I61" s="36">
        <f t="shared" si="6"/>
        <v>114366.66666666667</v>
      </c>
      <c r="J61" s="36">
        <f t="shared" si="8"/>
        <v>6.1778145576224226</v>
      </c>
      <c r="K61" s="79"/>
      <c r="L61" s="35">
        <v>22198</v>
      </c>
      <c r="M61" s="36">
        <f t="shared" si="9"/>
        <v>1.0226208448254179</v>
      </c>
      <c r="N61" s="15"/>
    </row>
    <row r="62" spans="1:14" ht="15.75">
      <c r="A62" s="12"/>
      <c r="B62" s="34" t="s">
        <v>245</v>
      </c>
      <c r="C62" s="35">
        <v>5071</v>
      </c>
      <c r="D62" s="35">
        <v>608</v>
      </c>
      <c r="E62" s="36">
        <f t="shared" si="5"/>
        <v>-88.010254387694729</v>
      </c>
      <c r="F62" s="36">
        <f t="shared" si="7"/>
        <v>1.1274082590072132</v>
      </c>
      <c r="G62" s="35">
        <v>10244</v>
      </c>
      <c r="H62" s="35">
        <v>1282</v>
      </c>
      <c r="I62" s="36">
        <f t="shared" si="6"/>
        <v>-87.485357282311597</v>
      </c>
      <c r="J62" s="36">
        <f t="shared" si="8"/>
        <v>1.1531680639009823</v>
      </c>
      <c r="K62" s="79"/>
      <c r="L62" s="35">
        <v>139722</v>
      </c>
      <c r="M62" s="36">
        <f t="shared" si="9"/>
        <v>6.4367343761013167</v>
      </c>
      <c r="N62" s="15"/>
    </row>
    <row r="63" spans="1:14" ht="15.75">
      <c r="A63" s="12"/>
      <c r="B63" s="34" t="s">
        <v>78</v>
      </c>
      <c r="C63" s="35">
        <v>1559</v>
      </c>
      <c r="D63" s="35">
        <v>5588</v>
      </c>
      <c r="E63" s="36">
        <f t="shared" si="5"/>
        <v>258.43489416292493</v>
      </c>
      <c r="F63" s="36">
        <f t="shared" si="7"/>
        <v>10.361771959428136</v>
      </c>
      <c r="G63" s="35">
        <v>3316</v>
      </c>
      <c r="H63" s="35">
        <v>10813</v>
      </c>
      <c r="I63" s="36">
        <f t="shared" si="6"/>
        <v>226.0856453558504</v>
      </c>
      <c r="J63" s="36">
        <f t="shared" si="8"/>
        <v>9.7263699492678004</v>
      </c>
      <c r="K63" s="79"/>
      <c r="L63" s="35">
        <v>75526</v>
      </c>
      <c r="M63" s="36">
        <f t="shared" si="9"/>
        <v>3.4793432708480272</v>
      </c>
      <c r="N63" s="15"/>
    </row>
    <row r="64" spans="1:14" ht="15.75">
      <c r="A64" s="12"/>
      <c r="B64" s="34" t="s">
        <v>246</v>
      </c>
      <c r="C64" s="35">
        <v>2702</v>
      </c>
      <c r="D64" s="35">
        <v>5744</v>
      </c>
      <c r="E64" s="36">
        <f t="shared" si="5"/>
        <v>112.58327165062916</v>
      </c>
      <c r="F64" s="36">
        <f t="shared" si="7"/>
        <v>10.651041183778672</v>
      </c>
      <c r="G64" s="35">
        <v>6597</v>
      </c>
      <c r="H64" s="35">
        <v>10237</v>
      </c>
      <c r="I64" s="36">
        <f t="shared" si="6"/>
        <v>55.176595422161576</v>
      </c>
      <c r="J64" s="36">
        <f t="shared" si="8"/>
        <v>9.2082538768754727</v>
      </c>
      <c r="K64" s="79"/>
      <c r="L64" s="35">
        <v>100760</v>
      </c>
      <c r="M64" s="36">
        <f t="shared" si="9"/>
        <v>4.6418270260658216</v>
      </c>
      <c r="N64" s="15"/>
    </row>
    <row r="65" spans="1:14" ht="15.75">
      <c r="A65" s="12"/>
      <c r="B65" s="34" t="s">
        <v>247</v>
      </c>
      <c r="C65" s="35">
        <v>347</v>
      </c>
      <c r="D65" s="35">
        <v>419</v>
      </c>
      <c r="E65" s="36">
        <f t="shared" si="5"/>
        <v>20.749279538904908</v>
      </c>
      <c r="F65" s="36">
        <f t="shared" si="7"/>
        <v>0.77694746796714198</v>
      </c>
      <c r="G65" s="35">
        <v>786</v>
      </c>
      <c r="H65" s="35">
        <v>733</v>
      </c>
      <c r="I65" s="36">
        <f t="shared" si="6"/>
        <v>-6.7430025445292641</v>
      </c>
      <c r="J65" s="36">
        <f t="shared" si="8"/>
        <v>0.65933868240204363</v>
      </c>
      <c r="K65" s="79"/>
      <c r="L65" s="35">
        <v>15353</v>
      </c>
      <c r="M65" s="36">
        <f t="shared" si="9"/>
        <v>0.707284342310327</v>
      </c>
      <c r="N65" s="15"/>
    </row>
    <row r="66" spans="1:14" ht="15.75">
      <c r="A66" s="12"/>
      <c r="B66" s="34" t="s">
        <v>248</v>
      </c>
      <c r="C66" s="35">
        <v>410</v>
      </c>
      <c r="D66" s="35">
        <v>192</v>
      </c>
      <c r="E66" s="36">
        <f t="shared" si="5"/>
        <v>-53.170731707317074</v>
      </c>
      <c r="F66" s="36">
        <f t="shared" si="7"/>
        <v>0.35602366073911995</v>
      </c>
      <c r="G66" s="35">
        <v>901</v>
      </c>
      <c r="H66" s="35">
        <v>405</v>
      </c>
      <c r="I66" s="36">
        <f t="shared" si="6"/>
        <v>-55.049944506104318</v>
      </c>
      <c r="J66" s="36">
        <f t="shared" si="8"/>
        <v>0.36430036340085631</v>
      </c>
      <c r="K66" s="79"/>
      <c r="L66" s="35">
        <v>18888</v>
      </c>
      <c r="M66" s="36">
        <f t="shared" si="9"/>
        <v>0.87013526070197733</v>
      </c>
      <c r="N66" s="15"/>
    </row>
    <row r="67" spans="1:14" ht="15.75">
      <c r="A67" s="12"/>
      <c r="B67" s="34" t="s">
        <v>77</v>
      </c>
      <c r="C67" s="35">
        <v>674</v>
      </c>
      <c r="D67" s="35">
        <v>229</v>
      </c>
      <c r="E67" s="36">
        <f t="shared" si="5"/>
        <v>-66.023738872403555</v>
      </c>
      <c r="F67" s="36">
        <f t="shared" si="7"/>
        <v>0.42463238702738787</v>
      </c>
      <c r="G67" s="35">
        <v>1296</v>
      </c>
      <c r="H67" s="35">
        <v>418</v>
      </c>
      <c r="I67" s="36">
        <f t="shared" si="6"/>
        <v>-67.746913580246911</v>
      </c>
      <c r="J67" s="36">
        <f t="shared" si="8"/>
        <v>0.37599395531248875</v>
      </c>
      <c r="K67" s="79"/>
      <c r="L67" s="35">
        <v>22716</v>
      </c>
      <c r="M67" s="36">
        <f t="shared" si="9"/>
        <v>1.0464841477184517</v>
      </c>
      <c r="N67" s="15"/>
    </row>
    <row r="68" spans="1:14" ht="15.75">
      <c r="A68" s="12"/>
      <c r="B68" s="34" t="s">
        <v>249</v>
      </c>
      <c r="C68" s="35">
        <v>2135</v>
      </c>
      <c r="D68" s="35">
        <v>2237</v>
      </c>
      <c r="E68" s="36">
        <f t="shared" si="5"/>
        <v>4.7775175644028112</v>
      </c>
      <c r="F68" s="36">
        <f t="shared" si="7"/>
        <v>4.1480465055906839</v>
      </c>
      <c r="G68" s="35">
        <v>4137</v>
      </c>
      <c r="H68" s="35">
        <v>4011</v>
      </c>
      <c r="I68" s="36">
        <f t="shared" si="6"/>
        <v>-3.0456852791878153</v>
      </c>
      <c r="J68" s="36">
        <f t="shared" si="8"/>
        <v>3.6079228582736662</v>
      </c>
      <c r="K68" s="79"/>
      <c r="L68" s="35">
        <v>74320</v>
      </c>
      <c r="M68" s="36">
        <f t="shared" si="9"/>
        <v>3.4237850791704232</v>
      </c>
      <c r="N68" s="15"/>
    </row>
    <row r="69" spans="1:14" ht="15.75">
      <c r="A69" s="12"/>
      <c r="B69" s="34" t="s">
        <v>250</v>
      </c>
      <c r="C69" s="35">
        <v>312</v>
      </c>
      <c r="D69" s="35">
        <v>125</v>
      </c>
      <c r="E69" s="36">
        <f t="shared" si="5"/>
        <v>-59.935897435897431</v>
      </c>
      <c r="F69" s="36">
        <f t="shared" si="7"/>
        <v>0.23178623746036456</v>
      </c>
      <c r="G69" s="35">
        <v>582</v>
      </c>
      <c r="H69" s="35">
        <v>190</v>
      </c>
      <c r="I69" s="36">
        <f t="shared" si="6"/>
        <v>-67.353951890034367</v>
      </c>
      <c r="J69" s="36">
        <f t="shared" si="8"/>
        <v>0.17090634332385851</v>
      </c>
      <c r="K69" s="79"/>
      <c r="L69" s="35">
        <v>8960</v>
      </c>
      <c r="M69" s="36">
        <f t="shared" si="9"/>
        <v>0.41277064463626201</v>
      </c>
      <c r="N69" s="15"/>
    </row>
    <row r="70" spans="1:14" ht="15.75">
      <c r="A70" s="12"/>
      <c r="B70" s="34" t="s">
        <v>251</v>
      </c>
      <c r="C70" s="35">
        <v>62</v>
      </c>
      <c r="D70" s="35">
        <v>3</v>
      </c>
      <c r="E70" s="36">
        <f t="shared" si="5"/>
        <v>-95.161290322580655</v>
      </c>
      <c r="F70" s="36">
        <f t="shared" si="7"/>
        <v>5.5628696990487492E-3</v>
      </c>
      <c r="G70" s="35">
        <v>136</v>
      </c>
      <c r="H70" s="35">
        <v>4</v>
      </c>
      <c r="I70" s="36">
        <f t="shared" si="6"/>
        <v>-97.058823529411768</v>
      </c>
      <c r="J70" s="36">
        <f t="shared" si="8"/>
        <v>3.5980282805022847E-3</v>
      </c>
      <c r="K70" s="79"/>
      <c r="L70" s="35">
        <v>2755</v>
      </c>
      <c r="M70" s="36">
        <f t="shared" si="9"/>
        <v>0.12691775959518994</v>
      </c>
      <c r="N70" s="15"/>
    </row>
    <row r="71" spans="1:14" ht="15.75">
      <c r="A71" s="12"/>
      <c r="B71" s="34" t="s">
        <v>252</v>
      </c>
      <c r="C71" s="35">
        <v>5487</v>
      </c>
      <c r="D71" s="35">
        <v>211</v>
      </c>
      <c r="E71" s="36">
        <f t="shared" si="5"/>
        <v>-96.154547111354105</v>
      </c>
      <c r="F71" s="36">
        <f t="shared" si="7"/>
        <v>0.39125516883309536</v>
      </c>
      <c r="G71" s="35">
        <v>10841</v>
      </c>
      <c r="H71" s="35">
        <v>362</v>
      </c>
      <c r="I71" s="36">
        <f t="shared" si="6"/>
        <v>-96.660824647172774</v>
      </c>
      <c r="J71" s="36">
        <f t="shared" si="8"/>
        <v>0.32562155938545678</v>
      </c>
      <c r="K71" s="79"/>
      <c r="L71" s="35">
        <v>191067</v>
      </c>
      <c r="M71" s="36">
        <f t="shared" si="9"/>
        <v>8.8021036561067714</v>
      </c>
      <c r="N71" s="15"/>
    </row>
    <row r="72" spans="1:14" ht="15.75">
      <c r="A72" s="12"/>
      <c r="B72" s="34" t="s">
        <v>71</v>
      </c>
      <c r="C72" s="35">
        <v>19070</v>
      </c>
      <c r="D72" s="35">
        <v>18116</v>
      </c>
      <c r="E72" s="36">
        <f t="shared" si="5"/>
        <v>-5.0026219192448877</v>
      </c>
      <c r="F72" s="36">
        <f t="shared" si="7"/>
        <v>33.592315822655713</v>
      </c>
      <c r="G72" s="35">
        <v>37889</v>
      </c>
      <c r="H72" s="35">
        <v>37011</v>
      </c>
      <c r="I72" s="36">
        <f t="shared" si="6"/>
        <v>-2.3172952571986594</v>
      </c>
      <c r="J72" s="36">
        <f t="shared" si="8"/>
        <v>33.291656172417518</v>
      </c>
      <c r="K72" s="79"/>
      <c r="L72" s="35">
        <v>731858</v>
      </c>
      <c r="M72" s="36">
        <f>+(L72*100)/$L$73</f>
        <v>33.715345808281853</v>
      </c>
      <c r="N72" s="15"/>
    </row>
    <row r="73" spans="1:14" ht="15.75">
      <c r="A73" s="12"/>
      <c r="B73" s="40" t="s">
        <v>70</v>
      </c>
      <c r="C73" s="42">
        <f>SUM(C48:C72)</f>
        <v>57882</v>
      </c>
      <c r="D73" s="42">
        <f>SUM(D48:D72)</f>
        <v>53929</v>
      </c>
      <c r="E73" s="42">
        <f t="shared" si="5"/>
        <v>-6.8294115614526145</v>
      </c>
      <c r="F73" s="97">
        <f>SUM(F48:F72)</f>
        <v>100</v>
      </c>
      <c r="G73" s="42">
        <f>SUM(G48:G72)</f>
        <v>116363</v>
      </c>
      <c r="H73" s="42">
        <f>SUM(H48:H72)</f>
        <v>111172</v>
      </c>
      <c r="I73" s="42">
        <f t="shared" si="6"/>
        <v>-4.4610400213126127</v>
      </c>
      <c r="J73" s="97">
        <f>SUM(J48:J72)</f>
        <v>100.00000000000001</v>
      </c>
      <c r="K73" s="4"/>
      <c r="L73" s="42">
        <f>SUM(L48:L72)</f>
        <v>2170697</v>
      </c>
      <c r="M73" s="97">
        <f>SUM(M48:M72)</f>
        <v>99.999999999999986</v>
      </c>
      <c r="N73" s="15"/>
    </row>
    <row r="74" spans="1:14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5"/>
    </row>
    <row r="75" spans="1:14" ht="18.75">
      <c r="A75" s="12"/>
      <c r="B75" s="92" t="s">
        <v>309</v>
      </c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5"/>
    </row>
    <row r="76" spans="1:14" ht="31.5" customHeight="1">
      <c r="A76" s="12"/>
      <c r="B76" s="30" t="s">
        <v>257</v>
      </c>
      <c r="C76" s="104" t="s">
        <v>319</v>
      </c>
      <c r="D76" s="104"/>
      <c r="E76" s="101" t="s">
        <v>316</v>
      </c>
      <c r="F76" s="101" t="s">
        <v>306</v>
      </c>
      <c r="G76" s="105" t="s">
        <v>321</v>
      </c>
      <c r="H76" s="106"/>
      <c r="I76" s="101" t="s">
        <v>316</v>
      </c>
      <c r="J76" s="101" t="s">
        <v>306</v>
      </c>
      <c r="K76" s="94"/>
      <c r="L76" s="86" t="s">
        <v>323</v>
      </c>
      <c r="M76" s="101" t="s">
        <v>101</v>
      </c>
      <c r="N76" s="15"/>
    </row>
    <row r="77" spans="1:14" ht="15.75">
      <c r="A77" s="12"/>
      <c r="B77" s="30"/>
      <c r="C77" s="31">
        <v>2017</v>
      </c>
      <c r="D77" s="31">
        <v>2018</v>
      </c>
      <c r="E77" s="101"/>
      <c r="F77" s="101"/>
      <c r="G77" s="31">
        <v>2017</v>
      </c>
      <c r="H77" s="31">
        <v>2018</v>
      </c>
      <c r="I77" s="101"/>
      <c r="J77" s="101"/>
      <c r="K77" s="94"/>
      <c r="L77" s="39" t="s">
        <v>318</v>
      </c>
      <c r="M77" s="101"/>
      <c r="N77" s="15"/>
    </row>
    <row r="78" spans="1:14">
      <c r="A78" s="12"/>
      <c r="B78" s="8"/>
      <c r="C78" s="26"/>
      <c r="D78" s="4"/>
      <c r="E78" s="4"/>
      <c r="F78" s="4"/>
      <c r="G78" s="4"/>
      <c r="H78" s="4"/>
      <c r="I78" s="4"/>
      <c r="J78" s="4"/>
      <c r="K78" s="4"/>
      <c r="L78" s="4"/>
      <c r="M78" s="4"/>
      <c r="N78" s="15"/>
    </row>
    <row r="79" spans="1:14" ht="15.75">
      <c r="A79" s="12"/>
      <c r="B79" s="34" t="s">
        <v>234</v>
      </c>
      <c r="C79" s="35">
        <f>C17-C48</f>
        <v>1575</v>
      </c>
      <c r="D79" s="35">
        <f>D17-D48</f>
        <v>2255</v>
      </c>
      <c r="E79" s="36">
        <f t="shared" ref="E79:E104" si="10">IF(ISBLANK(D79),"",(IFERROR(((D79/C79-1)*100),"")))</f>
        <v>43.174603174603178</v>
      </c>
      <c r="F79" s="36">
        <f>+(D79*100)/$D$104</f>
        <v>4.7483680774899977</v>
      </c>
      <c r="G79" s="35">
        <f>G17-G48</f>
        <v>3319</v>
      </c>
      <c r="H79" s="35">
        <f>H17-H48</f>
        <v>5448</v>
      </c>
      <c r="I79" s="36">
        <f t="shared" ref="I79:I104" si="11">IF(ISBLANK(H79),"",(IFERROR(((H79/G79-1)*100),"")))</f>
        <v>64.14582705634227</v>
      </c>
      <c r="J79" s="36">
        <f>+(H79*100)/$H$104</f>
        <v>5.6705698672911788</v>
      </c>
      <c r="K79" s="79"/>
      <c r="L79" s="35">
        <f>L17-L48</f>
        <v>73973</v>
      </c>
      <c r="M79" s="36">
        <f>+(L79*100)/$L$104</f>
        <v>4.1880770615690865</v>
      </c>
      <c r="N79" s="15"/>
    </row>
    <row r="80" spans="1:14" ht="15.75">
      <c r="A80" s="12"/>
      <c r="B80" s="34" t="s">
        <v>235</v>
      </c>
      <c r="C80" s="35">
        <f t="shared" ref="C80:D103" si="12">C18-C49</f>
        <v>632</v>
      </c>
      <c r="D80" s="35">
        <f t="shared" si="12"/>
        <v>1552</v>
      </c>
      <c r="E80" s="36">
        <f t="shared" si="10"/>
        <v>145.56962025316457</v>
      </c>
      <c r="F80" s="36">
        <f t="shared" ref="F80:F103" si="13">+(D80*100)/$D$104</f>
        <v>3.2680564329332493</v>
      </c>
      <c r="G80" s="35">
        <f t="shared" ref="G80:H80" si="14">G18-G49</f>
        <v>1288</v>
      </c>
      <c r="H80" s="35">
        <f t="shared" si="14"/>
        <v>3593</v>
      </c>
      <c r="I80" s="36">
        <f t="shared" si="11"/>
        <v>178.95962732919256</v>
      </c>
      <c r="J80" s="36">
        <f t="shared" ref="J80:J103" si="15">+(H80*100)/$H$104</f>
        <v>3.7397866250325267</v>
      </c>
      <c r="K80" s="79"/>
      <c r="L80" s="35">
        <f t="shared" ref="L80" si="16">L18-L49</f>
        <v>32825</v>
      </c>
      <c r="M80" s="36">
        <f t="shared" ref="M80:M103" si="17">+(L80*100)/$L$104</f>
        <v>1.8584298263691519</v>
      </c>
      <c r="N80" s="15"/>
    </row>
    <row r="81" spans="1:14" ht="15.75">
      <c r="A81" s="12"/>
      <c r="B81" s="34" t="s">
        <v>236</v>
      </c>
      <c r="C81" s="35">
        <f t="shared" si="12"/>
        <v>3754</v>
      </c>
      <c r="D81" s="35">
        <f t="shared" si="12"/>
        <v>571</v>
      </c>
      <c r="E81" s="36">
        <f t="shared" si="10"/>
        <v>-84.789557805007988</v>
      </c>
      <c r="F81" s="36">
        <f t="shared" si="13"/>
        <v>1.2023583912402611</v>
      </c>
      <c r="G81" s="35">
        <f t="shared" ref="G81:H81" si="18">G19-G50</f>
        <v>7763</v>
      </c>
      <c r="H81" s="35">
        <f t="shared" si="18"/>
        <v>1263</v>
      </c>
      <c r="I81" s="36">
        <f t="shared" si="11"/>
        <v>-83.730516552879038</v>
      </c>
      <c r="J81" s="36">
        <f t="shared" si="15"/>
        <v>1.3145979703356752</v>
      </c>
      <c r="K81" s="79"/>
      <c r="L81" s="35">
        <f t="shared" ref="L81" si="19">L19-L50</f>
        <v>138977</v>
      </c>
      <c r="M81" s="36">
        <f t="shared" si="17"/>
        <v>7.8683625888592719</v>
      </c>
      <c r="N81" s="15"/>
    </row>
    <row r="82" spans="1:14" ht="15.75">
      <c r="A82" s="12"/>
      <c r="B82" s="34" t="s">
        <v>237</v>
      </c>
      <c r="C82" s="35">
        <f t="shared" si="12"/>
        <v>330</v>
      </c>
      <c r="D82" s="35">
        <f t="shared" si="12"/>
        <v>1098</v>
      </c>
      <c r="E82" s="36">
        <f t="shared" si="10"/>
        <v>232.72727272727272</v>
      </c>
      <c r="F82" s="36">
        <f t="shared" si="13"/>
        <v>2.3120656980416929</v>
      </c>
      <c r="G82" s="35">
        <f t="shared" ref="G82:H82" si="20">G20-G51</f>
        <v>669</v>
      </c>
      <c r="H82" s="35">
        <f t="shared" si="20"/>
        <v>2500</v>
      </c>
      <c r="I82" s="36">
        <f t="shared" si="11"/>
        <v>273.69207772795215</v>
      </c>
      <c r="J82" s="36">
        <f t="shared" si="15"/>
        <v>2.6021337496747332</v>
      </c>
      <c r="K82" s="79"/>
      <c r="L82" s="35">
        <f t="shared" ref="L82" si="21">L20-L51</f>
        <v>20429</v>
      </c>
      <c r="M82" s="36">
        <f t="shared" si="17"/>
        <v>1.1566142550767831</v>
      </c>
      <c r="N82" s="15"/>
    </row>
    <row r="83" spans="1:14" ht="15.75">
      <c r="A83" s="12"/>
      <c r="B83" s="34" t="s">
        <v>238</v>
      </c>
      <c r="C83" s="35">
        <f t="shared" si="12"/>
        <v>243</v>
      </c>
      <c r="D83" s="35">
        <f t="shared" si="12"/>
        <v>386</v>
      </c>
      <c r="E83" s="36">
        <f t="shared" si="10"/>
        <v>58.847736625514415</v>
      </c>
      <c r="F83" s="36">
        <f t="shared" si="13"/>
        <v>0.81280269530427462</v>
      </c>
      <c r="G83" s="35">
        <f t="shared" ref="G83:H83" si="22">G21-G52</f>
        <v>472</v>
      </c>
      <c r="H83" s="35">
        <f t="shared" si="22"/>
        <v>941</v>
      </c>
      <c r="I83" s="36">
        <f t="shared" si="11"/>
        <v>99.36440677966101</v>
      </c>
      <c r="J83" s="36">
        <f t="shared" si="15"/>
        <v>0.97944314337756966</v>
      </c>
      <c r="K83" s="79"/>
      <c r="L83" s="35">
        <f t="shared" ref="L83" si="23">L21-L52</f>
        <v>11095</v>
      </c>
      <c r="M83" s="36">
        <f t="shared" si="17"/>
        <v>0.62815777375676285</v>
      </c>
      <c r="N83" s="15"/>
    </row>
    <row r="84" spans="1:14" ht="15.75">
      <c r="A84" s="12"/>
      <c r="B84" s="34" t="s">
        <v>239</v>
      </c>
      <c r="C84" s="35">
        <f t="shared" si="12"/>
        <v>470</v>
      </c>
      <c r="D84" s="35">
        <f t="shared" si="12"/>
        <v>65</v>
      </c>
      <c r="E84" s="36">
        <f t="shared" si="10"/>
        <v>-86.170212765957444</v>
      </c>
      <c r="F84" s="36">
        <f t="shared" si="13"/>
        <v>0.13687092019372499</v>
      </c>
      <c r="G84" s="35">
        <f t="shared" ref="G84:H84" si="24">G22-G53</f>
        <v>1009</v>
      </c>
      <c r="H84" s="35">
        <f t="shared" si="24"/>
        <v>150</v>
      </c>
      <c r="I84" s="36">
        <f t="shared" si="11"/>
        <v>-85.133795837462827</v>
      </c>
      <c r="J84" s="36">
        <f t="shared" si="15"/>
        <v>0.156128024980484</v>
      </c>
      <c r="K84" s="79"/>
      <c r="L84" s="35">
        <f t="shared" ref="L84" si="25">L22-L53</f>
        <v>14930</v>
      </c>
      <c r="M84" s="36">
        <f t="shared" si="17"/>
        <v>0.84528125842167368</v>
      </c>
      <c r="N84" s="15"/>
    </row>
    <row r="85" spans="1:14" ht="15.75">
      <c r="A85" s="12"/>
      <c r="B85" s="34" t="s">
        <v>240</v>
      </c>
      <c r="C85" s="35">
        <f t="shared" si="12"/>
        <v>3218</v>
      </c>
      <c r="D85" s="35">
        <f t="shared" si="12"/>
        <v>166</v>
      </c>
      <c r="E85" s="36">
        <f t="shared" si="10"/>
        <v>-94.841516469857055</v>
      </c>
      <c r="F85" s="36">
        <f t="shared" si="13"/>
        <v>0.34954727311012845</v>
      </c>
      <c r="G85" s="35">
        <f t="shared" ref="G85:H85" si="26">G23-G54</f>
        <v>6408</v>
      </c>
      <c r="H85" s="35">
        <f t="shared" si="26"/>
        <v>373</v>
      </c>
      <c r="I85" s="36">
        <f t="shared" si="11"/>
        <v>-94.179151061173542</v>
      </c>
      <c r="J85" s="36">
        <f t="shared" si="15"/>
        <v>0.38823835545147023</v>
      </c>
      <c r="K85" s="79"/>
      <c r="L85" s="35">
        <f t="shared" ref="L85" si="27">L23-L54</f>
        <v>77158</v>
      </c>
      <c r="M85" s="36">
        <f t="shared" si="17"/>
        <v>4.3683999556128263</v>
      </c>
      <c r="N85" s="15"/>
    </row>
    <row r="86" spans="1:14" ht="15.75">
      <c r="A86" s="12"/>
      <c r="B86" s="34" t="s">
        <v>241</v>
      </c>
      <c r="C86" s="35">
        <f t="shared" si="12"/>
        <v>991</v>
      </c>
      <c r="D86" s="35">
        <f t="shared" si="12"/>
        <v>827</v>
      </c>
      <c r="E86" s="36">
        <f t="shared" si="10"/>
        <v>-16.548940464177598</v>
      </c>
      <c r="F86" s="36">
        <f t="shared" si="13"/>
        <v>1.7414192461570857</v>
      </c>
      <c r="G86" s="35">
        <f t="shared" ref="G86:H86" si="28">G24-G55</f>
        <v>1817</v>
      </c>
      <c r="H86" s="35">
        <f t="shared" si="28"/>
        <v>1837</v>
      </c>
      <c r="I86" s="36">
        <f t="shared" si="11"/>
        <v>1.1007154650522821</v>
      </c>
      <c r="J86" s="36">
        <f t="shared" si="15"/>
        <v>1.9120478792609941</v>
      </c>
      <c r="K86" s="79"/>
      <c r="L86" s="35">
        <f t="shared" ref="L86" si="29">L24-L55</f>
        <v>30185</v>
      </c>
      <c r="M86" s="36">
        <f t="shared" si="17"/>
        <v>1.7089628121539329</v>
      </c>
      <c r="N86" s="15"/>
    </row>
    <row r="87" spans="1:14" ht="15.75">
      <c r="A87" s="12"/>
      <c r="B87" s="34" t="s">
        <v>242</v>
      </c>
      <c r="C87" s="35">
        <f t="shared" si="12"/>
        <v>2009</v>
      </c>
      <c r="D87" s="35">
        <f t="shared" si="12"/>
        <v>705</v>
      </c>
      <c r="E87" s="36">
        <f t="shared" si="10"/>
        <v>-64.907914385266309</v>
      </c>
      <c r="F87" s="36">
        <f t="shared" si="13"/>
        <v>1.4845230574857864</v>
      </c>
      <c r="G87" s="35">
        <f t="shared" ref="G87:H87" si="30">G25-G56</f>
        <v>3981</v>
      </c>
      <c r="H87" s="35">
        <f t="shared" si="30"/>
        <v>1353</v>
      </c>
      <c r="I87" s="36">
        <f t="shared" si="11"/>
        <v>-66.013564431047485</v>
      </c>
      <c r="J87" s="36">
        <f t="shared" si="15"/>
        <v>1.4082747853239657</v>
      </c>
      <c r="K87" s="79"/>
      <c r="L87" s="35">
        <f t="shared" ref="L87" si="31">L25-L56</f>
        <v>64733</v>
      </c>
      <c r="M87" s="36">
        <f t="shared" si="17"/>
        <v>3.6649425118158203</v>
      </c>
      <c r="N87" s="15"/>
    </row>
    <row r="88" spans="1:14" ht="15.75">
      <c r="A88" s="12"/>
      <c r="B88" s="34" t="s">
        <v>75</v>
      </c>
      <c r="C88" s="35">
        <f t="shared" si="12"/>
        <v>3212</v>
      </c>
      <c r="D88" s="35">
        <f t="shared" si="12"/>
        <v>341</v>
      </c>
      <c r="E88" s="36">
        <f t="shared" si="10"/>
        <v>-89.38356164383562</v>
      </c>
      <c r="F88" s="36">
        <f t="shared" si="13"/>
        <v>0.71804590440092653</v>
      </c>
      <c r="G88" s="35">
        <f t="shared" ref="G88:H88" si="32">G26-G57</f>
        <v>6391</v>
      </c>
      <c r="H88" s="35">
        <f t="shared" si="32"/>
        <v>708</v>
      </c>
      <c r="I88" s="36">
        <f t="shared" si="11"/>
        <v>-88.921921452041929</v>
      </c>
      <c r="J88" s="36">
        <f t="shared" si="15"/>
        <v>0.73692427790788451</v>
      </c>
      <c r="K88" s="79"/>
      <c r="L88" s="35">
        <f t="shared" ref="L88" si="33">L26-L57</f>
        <v>101357</v>
      </c>
      <c r="M88" s="36">
        <f t="shared" si="17"/>
        <v>5.7384576362924031</v>
      </c>
      <c r="N88" s="15"/>
    </row>
    <row r="89" spans="1:14" ht="15.75">
      <c r="A89" s="12"/>
      <c r="B89" s="34" t="s">
        <v>243</v>
      </c>
      <c r="C89" s="35">
        <f t="shared" si="12"/>
        <v>1114</v>
      </c>
      <c r="D89" s="35">
        <f t="shared" si="12"/>
        <v>215</v>
      </c>
      <c r="E89" s="36">
        <f t="shared" si="10"/>
        <v>-80.700179533213642</v>
      </c>
      <c r="F89" s="36">
        <f t="shared" si="13"/>
        <v>0.45272688987155191</v>
      </c>
      <c r="G89" s="35">
        <f t="shared" ref="G89:H89" si="34">G27-G58</f>
        <v>2124</v>
      </c>
      <c r="H89" s="35">
        <f t="shared" si="34"/>
        <v>417</v>
      </c>
      <c r="I89" s="36">
        <f t="shared" si="11"/>
        <v>-80.367231638418076</v>
      </c>
      <c r="J89" s="36">
        <f t="shared" si="15"/>
        <v>0.43403590944574549</v>
      </c>
      <c r="K89" s="79"/>
      <c r="L89" s="35">
        <f t="shared" ref="L89" si="35">L27-L58</f>
        <v>39327</v>
      </c>
      <c r="M89" s="36">
        <f t="shared" si="17"/>
        <v>2.2265489651673915</v>
      </c>
      <c r="N89" s="15"/>
    </row>
    <row r="90" spans="1:14" ht="15.75">
      <c r="A90" s="12"/>
      <c r="B90" s="34" t="s">
        <v>76</v>
      </c>
      <c r="C90" s="35">
        <f t="shared" si="12"/>
        <v>222</v>
      </c>
      <c r="D90" s="35">
        <f t="shared" si="12"/>
        <v>1901</v>
      </c>
      <c r="E90" s="36">
        <f t="shared" si="10"/>
        <v>756.3063063063064</v>
      </c>
      <c r="F90" s="36">
        <f t="shared" si="13"/>
        <v>4.0029479890503268</v>
      </c>
      <c r="G90" s="35">
        <f t="shared" ref="G90:H90" si="36">G28-G59</f>
        <v>451</v>
      </c>
      <c r="H90" s="35">
        <f t="shared" si="36"/>
        <v>3922</v>
      </c>
      <c r="I90" s="36">
        <f t="shared" si="11"/>
        <v>769.62305986696219</v>
      </c>
      <c r="J90" s="36">
        <f t="shared" si="15"/>
        <v>4.0822274264897214</v>
      </c>
      <c r="K90" s="79"/>
      <c r="L90" s="35">
        <f t="shared" ref="L90" si="37">L28-L59</f>
        <v>23424</v>
      </c>
      <c r="M90" s="36">
        <f t="shared" si="17"/>
        <v>1.3261800534004877</v>
      </c>
      <c r="N90" s="15"/>
    </row>
    <row r="91" spans="1:14" ht="15.75">
      <c r="A91" s="12"/>
      <c r="B91" s="34" t="s">
        <v>244</v>
      </c>
      <c r="C91" s="35">
        <f t="shared" si="12"/>
        <v>741</v>
      </c>
      <c r="D91" s="35">
        <f t="shared" si="12"/>
        <v>1005</v>
      </c>
      <c r="E91" s="36">
        <f t="shared" si="10"/>
        <v>35.627530364372475</v>
      </c>
      <c r="F91" s="36">
        <f t="shared" si="13"/>
        <v>2.1162349968414405</v>
      </c>
      <c r="G91" s="35">
        <f t="shared" ref="G91:H91" si="38">G29-G60</f>
        <v>1550</v>
      </c>
      <c r="H91" s="35">
        <f t="shared" si="38"/>
        <v>2087</v>
      </c>
      <c r="I91" s="36">
        <f t="shared" si="11"/>
        <v>34.645161290322577</v>
      </c>
      <c r="J91" s="36">
        <f t="shared" si="15"/>
        <v>2.1722612542284674</v>
      </c>
      <c r="K91" s="79"/>
      <c r="L91" s="35">
        <f t="shared" ref="L91" si="39">L29-L60</f>
        <v>39869</v>
      </c>
      <c r="M91" s="36">
        <f t="shared" si="17"/>
        <v>2.2572349961161224</v>
      </c>
      <c r="N91" s="15"/>
    </row>
    <row r="92" spans="1:14" ht="15.75">
      <c r="A92" s="12"/>
      <c r="B92" s="34" t="s">
        <v>79</v>
      </c>
      <c r="C92" s="35">
        <f t="shared" si="12"/>
        <v>117</v>
      </c>
      <c r="D92" s="35">
        <f t="shared" si="12"/>
        <v>993</v>
      </c>
      <c r="E92" s="36">
        <f t="shared" si="10"/>
        <v>748.71794871794873</v>
      </c>
      <c r="F92" s="36">
        <f t="shared" si="13"/>
        <v>2.090966519267214</v>
      </c>
      <c r="G92" s="35">
        <f t="shared" ref="G92:H92" si="40">G30-G61</f>
        <v>202</v>
      </c>
      <c r="H92" s="35">
        <f t="shared" si="40"/>
        <v>2013</v>
      </c>
      <c r="I92" s="36">
        <f t="shared" si="11"/>
        <v>896.53465346534654</v>
      </c>
      <c r="J92" s="36">
        <f t="shared" si="15"/>
        <v>2.0952380952380953</v>
      </c>
      <c r="K92" s="79"/>
      <c r="L92" s="35">
        <f t="shared" ref="L92" si="41">L30-L61</f>
        <v>8920</v>
      </c>
      <c r="M92" s="36">
        <f t="shared" si="17"/>
        <v>0.50501733590899722</v>
      </c>
      <c r="N92" s="15"/>
    </row>
    <row r="93" spans="1:14" ht="15.75">
      <c r="A93" s="12"/>
      <c r="B93" s="34" t="s">
        <v>245</v>
      </c>
      <c r="C93" s="35">
        <f t="shared" si="12"/>
        <v>2209</v>
      </c>
      <c r="D93" s="35">
        <f t="shared" si="12"/>
        <v>311</v>
      </c>
      <c r="E93" s="36">
        <f t="shared" si="10"/>
        <v>-85.921231326392032</v>
      </c>
      <c r="F93" s="36">
        <f t="shared" si="13"/>
        <v>0.65487471046536117</v>
      </c>
      <c r="G93" s="35">
        <f t="shared" ref="G93:H93" si="42">G31-G62</f>
        <v>4359</v>
      </c>
      <c r="H93" s="35">
        <f t="shared" si="42"/>
        <v>657</v>
      </c>
      <c r="I93" s="36">
        <f t="shared" si="11"/>
        <v>-84.92773571920165</v>
      </c>
      <c r="J93" s="36">
        <f t="shared" si="15"/>
        <v>0.68384074941451989</v>
      </c>
      <c r="K93" s="79"/>
      <c r="L93" s="35">
        <f t="shared" ref="L93" si="43">L31-L62</f>
        <v>68327</v>
      </c>
      <c r="M93" s="36">
        <f t="shared" si="17"/>
        <v>3.8684214698042663</v>
      </c>
      <c r="N93" s="15"/>
    </row>
    <row r="94" spans="1:14" ht="15.75">
      <c r="A94" s="12"/>
      <c r="B94" s="34" t="s">
        <v>78</v>
      </c>
      <c r="C94" s="35">
        <f t="shared" si="12"/>
        <v>2181</v>
      </c>
      <c r="D94" s="35">
        <f t="shared" si="12"/>
        <v>2797</v>
      </c>
      <c r="E94" s="36">
        <f t="shared" si="10"/>
        <v>28.243924805135268</v>
      </c>
      <c r="F94" s="36">
        <f t="shared" si="13"/>
        <v>5.8896609812592127</v>
      </c>
      <c r="G94" s="35">
        <f t="shared" ref="G94:H94" si="44">G32-G63</f>
        <v>4271</v>
      </c>
      <c r="H94" s="35">
        <f t="shared" si="44"/>
        <v>5702</v>
      </c>
      <c r="I94" s="36">
        <f t="shared" si="11"/>
        <v>33.505033949894639</v>
      </c>
      <c r="J94" s="36">
        <f t="shared" si="15"/>
        <v>5.9349466562581314</v>
      </c>
      <c r="K94" s="79"/>
      <c r="L94" s="35">
        <f t="shared" ref="L94" si="45">L32-L63</f>
        <v>78542</v>
      </c>
      <c r="M94" s="36">
        <f t="shared" si="17"/>
        <v>4.4467569054892895</v>
      </c>
      <c r="N94" s="15"/>
    </row>
    <row r="95" spans="1:14" ht="15.75">
      <c r="A95" s="12"/>
      <c r="B95" s="34" t="s">
        <v>246</v>
      </c>
      <c r="C95" s="35">
        <f t="shared" si="12"/>
        <v>860</v>
      </c>
      <c r="D95" s="35">
        <f t="shared" si="12"/>
        <v>4479</v>
      </c>
      <c r="E95" s="36">
        <f t="shared" si="10"/>
        <v>420.81395348837202</v>
      </c>
      <c r="F95" s="36">
        <f t="shared" si="13"/>
        <v>9.4314592545799112</v>
      </c>
      <c r="G95" s="35">
        <f t="shared" ref="G95:H95" si="46">G33-G64</f>
        <v>1943</v>
      </c>
      <c r="H95" s="35">
        <f t="shared" si="46"/>
        <v>8527</v>
      </c>
      <c r="I95" s="36">
        <f t="shared" si="11"/>
        <v>338.85743695316518</v>
      </c>
      <c r="J95" s="36">
        <f t="shared" si="15"/>
        <v>8.875357793390581</v>
      </c>
      <c r="K95" s="79"/>
      <c r="L95" s="35">
        <f t="shared" ref="L95" si="47">L33-L64</f>
        <v>55127</v>
      </c>
      <c r="M95" s="36">
        <f t="shared" si="17"/>
        <v>3.1210863987281714</v>
      </c>
      <c r="N95" s="15"/>
    </row>
    <row r="96" spans="1:14" ht="15.75">
      <c r="A96" s="12"/>
      <c r="B96" s="34" t="s">
        <v>247</v>
      </c>
      <c r="C96" s="35">
        <f t="shared" si="12"/>
        <v>1606</v>
      </c>
      <c r="D96" s="35">
        <f t="shared" si="12"/>
        <v>1168</v>
      </c>
      <c r="E96" s="36">
        <f t="shared" si="10"/>
        <v>-27.27272727272727</v>
      </c>
      <c r="F96" s="36">
        <f t="shared" si="13"/>
        <v>2.4594651505580121</v>
      </c>
      <c r="G96" s="35">
        <f t="shared" ref="G96:H96" si="48">G34-G65</f>
        <v>3293</v>
      </c>
      <c r="H96" s="35">
        <f t="shared" si="48"/>
        <v>2139</v>
      </c>
      <c r="I96" s="36">
        <f t="shared" si="11"/>
        <v>-35.044032796841783</v>
      </c>
      <c r="J96" s="36">
        <f t="shared" si="15"/>
        <v>2.2263856362217016</v>
      </c>
      <c r="K96" s="79"/>
      <c r="L96" s="35">
        <f t="shared" ref="L96" si="49">L34-L65</f>
        <v>54507</v>
      </c>
      <c r="M96" s="36">
        <f t="shared" si="17"/>
        <v>3.0859842969049005</v>
      </c>
      <c r="N96" s="15"/>
    </row>
    <row r="97" spans="1:14" ht="15.75">
      <c r="A97" s="12"/>
      <c r="B97" s="34" t="s">
        <v>248</v>
      </c>
      <c r="C97" s="35">
        <f t="shared" si="12"/>
        <v>107</v>
      </c>
      <c r="D97" s="35">
        <f t="shared" si="12"/>
        <v>3970</v>
      </c>
      <c r="E97" s="36">
        <f t="shared" si="10"/>
        <v>3610.2803738317762</v>
      </c>
      <c r="F97" s="36">
        <f t="shared" si="13"/>
        <v>8.3596546641398195</v>
      </c>
      <c r="G97" s="35">
        <f t="shared" ref="G97:H97" si="50">G35-G66</f>
        <v>214</v>
      </c>
      <c r="H97" s="35">
        <f t="shared" si="50"/>
        <v>7905</v>
      </c>
      <c r="I97" s="36">
        <f t="shared" si="11"/>
        <v>3593.9252336448599</v>
      </c>
      <c r="J97" s="36">
        <f t="shared" si="15"/>
        <v>8.227946916471506</v>
      </c>
      <c r="K97" s="79"/>
      <c r="L97" s="35">
        <f t="shared" ref="L97" si="51">L35-L66</f>
        <v>31445</v>
      </c>
      <c r="M97" s="36">
        <f t="shared" si="17"/>
        <v>1.780299341665742</v>
      </c>
      <c r="N97" s="15"/>
    </row>
    <row r="98" spans="1:14" ht="15.75">
      <c r="A98" s="12"/>
      <c r="B98" s="34" t="s">
        <v>77</v>
      </c>
      <c r="C98" s="35">
        <f t="shared" si="12"/>
        <v>345</v>
      </c>
      <c r="D98" s="35">
        <f t="shared" si="12"/>
        <v>1330</v>
      </c>
      <c r="E98" s="36">
        <f t="shared" si="10"/>
        <v>285.50724637681157</v>
      </c>
      <c r="F98" s="36">
        <f t="shared" si="13"/>
        <v>2.8005895978100654</v>
      </c>
      <c r="G98" s="35">
        <f t="shared" ref="G98:H98" si="52">G36-G67</f>
        <v>674</v>
      </c>
      <c r="H98" s="35">
        <f t="shared" si="52"/>
        <v>2466</v>
      </c>
      <c r="I98" s="36">
        <f t="shared" si="11"/>
        <v>265.87537091988128</v>
      </c>
      <c r="J98" s="36">
        <f t="shared" si="15"/>
        <v>2.5667447306791571</v>
      </c>
      <c r="K98" s="79"/>
      <c r="L98" s="35">
        <f t="shared" ref="L98" si="53">L36-L67</f>
        <v>19824</v>
      </c>
      <c r="M98" s="36">
        <f t="shared" si="17"/>
        <v>1.122361397652462</v>
      </c>
      <c r="N98" s="15"/>
    </row>
    <row r="99" spans="1:14" ht="15.75">
      <c r="A99" s="12"/>
      <c r="B99" s="34" t="s">
        <v>249</v>
      </c>
      <c r="C99" s="35">
        <f t="shared" si="12"/>
        <v>840</v>
      </c>
      <c r="D99" s="35">
        <f t="shared" si="12"/>
        <v>3024</v>
      </c>
      <c r="E99" s="36">
        <f t="shared" si="10"/>
        <v>260</v>
      </c>
      <c r="F99" s="36">
        <f t="shared" si="13"/>
        <v>6.3676563487049904</v>
      </c>
      <c r="G99" s="35">
        <f t="shared" ref="G99:H99" si="54">G37-G68</f>
        <v>1686</v>
      </c>
      <c r="H99" s="35">
        <f t="shared" si="54"/>
        <v>5413</v>
      </c>
      <c r="I99" s="36">
        <f t="shared" si="11"/>
        <v>221.05575326215896</v>
      </c>
      <c r="J99" s="36">
        <f t="shared" si="15"/>
        <v>5.6341399947957322</v>
      </c>
      <c r="K99" s="79"/>
      <c r="L99" s="35">
        <f t="shared" ref="L99" si="55">L37-L68</f>
        <v>43377</v>
      </c>
      <c r="M99" s="36">
        <f t="shared" si="17"/>
        <v>2.4558449528839206</v>
      </c>
      <c r="N99" s="15"/>
    </row>
    <row r="100" spans="1:14" ht="15.75">
      <c r="A100" s="12"/>
      <c r="B100" s="34" t="s">
        <v>250</v>
      </c>
      <c r="C100" s="35">
        <f t="shared" si="12"/>
        <v>631</v>
      </c>
      <c r="D100" s="35">
        <f t="shared" si="12"/>
        <v>2386</v>
      </c>
      <c r="E100" s="36">
        <f t="shared" si="10"/>
        <v>278.12995245641838</v>
      </c>
      <c r="F100" s="36">
        <f t="shared" si="13"/>
        <v>5.0242156243419664</v>
      </c>
      <c r="G100" s="35">
        <f t="shared" ref="G100:H100" si="56">G38-G69</f>
        <v>1273</v>
      </c>
      <c r="H100" s="35">
        <f t="shared" si="56"/>
        <v>4684</v>
      </c>
      <c r="I100" s="36">
        <f t="shared" si="11"/>
        <v>267.94972505891599</v>
      </c>
      <c r="J100" s="36">
        <f t="shared" si="15"/>
        <v>4.8753577933905801</v>
      </c>
      <c r="K100" s="79"/>
      <c r="L100" s="35">
        <f t="shared" ref="L100" si="57">L38-L69</f>
        <v>32628</v>
      </c>
      <c r="M100" s="36">
        <f t="shared" si="17"/>
        <v>1.8472764165962738</v>
      </c>
      <c r="N100" s="15"/>
    </row>
    <row r="101" spans="1:14" ht="15.75">
      <c r="A101" s="12"/>
      <c r="B101" s="34" t="s">
        <v>251</v>
      </c>
      <c r="C101" s="35">
        <f t="shared" si="12"/>
        <v>1995</v>
      </c>
      <c r="D101" s="35">
        <f t="shared" si="12"/>
        <v>125</v>
      </c>
      <c r="E101" s="36">
        <f t="shared" si="10"/>
        <v>-93.734335839598998</v>
      </c>
      <c r="F101" s="36">
        <f t="shared" si="13"/>
        <v>0.26321330806485577</v>
      </c>
      <c r="G101" s="35">
        <f t="shared" ref="G101:H101" si="58">G39-G70</f>
        <v>3986</v>
      </c>
      <c r="H101" s="35">
        <f t="shared" si="58"/>
        <v>209</v>
      </c>
      <c r="I101" s="36">
        <f t="shared" si="11"/>
        <v>-94.756648268941291</v>
      </c>
      <c r="J101" s="36">
        <f t="shared" si="15"/>
        <v>0.21753838147280771</v>
      </c>
      <c r="K101" s="79"/>
      <c r="L101" s="35">
        <f t="shared" ref="L101" si="59">L39-L70</f>
        <v>54923</v>
      </c>
      <c r="M101" s="36">
        <f t="shared" si="17"/>
        <v>3.1095366749024502</v>
      </c>
      <c r="N101" s="15"/>
    </row>
    <row r="102" spans="1:14" ht="15.75">
      <c r="A102" s="12"/>
      <c r="B102" s="34" t="s">
        <v>252</v>
      </c>
      <c r="C102" s="35">
        <f t="shared" si="12"/>
        <v>2771</v>
      </c>
      <c r="D102" s="35">
        <f t="shared" si="12"/>
        <v>1069</v>
      </c>
      <c r="E102" s="36">
        <f t="shared" si="10"/>
        <v>-61.421869361241434</v>
      </c>
      <c r="F102" s="36">
        <f t="shared" si="13"/>
        <v>2.2510002105706466</v>
      </c>
      <c r="G102" s="35">
        <f t="shared" ref="G102:H102" si="60">G40-G71</f>
        <v>5322</v>
      </c>
      <c r="H102" s="35">
        <f t="shared" si="60"/>
        <v>2034</v>
      </c>
      <c r="I102" s="36">
        <f t="shared" si="11"/>
        <v>-61.781285231116122</v>
      </c>
      <c r="J102" s="36">
        <f t="shared" si="15"/>
        <v>2.1170960187353631</v>
      </c>
      <c r="K102" s="79"/>
      <c r="L102" s="35">
        <f t="shared" ref="L102" si="61">L40-L71</f>
        <v>96892</v>
      </c>
      <c r="M102" s="36">
        <f t="shared" si="17"/>
        <v>5.4856658868715877</v>
      </c>
      <c r="N102" s="15"/>
    </row>
    <row r="103" spans="1:14" ht="15.75">
      <c r="A103" s="12"/>
      <c r="B103" s="34" t="s">
        <v>71</v>
      </c>
      <c r="C103" s="35">
        <f t="shared" si="12"/>
        <v>15288</v>
      </c>
      <c r="D103" s="35">
        <f t="shared" si="12"/>
        <v>14751</v>
      </c>
      <c r="E103" s="36">
        <f t="shared" si="10"/>
        <v>-3.5125588697017318</v>
      </c>
      <c r="F103" s="36">
        <f t="shared" si="13"/>
        <v>31.0612760581175</v>
      </c>
      <c r="G103" s="35">
        <f t="shared" ref="G103:H103" si="62">G41-G72</f>
        <v>29615</v>
      </c>
      <c r="H103" s="35">
        <f t="shared" si="62"/>
        <v>29734</v>
      </c>
      <c r="I103" s="36">
        <f t="shared" si="11"/>
        <v>0.40182340030390229</v>
      </c>
      <c r="J103" s="36">
        <f t="shared" si="15"/>
        <v>30.948737965131407</v>
      </c>
      <c r="K103" s="79"/>
      <c r="L103" s="35">
        <f t="shared" ref="L103" si="63">L41-L72</f>
        <v>553482</v>
      </c>
      <c r="M103" s="36">
        <f t="shared" si="17"/>
        <v>31.336099227980224</v>
      </c>
      <c r="N103" s="15"/>
    </row>
    <row r="104" spans="1:14" ht="15.75">
      <c r="A104" s="12"/>
      <c r="B104" s="40" t="s">
        <v>70</v>
      </c>
      <c r="C104" s="42">
        <f>SUM(C79:C103)</f>
        <v>47461</v>
      </c>
      <c r="D104" s="42">
        <f>SUM(D79:D103)</f>
        <v>47490</v>
      </c>
      <c r="E104" s="42">
        <f t="shared" si="10"/>
        <v>6.1102800193846285E-2</v>
      </c>
      <c r="F104" s="97">
        <f>SUM(F79:F103)</f>
        <v>100</v>
      </c>
      <c r="G104" s="42">
        <f>SUM(G79:G103)</f>
        <v>94080</v>
      </c>
      <c r="H104" s="42">
        <f>SUM(H79:H103)</f>
        <v>96075</v>
      </c>
      <c r="I104" s="42">
        <f t="shared" si="11"/>
        <v>2.1205357142857206</v>
      </c>
      <c r="J104" s="97">
        <f>SUM(J79:J103)</f>
        <v>100</v>
      </c>
      <c r="K104" s="4"/>
      <c r="L104" s="42">
        <f>SUM(L79:L103)</f>
        <v>1766276</v>
      </c>
      <c r="M104" s="97">
        <f>SUM(M79:M103)</f>
        <v>100</v>
      </c>
      <c r="N104" s="15"/>
    </row>
    <row r="105" spans="1:14">
      <c r="A105" s="1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5"/>
    </row>
    <row r="106" spans="1:14">
      <c r="A106" s="1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5"/>
    </row>
    <row r="107" spans="1:14" ht="15.75">
      <c r="A107" s="12"/>
      <c r="B107" s="34" t="s">
        <v>255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5"/>
    </row>
    <row r="108" spans="1:14" ht="15.75">
      <c r="A108" s="12"/>
      <c r="B108" s="34" t="s">
        <v>107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5"/>
    </row>
    <row r="109" spans="1:14" ht="15.75">
      <c r="A109" s="12"/>
      <c r="B109" s="34" t="s">
        <v>108</v>
      </c>
      <c r="C109" s="46" t="s">
        <v>109</v>
      </c>
      <c r="D109" s="27"/>
      <c r="E109" s="27"/>
      <c r="F109" s="4"/>
      <c r="G109" s="4"/>
      <c r="H109" s="4"/>
      <c r="I109" s="4"/>
      <c r="J109" s="4"/>
      <c r="K109" s="4"/>
      <c r="L109" s="4"/>
      <c r="M109" s="4"/>
      <c r="N109" s="15"/>
    </row>
    <row r="110" spans="1:14">
      <c r="A110" s="1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9"/>
    </row>
    <row r="115" spans="1:13">
      <c r="A115" s="1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>
      <c r="A116" s="1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1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1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1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</sheetData>
  <sortState ref="B31:B32">
    <sortCondition ref="B31:B32"/>
  </sortState>
  <mergeCells count="23">
    <mergeCell ref="J45:J46"/>
    <mergeCell ref="M45:M46"/>
    <mergeCell ref="C76:D76"/>
    <mergeCell ref="E76:E77"/>
    <mergeCell ref="F76:F77"/>
    <mergeCell ref="G76:H76"/>
    <mergeCell ref="I76:I77"/>
    <mergeCell ref="J76:J77"/>
    <mergeCell ref="M76:M77"/>
    <mergeCell ref="C45:D45"/>
    <mergeCell ref="E45:E46"/>
    <mergeCell ref="F45:F46"/>
    <mergeCell ref="G45:H45"/>
    <mergeCell ref="I45:I46"/>
    <mergeCell ref="J14:J15"/>
    <mergeCell ref="M14:M15"/>
    <mergeCell ref="C11:M11"/>
    <mergeCell ref="C14:D14"/>
    <mergeCell ref="E14:E15"/>
    <mergeCell ref="F14:F15"/>
    <mergeCell ref="G14:H14"/>
    <mergeCell ref="I14:I15"/>
    <mergeCell ref="C12:M12"/>
  </mergeCells>
  <hyperlinks>
    <hyperlink ref="C109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259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 customHeight="1">
      <c r="A14" s="12"/>
      <c r="B14" s="30" t="s">
        <v>258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4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4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15"/>
    </row>
    <row r="17" spans="1:14" ht="15.75">
      <c r="A17" s="12"/>
      <c r="B17" s="34" t="s">
        <v>61</v>
      </c>
      <c r="C17" s="35">
        <v>4677</v>
      </c>
      <c r="D17" s="35">
        <v>5576</v>
      </c>
      <c r="E17" s="36">
        <f t="shared" ref="E17:I24" si="0">IF(ISBLANK(D17),"",(IFERROR(((D17/C17-1)*100),"")))</f>
        <v>19.221723326918962</v>
      </c>
      <c r="F17" s="36">
        <f>+(D17*100)/$D$24</f>
        <v>5.4979836125380848</v>
      </c>
      <c r="G17" s="35">
        <v>9419</v>
      </c>
      <c r="H17" s="35">
        <v>11099</v>
      </c>
      <c r="I17" s="36">
        <f t="shared" si="0"/>
        <v>17.836288353328378</v>
      </c>
      <c r="J17" s="36">
        <f>+(H17*100)/$H$24</f>
        <v>5.355445434674567</v>
      </c>
      <c r="K17" s="79"/>
      <c r="L17" s="35">
        <v>157567</v>
      </c>
      <c r="M17" s="36">
        <f>+(L17*100)/$L$24</f>
        <v>4.0022372518175766</v>
      </c>
      <c r="N17" s="15"/>
    </row>
    <row r="18" spans="1:14" ht="15.75">
      <c r="A18" s="12"/>
      <c r="B18" s="34" t="s">
        <v>60</v>
      </c>
      <c r="C18" s="35">
        <v>33744</v>
      </c>
      <c r="D18" s="35">
        <v>36025</v>
      </c>
      <c r="E18" s="36">
        <f t="shared" si="0"/>
        <v>6.7597202465623507</v>
      </c>
      <c r="F18" s="36">
        <f t="shared" ref="F18:F23" si="1">+(D18*100)/$D$24</f>
        <v>35.520957611492918</v>
      </c>
      <c r="G18" s="35">
        <v>66615</v>
      </c>
      <c r="H18" s="35">
        <v>72274</v>
      </c>
      <c r="I18" s="36">
        <f t="shared" si="0"/>
        <v>8.4950836898596513</v>
      </c>
      <c r="J18" s="36">
        <f t="shared" ref="J18:J23" si="2">+(H18*100)/$H$24</f>
        <v>34.873363667507853</v>
      </c>
      <c r="K18" s="79"/>
      <c r="L18" s="35">
        <v>1162902</v>
      </c>
      <c r="M18" s="36">
        <f t="shared" ref="M18:M23" si="3">+(L18*100)/$L$24</f>
        <v>29.537972447359937</v>
      </c>
      <c r="N18" s="15"/>
    </row>
    <row r="19" spans="1:14" ht="15.75">
      <c r="A19" s="12"/>
      <c r="B19" s="34" t="s">
        <v>80</v>
      </c>
      <c r="C19" s="35">
        <v>17365</v>
      </c>
      <c r="D19" s="35">
        <v>14391</v>
      </c>
      <c r="E19" s="36">
        <f t="shared" si="0"/>
        <v>-17.126403685574431</v>
      </c>
      <c r="F19" s="36">
        <f t="shared" si="1"/>
        <v>14.189648882359322</v>
      </c>
      <c r="G19" s="35">
        <v>34503</v>
      </c>
      <c r="H19" s="35">
        <v>29709</v>
      </c>
      <c r="I19" s="36">
        <f t="shared" si="0"/>
        <v>-13.894443961394664</v>
      </c>
      <c r="J19" s="36">
        <f t="shared" si="2"/>
        <v>14.335068782660304</v>
      </c>
      <c r="K19" s="79"/>
      <c r="L19" s="35">
        <v>618118</v>
      </c>
      <c r="M19" s="36">
        <f t="shared" si="3"/>
        <v>15.700336273578712</v>
      </c>
      <c r="N19" s="15"/>
    </row>
    <row r="20" spans="1:14" ht="15.75">
      <c r="A20" s="12"/>
      <c r="B20" s="34" t="s">
        <v>81</v>
      </c>
      <c r="C20" s="35">
        <v>7527</v>
      </c>
      <c r="D20" s="35">
        <v>5964</v>
      </c>
      <c r="E20" s="36">
        <f t="shared" si="0"/>
        <v>-20.765245117576725</v>
      </c>
      <c r="F20" s="36">
        <f t="shared" si="1"/>
        <v>5.8805549256056562</v>
      </c>
      <c r="G20" s="35">
        <v>15075</v>
      </c>
      <c r="H20" s="35">
        <v>12474</v>
      </c>
      <c r="I20" s="36">
        <f t="shared" si="0"/>
        <v>-17.253731343283583</v>
      </c>
      <c r="J20" s="36">
        <f t="shared" si="2"/>
        <v>6.0189049781178978</v>
      </c>
      <c r="K20" s="79"/>
      <c r="L20" s="35">
        <v>279512</v>
      </c>
      <c r="M20" s="36">
        <f t="shared" si="3"/>
        <v>7.0996676888563881</v>
      </c>
      <c r="N20" s="15"/>
    </row>
    <row r="21" spans="1:14" ht="15.75">
      <c r="A21" s="12"/>
      <c r="B21" s="34" t="s">
        <v>59</v>
      </c>
      <c r="C21" s="35">
        <v>17354</v>
      </c>
      <c r="D21" s="35">
        <v>14430</v>
      </c>
      <c r="E21" s="36">
        <f t="shared" si="0"/>
        <v>-16.849141408320843</v>
      </c>
      <c r="F21" s="36">
        <f t="shared" si="1"/>
        <v>14.228103215373846</v>
      </c>
      <c r="G21" s="35">
        <v>37251</v>
      </c>
      <c r="H21" s="35">
        <v>31751</v>
      </c>
      <c r="I21" s="36">
        <f t="shared" si="0"/>
        <v>-14.764704303240183</v>
      </c>
      <c r="J21" s="36">
        <f t="shared" si="2"/>
        <v>15.3203665191776</v>
      </c>
      <c r="K21" s="79"/>
      <c r="L21" s="35">
        <v>674486</v>
      </c>
      <c r="M21" s="36">
        <f t="shared" si="3"/>
        <v>17.13209615610775</v>
      </c>
      <c r="N21" s="15"/>
    </row>
    <row r="22" spans="1:14" ht="15.75">
      <c r="A22" s="12"/>
      <c r="B22" s="34" t="s">
        <v>86</v>
      </c>
      <c r="C22" s="35">
        <v>3242</v>
      </c>
      <c r="D22" s="35">
        <v>2278</v>
      </c>
      <c r="E22" s="36">
        <f t="shared" si="0"/>
        <v>-29.734731647131397</v>
      </c>
      <c r="F22" s="36">
        <f t="shared" si="1"/>
        <v>2.2461274514637295</v>
      </c>
      <c r="G22" s="35">
        <v>6734</v>
      </c>
      <c r="H22" s="35">
        <v>5420</v>
      </c>
      <c r="I22" s="36">
        <f t="shared" si="0"/>
        <v>-19.512919512919513</v>
      </c>
      <c r="J22" s="36">
        <f t="shared" si="2"/>
        <v>2.6152368912457118</v>
      </c>
      <c r="K22" s="79"/>
      <c r="L22" s="35">
        <v>119786</v>
      </c>
      <c r="M22" s="36">
        <f t="shared" si="3"/>
        <v>3.0425913512741896</v>
      </c>
      <c r="N22" s="15"/>
    </row>
    <row r="23" spans="1:14" ht="15.75">
      <c r="A23" s="12"/>
      <c r="B23" s="34" t="s">
        <v>253</v>
      </c>
      <c r="C23" s="35">
        <v>21434</v>
      </c>
      <c r="D23" s="35">
        <v>22755</v>
      </c>
      <c r="E23" s="36">
        <f t="shared" si="0"/>
        <v>6.1631053466455255</v>
      </c>
      <c r="F23" s="36">
        <f t="shared" si="1"/>
        <v>22.436624301166447</v>
      </c>
      <c r="G23" s="35">
        <v>40846</v>
      </c>
      <c r="H23" s="35">
        <v>44520</v>
      </c>
      <c r="I23" s="36">
        <f t="shared" si="0"/>
        <v>8.9947608088919431</v>
      </c>
      <c r="J23" s="36">
        <f t="shared" si="2"/>
        <v>21.481613726616068</v>
      </c>
      <c r="K23" s="79"/>
      <c r="L23" s="35">
        <v>924602</v>
      </c>
      <c r="M23" s="36">
        <f t="shared" si="3"/>
        <v>23.485098831005445</v>
      </c>
      <c r="N23" s="15"/>
    </row>
    <row r="24" spans="1:14" ht="15.75">
      <c r="A24" s="12"/>
      <c r="B24" s="40" t="s">
        <v>70</v>
      </c>
      <c r="C24" s="37">
        <f>SUM(C17:C23)</f>
        <v>105343</v>
      </c>
      <c r="D24" s="37">
        <f>SUM(D17:D23)</f>
        <v>101419</v>
      </c>
      <c r="E24" s="38">
        <f t="shared" si="0"/>
        <v>-3.724974606760767</v>
      </c>
      <c r="F24" s="38">
        <f>SUM(F17:F23)</f>
        <v>100.00000000000001</v>
      </c>
      <c r="G24" s="37">
        <f>SUM(G17:G23)</f>
        <v>210443</v>
      </c>
      <c r="H24" s="37">
        <f>SUM(H17:H23)</f>
        <v>207247</v>
      </c>
      <c r="I24" s="38">
        <f t="shared" si="0"/>
        <v>-1.518701025931013</v>
      </c>
      <c r="J24" s="38">
        <f>SUM(J17:J23)</f>
        <v>100</v>
      </c>
      <c r="K24" s="4"/>
      <c r="L24" s="37">
        <f>SUM(L17:L23)</f>
        <v>3936973</v>
      </c>
      <c r="M24" s="38">
        <f>SUM(M17:M23)</f>
        <v>100</v>
      </c>
      <c r="N24" s="15"/>
    </row>
    <row r="25" spans="1:14">
      <c r="A25" s="12"/>
      <c r="B25" s="4"/>
      <c r="C25" s="29"/>
      <c r="D25" s="4"/>
      <c r="E25" s="4"/>
      <c r="F25" s="4"/>
      <c r="G25" s="29"/>
      <c r="H25" s="4"/>
      <c r="I25" s="4"/>
      <c r="J25" s="4"/>
      <c r="K25" s="4"/>
      <c r="L25" s="29"/>
      <c r="M25" s="4"/>
      <c r="N25" s="15"/>
    </row>
    <row r="26" spans="1:14" ht="18.75">
      <c r="A26" s="12"/>
      <c r="B26" s="92" t="s">
        <v>308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15"/>
    </row>
    <row r="27" spans="1:14" ht="15.75">
      <c r="A27" s="12"/>
      <c r="B27" s="34" t="s">
        <v>61</v>
      </c>
      <c r="C27" s="36">
        <v>1953</v>
      </c>
      <c r="D27" s="35">
        <v>2323</v>
      </c>
      <c r="E27" s="36">
        <f t="shared" ref="E27:I33" si="4">IF(ISBLANK(D27),"",(IFERROR(((D27/C27-1)*100),"")))</f>
        <v>18.945212493599595</v>
      </c>
      <c r="F27" s="36">
        <f>+(D27*100)/$D$34</f>
        <v>4.3075154369634152</v>
      </c>
      <c r="G27" s="35">
        <v>3848</v>
      </c>
      <c r="H27" s="35">
        <v>4477</v>
      </c>
      <c r="I27" s="36">
        <f t="shared" si="4"/>
        <v>16.346153846153854</v>
      </c>
      <c r="J27" s="36">
        <f>+(H27*100)/$H$34</f>
        <v>4.0270931529521823</v>
      </c>
      <c r="K27" s="79"/>
      <c r="L27" s="35">
        <v>65488</v>
      </c>
      <c r="M27" s="36">
        <f>+(L27*100)/$L$34</f>
        <v>3.0169111580289649</v>
      </c>
      <c r="N27" s="15"/>
    </row>
    <row r="28" spans="1:14" ht="15.75">
      <c r="A28" s="12"/>
      <c r="B28" s="34" t="s">
        <v>60</v>
      </c>
      <c r="C28" s="36">
        <v>16415</v>
      </c>
      <c r="D28" s="35">
        <v>17304</v>
      </c>
      <c r="E28" s="36">
        <f t="shared" si="4"/>
        <v>5.415778251599157</v>
      </c>
      <c r="F28" s="36">
        <f t="shared" ref="F28:F33" si="5">+(D28*100)/$D$34</f>
        <v>32.086632424113184</v>
      </c>
      <c r="G28" s="35">
        <v>32430</v>
      </c>
      <c r="H28" s="35">
        <v>34766</v>
      </c>
      <c r="I28" s="36">
        <f t="shared" si="4"/>
        <v>7.2032069071847005</v>
      </c>
      <c r="J28" s="36">
        <f t="shared" ref="J28:J33" si="6">+(H28*100)/$H$34</f>
        <v>31.272262799985608</v>
      </c>
      <c r="K28" s="79"/>
      <c r="L28" s="35">
        <v>573166</v>
      </c>
      <c r="M28" s="36">
        <f t="shared" ref="M28:M33" si="7">+(L28*100)/$L$34</f>
        <v>26.404698582989703</v>
      </c>
      <c r="N28" s="15"/>
    </row>
    <row r="29" spans="1:14" ht="15.75">
      <c r="A29" s="12"/>
      <c r="B29" s="34" t="s">
        <v>80</v>
      </c>
      <c r="C29" s="36">
        <v>11407</v>
      </c>
      <c r="D29" s="35">
        <v>9292</v>
      </c>
      <c r="E29" s="36">
        <f t="shared" si="4"/>
        <v>-18.541246602963092</v>
      </c>
      <c r="F29" s="36">
        <f t="shared" si="5"/>
        <v>17.230061747853661</v>
      </c>
      <c r="G29" s="35">
        <v>22860</v>
      </c>
      <c r="H29" s="35">
        <v>19453</v>
      </c>
      <c r="I29" s="36">
        <f t="shared" si="4"/>
        <v>-14.903762029746282</v>
      </c>
      <c r="J29" s="36">
        <f t="shared" si="6"/>
        <v>17.498111035152736</v>
      </c>
      <c r="K29" s="79"/>
      <c r="L29" s="35">
        <v>400385</v>
      </c>
      <c r="M29" s="36">
        <f t="shared" si="7"/>
        <v>18.44499715989841</v>
      </c>
      <c r="N29" s="15"/>
    </row>
    <row r="30" spans="1:14" ht="15.75">
      <c r="A30" s="12"/>
      <c r="B30" s="34" t="s">
        <v>81</v>
      </c>
      <c r="C30" s="36">
        <v>4169</v>
      </c>
      <c r="D30" s="35">
        <v>3287</v>
      </c>
      <c r="E30" s="36">
        <f t="shared" si="4"/>
        <v>-21.156152554569442</v>
      </c>
      <c r="F30" s="36">
        <f t="shared" si="5"/>
        <v>6.0950509002577462</v>
      </c>
      <c r="G30" s="35">
        <v>8440</v>
      </c>
      <c r="H30" s="35">
        <v>6890</v>
      </c>
      <c r="I30" s="36">
        <f t="shared" si="4"/>
        <v>-18.364928909952603</v>
      </c>
      <c r="J30" s="36">
        <f t="shared" si="6"/>
        <v>6.1976037131651855</v>
      </c>
      <c r="K30" s="79"/>
      <c r="L30" s="35">
        <v>154860</v>
      </c>
      <c r="M30" s="36">
        <f t="shared" si="7"/>
        <v>7.1341140656664654</v>
      </c>
      <c r="N30" s="15"/>
    </row>
    <row r="31" spans="1:14" ht="15.75">
      <c r="A31" s="12"/>
      <c r="B31" s="34" t="s">
        <v>59</v>
      </c>
      <c r="C31" s="36">
        <v>10556</v>
      </c>
      <c r="D31" s="35">
        <v>8477</v>
      </c>
      <c r="E31" s="36">
        <f t="shared" si="4"/>
        <v>-19.694960212201597</v>
      </c>
      <c r="F31" s="36">
        <f t="shared" si="5"/>
        <v>15.718815479612083</v>
      </c>
      <c r="G31" s="35">
        <v>22728</v>
      </c>
      <c r="H31" s="35">
        <v>19005</v>
      </c>
      <c r="I31" s="36">
        <f t="shared" si="4"/>
        <v>-16.380675818373813</v>
      </c>
      <c r="J31" s="36">
        <f t="shared" si="6"/>
        <v>17.09513186773648</v>
      </c>
      <c r="K31" s="79"/>
      <c r="L31" s="35">
        <v>396451</v>
      </c>
      <c r="M31" s="36">
        <f t="shared" si="7"/>
        <v>18.263765048737802</v>
      </c>
      <c r="N31" s="15"/>
    </row>
    <row r="32" spans="1:14" ht="15.75">
      <c r="A32" s="12"/>
      <c r="B32" s="34" t="s">
        <v>86</v>
      </c>
      <c r="C32" s="36">
        <v>1884</v>
      </c>
      <c r="D32" s="35">
        <v>1276</v>
      </c>
      <c r="E32" s="36">
        <f t="shared" si="4"/>
        <v>-32.271762208067948</v>
      </c>
      <c r="F32" s="36">
        <f t="shared" si="5"/>
        <v>2.3660739119954015</v>
      </c>
      <c r="G32" s="35">
        <v>3912</v>
      </c>
      <c r="H32" s="35">
        <v>3111</v>
      </c>
      <c r="I32" s="36">
        <f t="shared" si="4"/>
        <v>-20.475460122699385</v>
      </c>
      <c r="J32" s="36">
        <f t="shared" si="6"/>
        <v>2.7983664951606522</v>
      </c>
      <c r="K32" s="79"/>
      <c r="L32" s="35">
        <v>67912</v>
      </c>
      <c r="M32" s="36">
        <f t="shared" si="7"/>
        <v>3.1285803592118109</v>
      </c>
      <c r="N32" s="15"/>
    </row>
    <row r="33" spans="1:14" ht="15.75">
      <c r="A33" s="12"/>
      <c r="B33" s="34" t="s">
        <v>253</v>
      </c>
      <c r="C33" s="36">
        <v>11498</v>
      </c>
      <c r="D33" s="35">
        <v>11970</v>
      </c>
      <c r="E33" s="36">
        <f t="shared" si="4"/>
        <v>4.1050617498695319</v>
      </c>
      <c r="F33" s="36">
        <f t="shared" si="5"/>
        <v>22.19585009920451</v>
      </c>
      <c r="G33" s="35">
        <v>22145</v>
      </c>
      <c r="H33" s="35">
        <v>23470</v>
      </c>
      <c r="I33" s="36">
        <f t="shared" si="4"/>
        <v>5.983291939489721</v>
      </c>
      <c r="J33" s="36">
        <f t="shared" si="6"/>
        <v>21.111430935847157</v>
      </c>
      <c r="K33" s="79"/>
      <c r="L33" s="35">
        <v>512435</v>
      </c>
      <c r="M33" s="36">
        <f t="shared" si="7"/>
        <v>23.606933625466844</v>
      </c>
      <c r="N33" s="15"/>
    </row>
    <row r="34" spans="1:14" ht="15.75">
      <c r="A34" s="12"/>
      <c r="B34" s="40" t="s">
        <v>70</v>
      </c>
      <c r="C34" s="37">
        <f>SUM(C27:C33)</f>
        <v>57882</v>
      </c>
      <c r="D34" s="37">
        <f>SUM(D27:D33)</f>
        <v>53929</v>
      </c>
      <c r="E34" s="38">
        <f t="shared" ref="E34" si="8">IF(ISBLANK(D34),"",(IFERROR(((D34/C34-1)*100),"")))</f>
        <v>-6.8294115614526145</v>
      </c>
      <c r="F34" s="38">
        <f>SUM(F27:F33)</f>
        <v>99.999999999999986</v>
      </c>
      <c r="G34" s="37">
        <f>SUM(G27:G33)</f>
        <v>116363</v>
      </c>
      <c r="H34" s="37">
        <f>SUM(H27:H33)</f>
        <v>111172</v>
      </c>
      <c r="I34" s="38">
        <f t="shared" ref="I34" si="9">IF(ISBLANK(H34),"",(IFERROR(((H34/G34-1)*100),"")))</f>
        <v>-4.4610400213126127</v>
      </c>
      <c r="J34" s="38">
        <f>SUM(J27:J33)</f>
        <v>99.999999999999986</v>
      </c>
      <c r="K34" s="4"/>
      <c r="L34" s="37">
        <f>SUM(L27:L33)</f>
        <v>2170697</v>
      </c>
      <c r="M34" s="38">
        <f>SUM(M27:M33)</f>
        <v>100</v>
      </c>
      <c r="N34" s="15"/>
    </row>
    <row r="35" spans="1:14">
      <c r="A35" s="12"/>
      <c r="B35" s="4"/>
      <c r="C35" s="29"/>
      <c r="D35" s="4"/>
      <c r="E35" s="4"/>
      <c r="F35" s="4"/>
      <c r="G35" s="29"/>
      <c r="H35" s="4"/>
      <c r="I35" s="4"/>
      <c r="J35" s="4"/>
      <c r="K35" s="4"/>
      <c r="L35" s="29"/>
      <c r="M35" s="4"/>
      <c r="N35" s="15"/>
    </row>
    <row r="36" spans="1:14" ht="18.75">
      <c r="A36" s="12"/>
      <c r="B36" s="92" t="s">
        <v>309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5"/>
    </row>
    <row r="37" spans="1:14" ht="15.75">
      <c r="A37" s="12"/>
      <c r="B37" s="34" t="s">
        <v>61</v>
      </c>
      <c r="C37" s="36">
        <f t="shared" ref="C37:D43" si="10">C17-C27</f>
        <v>2724</v>
      </c>
      <c r="D37" s="36">
        <f t="shared" si="10"/>
        <v>3253</v>
      </c>
      <c r="E37" s="36">
        <f t="shared" ref="E37:E44" si="11">IF(ISBLANK(D37),"",(IFERROR(((D37/C37-1)*100),"")))</f>
        <v>19.419970631424377</v>
      </c>
      <c r="F37" s="36">
        <f>+(D37*100)/$D$44</f>
        <v>6.8498631290798064</v>
      </c>
      <c r="G37" s="36">
        <f t="shared" ref="G37:H43" si="12">G17-G27</f>
        <v>5571</v>
      </c>
      <c r="H37" s="36">
        <f t="shared" si="12"/>
        <v>6622</v>
      </c>
      <c r="I37" s="36">
        <f t="shared" ref="I37:I44" si="13">IF(ISBLANK(H37),"",(IFERROR(((H37/G37-1)*100),"")))</f>
        <v>18.865553760545684</v>
      </c>
      <c r="J37" s="36">
        <f>+(H37*100)/$H$44</f>
        <v>6.8925318761384338</v>
      </c>
      <c r="K37" s="79"/>
      <c r="L37" s="36">
        <f t="shared" ref="L37:L43" si="14">L17-L27</f>
        <v>92079</v>
      </c>
      <c r="M37" s="36">
        <f>+(L37*100)/$L$44</f>
        <v>5.2131716673951294</v>
      </c>
      <c r="N37" s="15"/>
    </row>
    <row r="38" spans="1:14" ht="15.75">
      <c r="A38" s="12"/>
      <c r="B38" s="34" t="s">
        <v>60</v>
      </c>
      <c r="C38" s="36">
        <f t="shared" si="10"/>
        <v>17329</v>
      </c>
      <c r="D38" s="36">
        <f t="shared" si="10"/>
        <v>18721</v>
      </c>
      <c r="E38" s="36">
        <f t="shared" si="11"/>
        <v>8.0327774251255146</v>
      </c>
      <c r="F38" s="36">
        <f t="shared" ref="F38:F43" si="15">+(D38*100)/$D$44</f>
        <v>39.420930722257317</v>
      </c>
      <c r="G38" s="36">
        <f t="shared" si="12"/>
        <v>34185</v>
      </c>
      <c r="H38" s="36">
        <f t="shared" si="12"/>
        <v>37508</v>
      </c>
      <c r="I38" s="36">
        <f t="shared" si="13"/>
        <v>9.7206377065964578</v>
      </c>
      <c r="J38" s="36">
        <f t="shared" ref="J38:J43" si="16">+(H38*100)/$H$44</f>
        <v>39.04033307311996</v>
      </c>
      <c r="K38" s="79"/>
      <c r="L38" s="36">
        <f t="shared" si="14"/>
        <v>589736</v>
      </c>
      <c r="M38" s="36">
        <f t="shared" ref="M38:M43" si="17">+(L38*100)/$L$44</f>
        <v>33.388666323949373</v>
      </c>
      <c r="N38" s="15"/>
    </row>
    <row r="39" spans="1:14" ht="15.75">
      <c r="A39" s="12"/>
      <c r="B39" s="34" t="s">
        <v>80</v>
      </c>
      <c r="C39" s="36">
        <f t="shared" si="10"/>
        <v>5958</v>
      </c>
      <c r="D39" s="36">
        <f t="shared" si="10"/>
        <v>5099</v>
      </c>
      <c r="E39" s="36">
        <f t="shared" si="11"/>
        <v>-14.417589795233299</v>
      </c>
      <c r="F39" s="36">
        <f t="shared" si="15"/>
        <v>10.736997262581596</v>
      </c>
      <c r="G39" s="36">
        <f t="shared" si="12"/>
        <v>11643</v>
      </c>
      <c r="H39" s="36">
        <f t="shared" si="12"/>
        <v>10256</v>
      </c>
      <c r="I39" s="36">
        <f t="shared" si="13"/>
        <v>-11.912737267027396</v>
      </c>
      <c r="J39" s="36">
        <f t="shared" si="16"/>
        <v>10.674993494665626</v>
      </c>
      <c r="K39" s="79"/>
      <c r="L39" s="36">
        <f t="shared" si="14"/>
        <v>217733</v>
      </c>
      <c r="M39" s="36">
        <f t="shared" si="17"/>
        <v>12.327235381106917</v>
      </c>
      <c r="N39" s="15"/>
    </row>
    <row r="40" spans="1:14" ht="15.75">
      <c r="A40" s="12"/>
      <c r="B40" s="34" t="s">
        <v>81</v>
      </c>
      <c r="C40" s="36">
        <f t="shared" si="10"/>
        <v>3358</v>
      </c>
      <c r="D40" s="36">
        <f t="shared" si="10"/>
        <v>2677</v>
      </c>
      <c r="E40" s="36">
        <f t="shared" si="11"/>
        <v>-20.279928528886238</v>
      </c>
      <c r="F40" s="36">
        <f t="shared" si="15"/>
        <v>5.6369762055169508</v>
      </c>
      <c r="G40" s="36">
        <f t="shared" si="12"/>
        <v>6635</v>
      </c>
      <c r="H40" s="36">
        <f t="shared" si="12"/>
        <v>5584</v>
      </c>
      <c r="I40" s="36">
        <f t="shared" si="13"/>
        <v>-15.840241145440848</v>
      </c>
      <c r="J40" s="36">
        <f t="shared" si="16"/>
        <v>5.8121259432734842</v>
      </c>
      <c r="K40" s="79"/>
      <c r="L40" s="36">
        <f t="shared" si="14"/>
        <v>124652</v>
      </c>
      <c r="M40" s="36">
        <f t="shared" si="17"/>
        <v>7.0573341878619198</v>
      </c>
      <c r="N40" s="15"/>
    </row>
    <row r="41" spans="1:14" ht="15.75">
      <c r="A41" s="12"/>
      <c r="B41" s="34" t="s">
        <v>59</v>
      </c>
      <c r="C41" s="36">
        <f t="shared" si="10"/>
        <v>6798</v>
      </c>
      <c r="D41" s="36">
        <f t="shared" si="10"/>
        <v>5953</v>
      </c>
      <c r="E41" s="36">
        <f t="shared" si="11"/>
        <v>-12.430126507796412</v>
      </c>
      <c r="F41" s="36">
        <f t="shared" si="15"/>
        <v>12.53527058328069</v>
      </c>
      <c r="G41" s="36">
        <f t="shared" si="12"/>
        <v>14523</v>
      </c>
      <c r="H41" s="36">
        <f t="shared" si="12"/>
        <v>12746</v>
      </c>
      <c r="I41" s="36">
        <f t="shared" si="13"/>
        <v>-12.235763960614198</v>
      </c>
      <c r="J41" s="36">
        <f t="shared" si="16"/>
        <v>13.26671870934166</v>
      </c>
      <c r="K41" s="79"/>
      <c r="L41" s="36">
        <f t="shared" si="14"/>
        <v>278035</v>
      </c>
      <c r="M41" s="36">
        <f t="shared" si="17"/>
        <v>15.741311097472876</v>
      </c>
      <c r="N41" s="15"/>
    </row>
    <row r="42" spans="1:14" ht="15.75">
      <c r="A42" s="12"/>
      <c r="B42" s="34" t="s">
        <v>86</v>
      </c>
      <c r="C42" s="36">
        <f t="shared" si="10"/>
        <v>1358</v>
      </c>
      <c r="D42" s="36">
        <f t="shared" si="10"/>
        <v>1002</v>
      </c>
      <c r="E42" s="36">
        <f t="shared" si="11"/>
        <v>-26.215022091310747</v>
      </c>
      <c r="F42" s="36">
        <f t="shared" si="15"/>
        <v>2.1099178774478839</v>
      </c>
      <c r="G42" s="36">
        <f t="shared" si="12"/>
        <v>2822</v>
      </c>
      <c r="H42" s="36">
        <f t="shared" si="12"/>
        <v>2309</v>
      </c>
      <c r="I42" s="36">
        <f t="shared" si="13"/>
        <v>-18.178596739900776</v>
      </c>
      <c r="J42" s="36">
        <f t="shared" si="16"/>
        <v>2.4033307311995835</v>
      </c>
      <c r="K42" s="79"/>
      <c r="L42" s="36">
        <f t="shared" si="14"/>
        <v>51874</v>
      </c>
      <c r="M42" s="36">
        <f t="shared" si="17"/>
        <v>2.9369135967425248</v>
      </c>
      <c r="N42" s="15"/>
    </row>
    <row r="43" spans="1:14" ht="15.75">
      <c r="A43" s="12"/>
      <c r="B43" s="34" t="s">
        <v>253</v>
      </c>
      <c r="C43" s="36">
        <f t="shared" si="10"/>
        <v>9936</v>
      </c>
      <c r="D43" s="36">
        <f t="shared" si="10"/>
        <v>10785</v>
      </c>
      <c r="E43" s="36">
        <f t="shared" si="11"/>
        <v>8.5446859903381736</v>
      </c>
      <c r="F43" s="36">
        <f t="shared" si="15"/>
        <v>22.710044219835755</v>
      </c>
      <c r="G43" s="36">
        <f t="shared" si="12"/>
        <v>18701</v>
      </c>
      <c r="H43" s="36">
        <f t="shared" si="12"/>
        <v>21050</v>
      </c>
      <c r="I43" s="36">
        <f t="shared" si="13"/>
        <v>12.560825624298166</v>
      </c>
      <c r="J43" s="36">
        <f t="shared" si="16"/>
        <v>21.909966172261253</v>
      </c>
      <c r="K43" s="79"/>
      <c r="L43" s="36">
        <f t="shared" si="14"/>
        <v>412167</v>
      </c>
      <c r="M43" s="36">
        <f t="shared" si="17"/>
        <v>23.335367745471263</v>
      </c>
      <c r="N43" s="15"/>
    </row>
    <row r="44" spans="1:14" ht="15.75">
      <c r="A44" s="12"/>
      <c r="B44" s="40" t="s">
        <v>70</v>
      </c>
      <c r="C44" s="37">
        <f>SUM(C37:C43)</f>
        <v>47461</v>
      </c>
      <c r="D44" s="37">
        <f>SUM(D37:D43)</f>
        <v>47490</v>
      </c>
      <c r="E44" s="38">
        <f t="shared" si="11"/>
        <v>6.1102800193846285E-2</v>
      </c>
      <c r="F44" s="38">
        <f>SUM(F37:F43)</f>
        <v>100</v>
      </c>
      <c r="G44" s="37">
        <f>SUM(G37:G43)</f>
        <v>94080</v>
      </c>
      <c r="H44" s="37">
        <f>SUM(H37:H43)</f>
        <v>96075</v>
      </c>
      <c r="I44" s="38">
        <f t="shared" si="13"/>
        <v>2.1205357142857206</v>
      </c>
      <c r="J44" s="38">
        <f>SUM(J37:J43)</f>
        <v>100</v>
      </c>
      <c r="K44" s="4"/>
      <c r="L44" s="37">
        <f>SUM(L37:L43)</f>
        <v>1766276</v>
      </c>
      <c r="M44" s="38">
        <f>SUM(M37:M43)</f>
        <v>100</v>
      </c>
      <c r="N44" s="15"/>
    </row>
    <row r="45" spans="1:14">
      <c r="A45" s="12"/>
      <c r="B45" s="4"/>
      <c r="C45" s="29"/>
      <c r="D45" s="4"/>
      <c r="E45" s="4"/>
      <c r="F45" s="4"/>
      <c r="G45" s="29"/>
      <c r="H45" s="4"/>
      <c r="I45" s="4"/>
      <c r="J45" s="4"/>
      <c r="K45" s="4"/>
      <c r="L45" s="29"/>
      <c r="M45" s="4"/>
      <c r="N45" s="15"/>
    </row>
    <row r="46" spans="1:14">
      <c r="A46" s="12"/>
      <c r="B46" s="4"/>
      <c r="C46" s="29"/>
      <c r="D46" s="4"/>
      <c r="E46" s="4"/>
      <c r="F46" s="4"/>
      <c r="G46" s="29"/>
      <c r="H46" s="4"/>
      <c r="I46" s="4"/>
      <c r="J46" s="4"/>
      <c r="K46" s="4"/>
      <c r="L46" s="29"/>
      <c r="M46" s="4"/>
      <c r="N46" s="15"/>
    </row>
    <row r="47" spans="1:14" ht="15.75">
      <c r="A47" s="12"/>
      <c r="B47" s="34" t="s">
        <v>255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>
      <c r="A48" s="1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4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 customHeight="1">
      <c r="A14" s="12"/>
      <c r="B14" s="30" t="s">
        <v>260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5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5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83</v>
      </c>
      <c r="C17" s="35">
        <v>35224</v>
      </c>
      <c r="D17" s="35">
        <v>33762</v>
      </c>
      <c r="E17" s="36">
        <f t="shared" ref="E17:E23" si="0">IF(ISBLANK(D17),"",(IFERROR(((D17/C17-1)*100),"")))</f>
        <v>-4.1505791505791478</v>
      </c>
      <c r="F17" s="36">
        <f>+(D17*100)/$D$23</f>
        <v>33.289620288111692</v>
      </c>
      <c r="G17" s="35">
        <v>69439</v>
      </c>
      <c r="H17" s="35">
        <v>68506</v>
      </c>
      <c r="I17" s="36">
        <f t="shared" ref="I17:I23" si="1">IF(ISBLANK(H17),"",(IFERROR(((H17/G17-1)*100),"")))</f>
        <v>-1.3436253402266729</v>
      </c>
      <c r="J17" s="36">
        <f>+(H17*100)/$H$23</f>
        <v>33.055243260457331</v>
      </c>
      <c r="K17" s="79"/>
      <c r="L17" s="35">
        <v>1324986</v>
      </c>
      <c r="M17" s="36">
        <f>+(L17*100)/$L$23</f>
        <v>33.654942515480805</v>
      </c>
      <c r="N17" s="15"/>
    </row>
    <row r="18" spans="1:14" ht="15.75">
      <c r="A18" s="12"/>
      <c r="B18" s="34" t="s">
        <v>299</v>
      </c>
      <c r="C18" s="35">
        <v>36438</v>
      </c>
      <c r="D18" s="35">
        <v>32508</v>
      </c>
      <c r="E18" s="36">
        <f t="shared" si="0"/>
        <v>-10.785443767495472</v>
      </c>
      <c r="F18" s="36">
        <f t="shared" ref="F18:F21" si="2">+(D18*100)/$D$23</f>
        <v>32.053165580413925</v>
      </c>
      <c r="G18" s="35">
        <v>73632</v>
      </c>
      <c r="H18" s="35">
        <v>67374</v>
      </c>
      <c r="I18" s="36">
        <f t="shared" si="1"/>
        <v>-8.4990221642764041</v>
      </c>
      <c r="J18" s="36">
        <f t="shared" ref="J18:J21" si="3">+(H18*100)/$H$23</f>
        <v>32.50903511269162</v>
      </c>
      <c r="K18" s="79"/>
      <c r="L18" s="35">
        <v>1404503</v>
      </c>
      <c r="M18" s="36">
        <f t="shared" ref="M18:M21" si="4">+(L18*100)/$L$23</f>
        <v>35.674692206423565</v>
      </c>
      <c r="N18" s="15"/>
    </row>
    <row r="19" spans="1:14" ht="15.75">
      <c r="A19" s="12"/>
      <c r="B19" s="34" t="s">
        <v>261</v>
      </c>
      <c r="C19" s="35">
        <v>11797</v>
      </c>
      <c r="D19" s="35">
        <v>11923</v>
      </c>
      <c r="E19" s="36">
        <f t="shared" si="0"/>
        <v>1.0680681529202429</v>
      </c>
      <c r="F19" s="36">
        <f t="shared" si="2"/>
        <v>11.756179808517143</v>
      </c>
      <c r="G19" s="35">
        <v>23674</v>
      </c>
      <c r="H19" s="35">
        <v>24261</v>
      </c>
      <c r="I19" s="36">
        <f t="shared" si="1"/>
        <v>2.4795133902171251</v>
      </c>
      <c r="J19" s="36">
        <f t="shared" si="3"/>
        <v>11.706321442529928</v>
      </c>
      <c r="K19" s="79"/>
      <c r="L19" s="35">
        <v>446824</v>
      </c>
      <c r="M19" s="36">
        <f t="shared" si="4"/>
        <v>11.34943013325212</v>
      </c>
      <c r="N19" s="15"/>
    </row>
    <row r="20" spans="1:14" ht="15.75">
      <c r="A20" s="12"/>
      <c r="B20" s="34" t="s">
        <v>262</v>
      </c>
      <c r="C20" s="35">
        <v>10773</v>
      </c>
      <c r="D20" s="35">
        <v>10863</v>
      </c>
      <c r="E20" s="36">
        <f t="shared" si="0"/>
        <v>0.83542188805347806</v>
      </c>
      <c r="F20" s="36">
        <f t="shared" si="2"/>
        <v>10.711010757353158</v>
      </c>
      <c r="G20" s="35">
        <v>21860</v>
      </c>
      <c r="H20" s="35">
        <v>22351</v>
      </c>
      <c r="I20" s="36">
        <f t="shared" si="1"/>
        <v>2.2461116193961628</v>
      </c>
      <c r="J20" s="36">
        <f t="shared" si="3"/>
        <v>10.784715822183193</v>
      </c>
      <c r="K20" s="79"/>
      <c r="L20" s="35">
        <v>380015</v>
      </c>
      <c r="M20" s="36">
        <f t="shared" si="4"/>
        <v>9.65246650154827</v>
      </c>
      <c r="N20" s="15"/>
    </row>
    <row r="21" spans="1:14" ht="15.75">
      <c r="A21" s="12"/>
      <c r="B21" s="34" t="s">
        <v>263</v>
      </c>
      <c r="C21" s="35">
        <v>4480</v>
      </c>
      <c r="D21" s="35">
        <v>4916</v>
      </c>
      <c r="E21" s="36">
        <f t="shared" si="0"/>
        <v>9.7321428571428559</v>
      </c>
      <c r="F21" s="36">
        <f t="shared" si="2"/>
        <v>4.8472179769076797</v>
      </c>
      <c r="G21" s="35">
        <v>9002</v>
      </c>
      <c r="H21" s="35">
        <v>9821</v>
      </c>
      <c r="I21" s="36">
        <f t="shared" si="1"/>
        <v>9.0979782270606435</v>
      </c>
      <c r="J21" s="36">
        <f t="shared" si="3"/>
        <v>4.7387899462959657</v>
      </c>
      <c r="K21" s="79"/>
      <c r="L21" s="35">
        <v>153175</v>
      </c>
      <c r="M21" s="36">
        <f t="shared" si="4"/>
        <v>3.8906794636386888</v>
      </c>
      <c r="N21" s="15"/>
    </row>
    <row r="22" spans="1:14" ht="15.75">
      <c r="A22" s="12"/>
      <c r="B22" s="34" t="s">
        <v>264</v>
      </c>
      <c r="C22" s="35">
        <v>6631</v>
      </c>
      <c r="D22" s="35">
        <v>7447</v>
      </c>
      <c r="E22" s="36">
        <f t="shared" si="0"/>
        <v>12.305836223797307</v>
      </c>
      <c r="F22" s="36">
        <f>+(D22*100)/$D$23</f>
        <v>7.3428055886963985</v>
      </c>
      <c r="G22" s="35">
        <v>12836</v>
      </c>
      <c r="H22" s="35">
        <v>14934</v>
      </c>
      <c r="I22" s="36">
        <f t="shared" si="1"/>
        <v>16.344655655967589</v>
      </c>
      <c r="J22" s="36">
        <f>+(H22*100)/$H$23</f>
        <v>7.205894415841966</v>
      </c>
      <c r="K22" s="79"/>
      <c r="L22" s="35">
        <v>227470</v>
      </c>
      <c r="M22" s="36">
        <f>+(L22*100)/$L$23</f>
        <v>5.777789179656553</v>
      </c>
      <c r="N22" s="15"/>
    </row>
    <row r="23" spans="1:14" ht="15.75">
      <c r="A23" s="12"/>
      <c r="B23" s="40" t="s">
        <v>70</v>
      </c>
      <c r="C23" s="37">
        <f>SUM(C17:C22)</f>
        <v>105343</v>
      </c>
      <c r="D23" s="37">
        <f>SUM(D17:D22)</f>
        <v>101419</v>
      </c>
      <c r="E23" s="38">
        <f t="shared" si="0"/>
        <v>-3.724974606760767</v>
      </c>
      <c r="F23" s="38">
        <f>SUM(F17:F22)</f>
        <v>100.00000000000001</v>
      </c>
      <c r="G23" s="37">
        <f>SUM(G17:G22)</f>
        <v>210443</v>
      </c>
      <c r="H23" s="37">
        <f>SUM(H17:H22)</f>
        <v>207247</v>
      </c>
      <c r="I23" s="38">
        <f t="shared" si="1"/>
        <v>-1.518701025931013</v>
      </c>
      <c r="J23" s="38">
        <f>SUM(J17:J22)</f>
        <v>100</v>
      </c>
      <c r="K23" s="4"/>
      <c r="L23" s="37">
        <f>SUM(L17:L22)</f>
        <v>3936973</v>
      </c>
      <c r="M23" s="37">
        <f>SUM(M17:M22)</f>
        <v>100.00000000000001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308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83</v>
      </c>
      <c r="C26" s="35">
        <v>19537</v>
      </c>
      <c r="D26" s="35">
        <v>18595</v>
      </c>
      <c r="E26" s="36">
        <f t="shared" ref="E26:E31" si="5">IF(ISBLANK(D26),"",(IFERROR(((D26/C26-1)*100),"")))</f>
        <v>-4.8216205149204105</v>
      </c>
      <c r="F26" s="36">
        <f>+(D26*100)/$D$32</f>
        <v>34.480520684603832</v>
      </c>
      <c r="G26" s="35">
        <v>38946</v>
      </c>
      <c r="H26" s="35">
        <v>37976</v>
      </c>
      <c r="I26" s="36">
        <f t="shared" ref="I26:I31" si="6">IF(ISBLANK(H26),"",(IFERROR(((H26/G26-1)*100),"")))</f>
        <v>-2.4906280490936128</v>
      </c>
      <c r="J26" s="36">
        <f>+(H26*100)/$H$32</f>
        <v>34.159680495088693</v>
      </c>
      <c r="K26" s="79"/>
      <c r="L26" s="35">
        <v>754187</v>
      </c>
      <c r="M26" s="36">
        <f>+(L26*100)/$L$32</f>
        <v>34.744001581058988</v>
      </c>
      <c r="N26" s="15"/>
    </row>
    <row r="27" spans="1:14" ht="15.75">
      <c r="A27" s="12"/>
      <c r="B27" s="34" t="s">
        <v>299</v>
      </c>
      <c r="C27" s="35">
        <v>20163</v>
      </c>
      <c r="D27" s="35">
        <v>17364</v>
      </c>
      <c r="E27" s="36">
        <f t="shared" si="5"/>
        <v>-13.881862818033031</v>
      </c>
      <c r="F27" s="36">
        <f t="shared" ref="F27:F30" si="7">+(D27*100)/$D$32</f>
        <v>32.197889818094161</v>
      </c>
      <c r="G27" s="35">
        <v>40937</v>
      </c>
      <c r="H27" s="35">
        <v>36262</v>
      </c>
      <c r="I27" s="36">
        <f t="shared" si="6"/>
        <v>-11.419986808999194</v>
      </c>
      <c r="J27" s="36">
        <f t="shared" ref="J27:J30" si="8">+(H27*100)/$H$32</f>
        <v>32.61792537689346</v>
      </c>
      <c r="K27" s="79"/>
      <c r="L27" s="35">
        <v>775911</v>
      </c>
      <c r="M27" s="36">
        <f t="shared" ref="M27:M30" si="9">+(L27*100)/$L$32</f>
        <v>35.744786121692712</v>
      </c>
      <c r="N27" s="15"/>
    </row>
    <row r="28" spans="1:14" ht="15.75">
      <c r="A28" s="12"/>
      <c r="B28" s="34" t="s">
        <v>261</v>
      </c>
      <c r="C28" s="35">
        <v>6434</v>
      </c>
      <c r="D28" s="35">
        <v>6262</v>
      </c>
      <c r="E28" s="36">
        <f t="shared" si="5"/>
        <v>-2.6732981038234405</v>
      </c>
      <c r="F28" s="36">
        <f t="shared" si="7"/>
        <v>11.611563351814423</v>
      </c>
      <c r="G28" s="35">
        <v>12988</v>
      </c>
      <c r="H28" s="35">
        <v>12815</v>
      </c>
      <c r="I28" s="36">
        <f t="shared" si="6"/>
        <v>-1.3319987680936229</v>
      </c>
      <c r="J28" s="36">
        <f t="shared" si="8"/>
        <v>11.527183103659194</v>
      </c>
      <c r="K28" s="79"/>
      <c r="L28" s="35">
        <v>243022</v>
      </c>
      <c r="M28" s="36">
        <f t="shared" si="9"/>
        <v>11.195574509017149</v>
      </c>
      <c r="N28" s="15"/>
    </row>
    <row r="29" spans="1:14" ht="15.75">
      <c r="A29" s="12"/>
      <c r="B29" s="34" t="s">
        <v>262</v>
      </c>
      <c r="C29" s="35">
        <v>5950</v>
      </c>
      <c r="D29" s="35">
        <v>5592</v>
      </c>
      <c r="E29" s="36">
        <f t="shared" si="5"/>
        <v>-6.016806722689072</v>
      </c>
      <c r="F29" s="36">
        <f t="shared" si="7"/>
        <v>10.369189119026869</v>
      </c>
      <c r="G29" s="35">
        <v>12032</v>
      </c>
      <c r="H29" s="35">
        <v>11723</v>
      </c>
      <c r="I29" s="36">
        <f t="shared" si="6"/>
        <v>-2.5681515957446832</v>
      </c>
      <c r="J29" s="36">
        <f t="shared" si="8"/>
        <v>10.544921383082071</v>
      </c>
      <c r="K29" s="79"/>
      <c r="L29" s="35">
        <v>204694</v>
      </c>
      <c r="M29" s="36">
        <f t="shared" si="9"/>
        <v>9.4298743675418546</v>
      </c>
      <c r="N29" s="15"/>
    </row>
    <row r="30" spans="1:14" ht="15.75">
      <c r="A30" s="12"/>
      <c r="B30" s="34" t="s">
        <v>263</v>
      </c>
      <c r="C30" s="35">
        <v>2440</v>
      </c>
      <c r="D30" s="35">
        <v>2485</v>
      </c>
      <c r="E30" s="36">
        <f t="shared" si="5"/>
        <v>1.8442622950819665</v>
      </c>
      <c r="F30" s="36">
        <f t="shared" si="7"/>
        <v>4.607910400712047</v>
      </c>
      <c r="G30" s="35">
        <v>4885</v>
      </c>
      <c r="H30" s="35">
        <v>5042</v>
      </c>
      <c r="I30" s="36">
        <f t="shared" si="6"/>
        <v>3.2139201637666259</v>
      </c>
      <c r="J30" s="36">
        <f t="shared" si="8"/>
        <v>4.5353146475731299</v>
      </c>
      <c r="K30" s="79"/>
      <c r="L30" s="35">
        <v>80224</v>
      </c>
      <c r="M30" s="36">
        <f t="shared" si="9"/>
        <v>3.6957714503682459</v>
      </c>
      <c r="N30" s="15"/>
    </row>
    <row r="31" spans="1:14" ht="15.75">
      <c r="A31" s="12"/>
      <c r="B31" s="34" t="s">
        <v>264</v>
      </c>
      <c r="C31" s="35">
        <v>3358</v>
      </c>
      <c r="D31" s="35">
        <v>3631</v>
      </c>
      <c r="E31" s="36">
        <f t="shared" si="5"/>
        <v>8.129839189994037</v>
      </c>
      <c r="F31" s="36">
        <f>+(D31*100)/$D$32</f>
        <v>6.7329266257486697</v>
      </c>
      <c r="G31" s="35">
        <v>6575</v>
      </c>
      <c r="H31" s="35">
        <v>7354</v>
      </c>
      <c r="I31" s="36">
        <f t="shared" si="6"/>
        <v>11.84790874524715</v>
      </c>
      <c r="J31" s="36">
        <f>+(H31*100)/$H$32</f>
        <v>6.6149749937034503</v>
      </c>
      <c r="K31" s="79"/>
      <c r="L31" s="35">
        <v>112659</v>
      </c>
      <c r="M31" s="36">
        <f>+(L31*100)/$L$32</f>
        <v>5.1899919703210537</v>
      </c>
      <c r="N31" s="15"/>
    </row>
    <row r="32" spans="1:14" ht="15.75">
      <c r="A32" s="12"/>
      <c r="B32" s="40" t="s">
        <v>70</v>
      </c>
      <c r="C32" s="37">
        <f>SUM(C26:C31)</f>
        <v>57882</v>
      </c>
      <c r="D32" s="37">
        <f>SUM(D26:D31)</f>
        <v>53929</v>
      </c>
      <c r="E32" s="38">
        <f t="shared" ref="E32" si="10">IF(ISBLANK(D32),"",(IFERROR(((D32/C32-1)*100),"")))</f>
        <v>-6.8294115614526145</v>
      </c>
      <c r="F32" s="38">
        <f>SUM(F26:F31)</f>
        <v>100.00000000000001</v>
      </c>
      <c r="G32" s="37">
        <f>SUM(G26:G31)</f>
        <v>116363</v>
      </c>
      <c r="H32" s="37">
        <f>SUM(H26:H31)</f>
        <v>111172</v>
      </c>
      <c r="I32" s="38">
        <f t="shared" ref="I32" si="11">IF(ISBLANK(H32),"",(IFERROR(((H32/G32-1)*100),"")))</f>
        <v>-4.4610400213126127</v>
      </c>
      <c r="J32" s="38">
        <f>SUM(J26:J31)</f>
        <v>100.00000000000001</v>
      </c>
      <c r="K32" s="4"/>
      <c r="L32" s="37">
        <f>SUM(L26:L31)</f>
        <v>2170697</v>
      </c>
      <c r="M32" s="38">
        <f>SUM(M26:M31)</f>
        <v>100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309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83</v>
      </c>
      <c r="C35" s="35">
        <f t="shared" ref="C35:D40" si="12">C17-C26</f>
        <v>15687</v>
      </c>
      <c r="D35" s="35">
        <f t="shared" si="12"/>
        <v>15167</v>
      </c>
      <c r="E35" s="36">
        <f t="shared" ref="E35:E41" si="13">IF(ISBLANK(D35),"",(IFERROR(((D35/C35-1)*100),"")))</f>
        <v>-3.3148466883406669</v>
      </c>
      <c r="F35" s="36">
        <f>+(D35*100)/$D$41</f>
        <v>31.937249947357337</v>
      </c>
      <c r="G35" s="35">
        <f t="shared" ref="G35:H40" si="14">G17-G26</f>
        <v>30493</v>
      </c>
      <c r="H35" s="35">
        <f t="shared" si="14"/>
        <v>30530</v>
      </c>
      <c r="I35" s="36">
        <f t="shared" ref="I35:I41" si="15">IF(ISBLANK(H35),"",(IFERROR(((H35/G35-1)*100),"")))</f>
        <v>0.12133932377922374</v>
      </c>
      <c r="J35" s="36">
        <f>+(H35*100)/$H$41</f>
        <v>31.777257351027842</v>
      </c>
      <c r="K35" s="79"/>
      <c r="L35" s="35">
        <f t="shared" ref="L35:L40" si="16">L17-L26</f>
        <v>570799</v>
      </c>
      <c r="M35" s="36">
        <f>+(L35*100)/$L$41</f>
        <v>32.316523578421496</v>
      </c>
      <c r="N35" s="15"/>
    </row>
    <row r="36" spans="1:14" ht="15.75">
      <c r="A36" s="12"/>
      <c r="B36" s="34" t="s">
        <v>299</v>
      </c>
      <c r="C36" s="35">
        <f t="shared" si="12"/>
        <v>16275</v>
      </c>
      <c r="D36" s="35">
        <f t="shared" si="12"/>
        <v>15144</v>
      </c>
      <c r="E36" s="36">
        <f t="shared" si="13"/>
        <v>-6.9493087557603639</v>
      </c>
      <c r="F36" s="36">
        <f t="shared" ref="F36:F39" si="17">+(D36*100)/$D$41</f>
        <v>31.888818698673404</v>
      </c>
      <c r="G36" s="35">
        <f t="shared" si="14"/>
        <v>32695</v>
      </c>
      <c r="H36" s="35">
        <f t="shared" si="14"/>
        <v>31112</v>
      </c>
      <c r="I36" s="36">
        <f t="shared" si="15"/>
        <v>-4.8417189172656361</v>
      </c>
      <c r="J36" s="36">
        <f t="shared" ref="J36:J39" si="18">+(H36*100)/$H$41</f>
        <v>32.383034087952119</v>
      </c>
      <c r="K36" s="79"/>
      <c r="L36" s="35">
        <f t="shared" si="16"/>
        <v>628592</v>
      </c>
      <c r="M36" s="36">
        <f t="shared" ref="M36:M39" si="19">+(L36*100)/$L$41</f>
        <v>35.588549014989731</v>
      </c>
      <c r="N36" s="15"/>
    </row>
    <row r="37" spans="1:14" ht="15.75">
      <c r="A37" s="12"/>
      <c r="B37" s="34" t="s">
        <v>261</v>
      </c>
      <c r="C37" s="35">
        <f t="shared" si="12"/>
        <v>5363</v>
      </c>
      <c r="D37" s="35">
        <f t="shared" si="12"/>
        <v>5661</v>
      </c>
      <c r="E37" s="36">
        <f t="shared" si="13"/>
        <v>5.5565914600037347</v>
      </c>
      <c r="F37" s="36">
        <f t="shared" si="17"/>
        <v>11.920404295641188</v>
      </c>
      <c r="G37" s="35">
        <f t="shared" si="14"/>
        <v>10686</v>
      </c>
      <c r="H37" s="35">
        <f t="shared" si="14"/>
        <v>11446</v>
      </c>
      <c r="I37" s="36">
        <f t="shared" si="15"/>
        <v>7.1121093018903236</v>
      </c>
      <c r="J37" s="36">
        <f t="shared" si="18"/>
        <v>11.913609159510798</v>
      </c>
      <c r="K37" s="79"/>
      <c r="L37" s="35">
        <f t="shared" si="16"/>
        <v>203802</v>
      </c>
      <c r="M37" s="36">
        <f t="shared" si="19"/>
        <v>11.53851379965532</v>
      </c>
      <c r="N37" s="15"/>
    </row>
    <row r="38" spans="1:14" ht="15.75">
      <c r="A38" s="12"/>
      <c r="B38" s="34" t="s">
        <v>262</v>
      </c>
      <c r="C38" s="35">
        <f t="shared" si="12"/>
        <v>4823</v>
      </c>
      <c r="D38" s="35">
        <f t="shared" si="12"/>
        <v>5271</v>
      </c>
      <c r="E38" s="36">
        <f t="shared" si="13"/>
        <v>9.2888243831640072</v>
      </c>
      <c r="F38" s="36">
        <f t="shared" si="17"/>
        <v>11.099178774478837</v>
      </c>
      <c r="G38" s="35">
        <f t="shared" si="14"/>
        <v>9828</v>
      </c>
      <c r="H38" s="35">
        <f t="shared" si="14"/>
        <v>10628</v>
      </c>
      <c r="I38" s="36">
        <f t="shared" si="15"/>
        <v>8.140008140008149</v>
      </c>
      <c r="J38" s="36">
        <f t="shared" si="18"/>
        <v>11.062190996617225</v>
      </c>
      <c r="K38" s="79"/>
      <c r="L38" s="35">
        <f t="shared" si="16"/>
        <v>175321</v>
      </c>
      <c r="M38" s="36">
        <f t="shared" si="19"/>
        <v>9.9260251512221185</v>
      </c>
      <c r="N38" s="15"/>
    </row>
    <row r="39" spans="1:14" ht="15.75">
      <c r="A39" s="12"/>
      <c r="B39" s="34" t="s">
        <v>263</v>
      </c>
      <c r="C39" s="35">
        <f t="shared" si="12"/>
        <v>2040</v>
      </c>
      <c r="D39" s="35">
        <f t="shared" si="12"/>
        <v>2431</v>
      </c>
      <c r="E39" s="36">
        <f t="shared" si="13"/>
        <v>19.166666666666664</v>
      </c>
      <c r="F39" s="36">
        <f t="shared" si="17"/>
        <v>5.1189724152453149</v>
      </c>
      <c r="G39" s="35">
        <f t="shared" si="14"/>
        <v>4117</v>
      </c>
      <c r="H39" s="35">
        <f t="shared" si="14"/>
        <v>4779</v>
      </c>
      <c r="I39" s="36">
        <f t="shared" si="15"/>
        <v>16.079669662375508</v>
      </c>
      <c r="J39" s="36">
        <f t="shared" si="18"/>
        <v>4.9742388758782203</v>
      </c>
      <c r="K39" s="79"/>
      <c r="L39" s="35">
        <f t="shared" si="16"/>
        <v>72951</v>
      </c>
      <c r="M39" s="36">
        <f t="shared" si="19"/>
        <v>4.1302152098539526</v>
      </c>
      <c r="N39" s="15"/>
    </row>
    <row r="40" spans="1:14" ht="15.75">
      <c r="A40" s="12"/>
      <c r="B40" s="34" t="s">
        <v>264</v>
      </c>
      <c r="C40" s="35">
        <f t="shared" si="12"/>
        <v>3273</v>
      </c>
      <c r="D40" s="35">
        <f t="shared" si="12"/>
        <v>3816</v>
      </c>
      <c r="E40" s="36">
        <f t="shared" si="13"/>
        <v>16.590284142988089</v>
      </c>
      <c r="F40" s="36">
        <f>+(D40*100)/$D$41</f>
        <v>8.0353758686039161</v>
      </c>
      <c r="G40" s="35">
        <f t="shared" si="14"/>
        <v>6261</v>
      </c>
      <c r="H40" s="35">
        <f t="shared" si="14"/>
        <v>7580</v>
      </c>
      <c r="I40" s="36">
        <f t="shared" si="15"/>
        <v>21.066922216898256</v>
      </c>
      <c r="J40" s="36">
        <f>+(H40*100)/$H$41</f>
        <v>7.8896695290137915</v>
      </c>
      <c r="K40" s="79"/>
      <c r="L40" s="35">
        <f t="shared" si="16"/>
        <v>114811</v>
      </c>
      <c r="M40" s="36">
        <f>+(L40*100)/$L$41</f>
        <v>6.5001732458573862</v>
      </c>
      <c r="N40" s="15"/>
    </row>
    <row r="41" spans="1:14" ht="15.75">
      <c r="A41" s="12"/>
      <c r="B41" s="40" t="s">
        <v>70</v>
      </c>
      <c r="C41" s="37">
        <f>SUM(C35:C40)</f>
        <v>47461</v>
      </c>
      <c r="D41" s="37">
        <f>SUM(D35:D40)</f>
        <v>47490</v>
      </c>
      <c r="E41" s="38">
        <f t="shared" si="13"/>
        <v>6.1102800193846285E-2</v>
      </c>
      <c r="F41" s="38">
        <f>SUM(F35:F40)</f>
        <v>100</v>
      </c>
      <c r="G41" s="37">
        <f>SUM(G35:G40)</f>
        <v>94080</v>
      </c>
      <c r="H41" s="37">
        <f>SUM(H35:H40)</f>
        <v>96075</v>
      </c>
      <c r="I41" s="38">
        <f t="shared" si="15"/>
        <v>2.1205357142857206</v>
      </c>
      <c r="J41" s="38">
        <f>SUM(J35:J40)</f>
        <v>99.999999999999986</v>
      </c>
      <c r="K41" s="4"/>
      <c r="L41" s="37">
        <f>SUM(L35:L40)</f>
        <v>1766276</v>
      </c>
      <c r="M41" s="38">
        <f>SUM(M35:M40)</f>
        <v>100.00000000000001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9"/>
    </row>
    <row r="47" spans="1:14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</sheetData>
  <mergeCells count="9">
    <mergeCell ref="C11:M11"/>
    <mergeCell ref="G14:H14"/>
    <mergeCell ref="F14:F15"/>
    <mergeCell ref="E14:E15"/>
    <mergeCell ref="C14:D14"/>
    <mergeCell ref="M14:M15"/>
    <mergeCell ref="J14:J15"/>
    <mergeCell ref="I14:I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47.25">
      <c r="A14" s="12"/>
      <c r="B14" s="30" t="s">
        <v>266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101</v>
      </c>
      <c r="K14" s="32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32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87</v>
      </c>
      <c r="C17" s="35">
        <v>832</v>
      </c>
      <c r="D17" s="35">
        <v>909</v>
      </c>
      <c r="E17" s="36">
        <f t="shared" ref="E17:E23" si="0">IF(ISBLANK(D17),"",(IFERROR(((D17/C17-1)*100),"")))</f>
        <v>9.2548076923076863</v>
      </c>
      <c r="F17" s="36">
        <f>+(D17*100)/$D$23</f>
        <v>0.89628176180005714</v>
      </c>
      <c r="G17" s="35">
        <v>1569</v>
      </c>
      <c r="H17" s="35">
        <v>1715</v>
      </c>
      <c r="I17" s="36">
        <f t="shared" ref="I17:I23" si="1">IF(ISBLANK(H17),"",(IFERROR(((H17/G17-1)*100),"")))</f>
        <v>9.3052899936265199</v>
      </c>
      <c r="J17" s="36">
        <f>+(H17*100)/$H$23</f>
        <v>0.82751499418568186</v>
      </c>
      <c r="K17" s="79"/>
      <c r="L17" s="35">
        <v>20453</v>
      </c>
      <c r="M17" s="36">
        <f>+(L17*100)/$L$23</f>
        <v>0.51951080182668263</v>
      </c>
      <c r="N17" s="15"/>
    </row>
    <row r="18" spans="1:14" ht="15.75">
      <c r="A18" s="12"/>
      <c r="B18" s="34" t="s">
        <v>82</v>
      </c>
      <c r="C18" s="35">
        <v>50261</v>
      </c>
      <c r="D18" s="35">
        <v>44139</v>
      </c>
      <c r="E18" s="36">
        <f t="shared" si="0"/>
        <v>-12.180418216907739</v>
      </c>
      <c r="F18" s="36">
        <f t="shared" ref="F18:F21" si="2">+(D18*100)/$D$23</f>
        <v>43.521430895591557</v>
      </c>
      <c r="G18" s="35">
        <v>100614</v>
      </c>
      <c r="H18" s="35">
        <v>91443</v>
      </c>
      <c r="I18" s="36">
        <f t="shared" si="1"/>
        <v>-9.1150336931242197</v>
      </c>
      <c r="J18" s="36">
        <f t="shared" ref="J18:J21" si="3">+(H18*100)/$H$23</f>
        <v>44.12271347715528</v>
      </c>
      <c r="K18" s="79"/>
      <c r="L18" s="35">
        <v>1741957</v>
      </c>
      <c r="M18" s="36">
        <f t="shared" ref="M18:M21" si="4">+(L18*100)/$L$23</f>
        <v>44.246099731951425</v>
      </c>
      <c r="N18" s="15"/>
    </row>
    <row r="19" spans="1:14" ht="15.75">
      <c r="A19" s="12"/>
      <c r="B19" s="34" t="s">
        <v>88</v>
      </c>
      <c r="C19" s="35">
        <v>9163</v>
      </c>
      <c r="D19" s="35">
        <v>5536</v>
      </c>
      <c r="E19" s="36">
        <f t="shared" si="0"/>
        <v>-39.583105969660593</v>
      </c>
      <c r="F19" s="36">
        <f t="shared" si="2"/>
        <v>5.4585432709847268</v>
      </c>
      <c r="G19" s="35">
        <v>18939</v>
      </c>
      <c r="H19" s="35">
        <v>12780</v>
      </c>
      <c r="I19" s="36">
        <f t="shared" si="1"/>
        <v>-32.520196420085533</v>
      </c>
      <c r="J19" s="36">
        <f t="shared" si="3"/>
        <v>6.1665548837860138</v>
      </c>
      <c r="K19" s="79"/>
      <c r="L19" s="35">
        <v>306723</v>
      </c>
      <c r="M19" s="36">
        <f t="shared" si="4"/>
        <v>7.7908332112005851</v>
      </c>
      <c r="N19" s="15"/>
    </row>
    <row r="20" spans="1:14" ht="15.75">
      <c r="A20" s="12"/>
      <c r="B20" s="34" t="s">
        <v>89</v>
      </c>
      <c r="C20" s="35">
        <v>2970</v>
      </c>
      <c r="D20" s="35">
        <v>1778</v>
      </c>
      <c r="E20" s="36">
        <f t="shared" si="0"/>
        <v>-40.134680134680131</v>
      </c>
      <c r="F20" s="36">
        <f t="shared" si="2"/>
        <v>1.7531231820467565</v>
      </c>
      <c r="G20" s="35">
        <v>5992</v>
      </c>
      <c r="H20" s="35">
        <v>4125</v>
      </c>
      <c r="I20" s="36">
        <f t="shared" si="1"/>
        <v>-31.158210947930577</v>
      </c>
      <c r="J20" s="36">
        <f t="shared" si="3"/>
        <v>1.9903786303299926</v>
      </c>
      <c r="K20" s="79"/>
      <c r="L20" s="35">
        <v>80346</v>
      </c>
      <c r="M20" s="36">
        <f t="shared" si="4"/>
        <v>2.0408064774637773</v>
      </c>
      <c r="N20" s="15"/>
    </row>
    <row r="21" spans="1:14" ht="15.75">
      <c r="A21" s="12"/>
      <c r="B21" s="34" t="s">
        <v>90</v>
      </c>
      <c r="C21" s="35">
        <v>27141</v>
      </c>
      <c r="D21" s="35">
        <v>34577</v>
      </c>
      <c r="E21" s="36">
        <f t="shared" si="0"/>
        <v>27.397664050698211</v>
      </c>
      <c r="F21" s="36">
        <f t="shared" si="2"/>
        <v>34.093217247261364</v>
      </c>
      <c r="G21" s="35">
        <v>54597</v>
      </c>
      <c r="H21" s="35">
        <v>66540</v>
      </c>
      <c r="I21" s="36">
        <f t="shared" si="1"/>
        <v>21.874828287268521</v>
      </c>
      <c r="J21" s="36">
        <f t="shared" si="3"/>
        <v>32.106616742341267</v>
      </c>
      <c r="K21" s="79"/>
      <c r="L21" s="35">
        <v>1511650</v>
      </c>
      <c r="M21" s="36">
        <f t="shared" si="4"/>
        <v>38.396250113983513</v>
      </c>
      <c r="N21" s="15"/>
    </row>
    <row r="22" spans="1:14" ht="15.75">
      <c r="A22" s="12"/>
      <c r="B22" s="34" t="s">
        <v>71</v>
      </c>
      <c r="C22" s="35">
        <v>14976</v>
      </c>
      <c r="D22" s="35">
        <v>14480</v>
      </c>
      <c r="E22" s="36">
        <f t="shared" si="0"/>
        <v>-3.3119658119658113</v>
      </c>
      <c r="F22" s="36">
        <f>+(D22*100)/$D$23</f>
        <v>14.277403642315543</v>
      </c>
      <c r="G22" s="35">
        <v>28732</v>
      </c>
      <c r="H22" s="35">
        <v>30644</v>
      </c>
      <c r="I22" s="36">
        <f t="shared" si="1"/>
        <v>6.6546011415842932</v>
      </c>
      <c r="J22" s="36">
        <f>+(H22*100)/$H$23</f>
        <v>14.786221272201768</v>
      </c>
      <c r="K22" s="79"/>
      <c r="L22" s="35">
        <v>275844</v>
      </c>
      <c r="M22" s="36">
        <f>+(L22*100)/$L$23</f>
        <v>7.0064996635740195</v>
      </c>
      <c r="N22" s="15"/>
    </row>
    <row r="23" spans="1:14" ht="15.75">
      <c r="A23" s="12"/>
      <c r="B23" s="40" t="s">
        <v>70</v>
      </c>
      <c r="C23" s="37">
        <f>SUM(C17:C22)</f>
        <v>105343</v>
      </c>
      <c r="D23" s="37">
        <f>SUM(D17:D22)</f>
        <v>101419</v>
      </c>
      <c r="E23" s="38">
        <f t="shared" si="0"/>
        <v>-3.724974606760767</v>
      </c>
      <c r="F23" s="38">
        <f>SUM(F17:F22)</f>
        <v>100.00000000000001</v>
      </c>
      <c r="G23" s="37">
        <f>SUM(G17:G22)</f>
        <v>210443</v>
      </c>
      <c r="H23" s="37">
        <f>SUM(H17:H22)</f>
        <v>207247</v>
      </c>
      <c r="I23" s="38">
        <f t="shared" si="1"/>
        <v>-1.518701025931013</v>
      </c>
      <c r="J23" s="38">
        <f>SUM(J17:J22)</f>
        <v>100</v>
      </c>
      <c r="K23" s="4"/>
      <c r="L23" s="37">
        <f>SUM(L17:L22)</f>
        <v>3936973</v>
      </c>
      <c r="M23" s="38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308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87</v>
      </c>
      <c r="C26" s="35">
        <v>531</v>
      </c>
      <c r="D26" s="35">
        <v>537</v>
      </c>
      <c r="E26" s="36">
        <f t="shared" ref="E26:E31" si="5">IF(ISBLANK(D26),"",(IFERROR(((D26/C26-1)*100),"")))</f>
        <v>1.1299435028248483</v>
      </c>
      <c r="F26" s="36">
        <f>+(D26*100)/$D$32</f>
        <v>0.9957536761297261</v>
      </c>
      <c r="G26" s="35">
        <v>971</v>
      </c>
      <c r="H26" s="35">
        <v>992</v>
      </c>
      <c r="I26" s="36">
        <f t="shared" ref="I26:I31" si="6">IF(ISBLANK(H26),"",(IFERROR(((H26/G26-1)*100),"")))</f>
        <v>2.1627188465499492</v>
      </c>
      <c r="J26" s="36">
        <f>+(H26*100)/$H$32</f>
        <v>0.89231101356456666</v>
      </c>
      <c r="K26" s="79"/>
      <c r="L26" s="35">
        <v>12283</v>
      </c>
      <c r="M26" s="36">
        <f>+(L26*100)/$L$32</f>
        <v>0.56585511473964356</v>
      </c>
      <c r="N26" s="15"/>
    </row>
    <row r="27" spans="1:14" ht="15.75">
      <c r="A27" s="12"/>
      <c r="B27" s="34" t="s">
        <v>82</v>
      </c>
      <c r="C27" s="35">
        <v>28926</v>
      </c>
      <c r="D27" s="35">
        <v>24159</v>
      </c>
      <c r="E27" s="36">
        <f t="shared" si="5"/>
        <v>-16.479983405932373</v>
      </c>
      <c r="F27" s="36">
        <f t="shared" ref="F27:F30" si="7">+(D27*100)/$D$32</f>
        <v>44.797789686439579</v>
      </c>
      <c r="G27" s="35">
        <v>58452</v>
      </c>
      <c r="H27" s="35">
        <v>50982</v>
      </c>
      <c r="I27" s="36">
        <f t="shared" si="6"/>
        <v>-12.779716690617949</v>
      </c>
      <c r="J27" s="36">
        <f t="shared" ref="J27:J30" si="8">+(H27*100)/$H$32</f>
        <v>45.858669449141871</v>
      </c>
      <c r="K27" s="79"/>
      <c r="L27" s="35">
        <v>1006281</v>
      </c>
      <c r="M27" s="36">
        <f t="shared" ref="M27:M30" si="9">+(L27*100)/$L$32</f>
        <v>46.357506367770355</v>
      </c>
      <c r="N27" s="15"/>
    </row>
    <row r="28" spans="1:14" ht="15.75">
      <c r="A28" s="12"/>
      <c r="B28" s="34" t="s">
        <v>88</v>
      </c>
      <c r="C28" s="35">
        <v>4624</v>
      </c>
      <c r="D28" s="35">
        <v>2759</v>
      </c>
      <c r="E28" s="36">
        <f t="shared" si="5"/>
        <v>-40.333044982698965</v>
      </c>
      <c r="F28" s="36">
        <f t="shared" si="7"/>
        <v>5.1159858332251664</v>
      </c>
      <c r="G28" s="35">
        <v>9638</v>
      </c>
      <c r="H28" s="35">
        <v>6495</v>
      </c>
      <c r="I28" s="36">
        <f t="shared" si="6"/>
        <v>-32.610500103755967</v>
      </c>
      <c r="J28" s="36">
        <f t="shared" si="8"/>
        <v>5.8422984204655846</v>
      </c>
      <c r="K28" s="79"/>
      <c r="L28" s="35">
        <v>155441</v>
      </c>
      <c r="M28" s="36">
        <f t="shared" si="9"/>
        <v>7.1608796621545983</v>
      </c>
      <c r="N28" s="15"/>
    </row>
    <row r="29" spans="1:14" ht="15.75">
      <c r="A29" s="12"/>
      <c r="B29" s="34" t="s">
        <v>89</v>
      </c>
      <c r="C29" s="35">
        <v>1318</v>
      </c>
      <c r="D29" s="35">
        <v>778</v>
      </c>
      <c r="E29" s="36">
        <f t="shared" si="5"/>
        <v>-40.971168437025796</v>
      </c>
      <c r="F29" s="36">
        <f t="shared" si="7"/>
        <v>1.4426375419533091</v>
      </c>
      <c r="G29" s="35">
        <v>2653</v>
      </c>
      <c r="H29" s="35">
        <v>1806</v>
      </c>
      <c r="I29" s="36">
        <f t="shared" si="6"/>
        <v>-31.926121372031659</v>
      </c>
      <c r="J29" s="36">
        <f t="shared" si="8"/>
        <v>1.6245097686467815</v>
      </c>
      <c r="K29" s="79"/>
      <c r="L29" s="35">
        <v>35318</v>
      </c>
      <c r="M29" s="36">
        <f t="shared" si="9"/>
        <v>1.6270350030428014</v>
      </c>
      <c r="N29" s="15"/>
    </row>
    <row r="30" spans="1:14" ht="15.75">
      <c r="A30" s="12"/>
      <c r="B30" s="34" t="s">
        <v>90</v>
      </c>
      <c r="C30" s="35">
        <v>13778</v>
      </c>
      <c r="D30" s="35">
        <v>17667</v>
      </c>
      <c r="E30" s="36">
        <f t="shared" si="5"/>
        <v>28.226157642618666</v>
      </c>
      <c r="F30" s="36">
        <f t="shared" si="7"/>
        <v>32.759739657698084</v>
      </c>
      <c r="G30" s="35">
        <v>27821</v>
      </c>
      <c r="H30" s="35">
        <v>33786</v>
      </c>
      <c r="I30" s="36">
        <f t="shared" si="6"/>
        <v>21.440638366701403</v>
      </c>
      <c r="J30" s="36">
        <f t="shared" si="8"/>
        <v>30.390745871262549</v>
      </c>
      <c r="K30" s="79"/>
      <c r="L30" s="35">
        <v>800756</v>
      </c>
      <c r="M30" s="36">
        <f t="shared" si="9"/>
        <v>36.889349365664579</v>
      </c>
      <c r="N30" s="15"/>
    </row>
    <row r="31" spans="1:14" ht="15.75">
      <c r="A31" s="12"/>
      <c r="B31" s="34" t="s">
        <v>71</v>
      </c>
      <c r="C31" s="35">
        <v>8705</v>
      </c>
      <c r="D31" s="35">
        <v>8029</v>
      </c>
      <c r="E31" s="36">
        <f t="shared" si="5"/>
        <v>-7.7656519241815047</v>
      </c>
      <c r="F31" s="36">
        <f>+(D31*100)/$D$32</f>
        <v>14.888093604554136</v>
      </c>
      <c r="G31" s="35">
        <v>16828</v>
      </c>
      <c r="H31" s="35">
        <v>17111</v>
      </c>
      <c r="I31" s="36">
        <f t="shared" si="6"/>
        <v>1.6817209412883338</v>
      </c>
      <c r="J31" s="36">
        <f>+(H31*100)/$H$32</f>
        <v>15.391465476918649</v>
      </c>
      <c r="K31" s="79"/>
      <c r="L31" s="35">
        <v>160618</v>
      </c>
      <c r="M31" s="36">
        <f>+(L31*100)/$L$32</f>
        <v>7.3993744866280275</v>
      </c>
      <c r="N31" s="15"/>
    </row>
    <row r="32" spans="1:14" ht="15.75">
      <c r="A32" s="12"/>
      <c r="B32" s="40" t="s">
        <v>70</v>
      </c>
      <c r="C32" s="37">
        <f>SUM(C26:C31)</f>
        <v>57882</v>
      </c>
      <c r="D32" s="37">
        <f>SUM(D26:D31)</f>
        <v>53929</v>
      </c>
      <c r="E32" s="38">
        <f t="shared" ref="E32" si="10">IF(ISBLANK(D32),"",(IFERROR(((D32/C32-1)*100),"")))</f>
        <v>-6.8294115614526145</v>
      </c>
      <c r="F32" s="38">
        <f>SUM(F26:F31)</f>
        <v>100</v>
      </c>
      <c r="G32" s="37">
        <f>SUM(G26:G31)</f>
        <v>116363</v>
      </c>
      <c r="H32" s="37">
        <f>SUM(H26:H31)</f>
        <v>111172</v>
      </c>
      <c r="I32" s="38">
        <f t="shared" ref="I32" si="11">IF(ISBLANK(H32),"",(IFERROR(((H32/G32-1)*100),"")))</f>
        <v>-4.4610400213126127</v>
      </c>
      <c r="J32" s="38">
        <f>SUM(J26:J31)</f>
        <v>100</v>
      </c>
      <c r="K32" s="4"/>
      <c r="L32" s="37">
        <f>SUM(L26:L31)</f>
        <v>2170697</v>
      </c>
      <c r="M32" s="38">
        <f>SUM(M26:M31)</f>
        <v>100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309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87</v>
      </c>
      <c r="C35" s="35">
        <f t="shared" ref="C35:D40" si="12">C17-C26</f>
        <v>301</v>
      </c>
      <c r="D35" s="35">
        <f t="shared" si="12"/>
        <v>372</v>
      </c>
      <c r="E35" s="36">
        <f t="shared" ref="E35:E41" si="13">IF(ISBLANK(D35),"",(IFERROR(((D35/C35-1)*100),"")))</f>
        <v>23.588039867109643</v>
      </c>
      <c r="F35" s="36">
        <f>+(D35*100)/$D$41</f>
        <v>0.78332280480101069</v>
      </c>
      <c r="G35" s="35">
        <f t="shared" ref="G35:H40" si="14">G17-G26</f>
        <v>598</v>
      </c>
      <c r="H35" s="35">
        <f t="shared" si="14"/>
        <v>723</v>
      </c>
      <c r="I35" s="36">
        <f t="shared" ref="I35:I41" si="15">IF(ISBLANK(H35),"",(IFERROR(((H35/G35-1)*100),"")))</f>
        <v>20.903010033444815</v>
      </c>
      <c r="J35" s="36">
        <f>+(H35*100)/$H$41</f>
        <v>0.75253708040593281</v>
      </c>
      <c r="K35" s="79"/>
      <c r="L35" s="35">
        <f t="shared" ref="L35:L40" si="16">L17-L26</f>
        <v>8170</v>
      </c>
      <c r="M35" s="36">
        <f>+(L35*100)/$L$41</f>
        <v>0.46255511596149185</v>
      </c>
      <c r="N35" s="15"/>
    </row>
    <row r="36" spans="1:14" ht="15.75">
      <c r="A36" s="12"/>
      <c r="B36" s="34" t="s">
        <v>82</v>
      </c>
      <c r="C36" s="35">
        <f t="shared" si="12"/>
        <v>21335</v>
      </c>
      <c r="D36" s="35">
        <f t="shared" si="12"/>
        <v>19980</v>
      </c>
      <c r="E36" s="36">
        <f t="shared" si="13"/>
        <v>-6.351066322943522</v>
      </c>
      <c r="F36" s="36">
        <f t="shared" ref="F36:F39" si="17">+(D36*100)/$D$41</f>
        <v>42.072015161086547</v>
      </c>
      <c r="G36" s="35">
        <f t="shared" si="14"/>
        <v>42162</v>
      </c>
      <c r="H36" s="35">
        <f t="shared" si="14"/>
        <v>40461</v>
      </c>
      <c r="I36" s="36">
        <f t="shared" si="15"/>
        <v>-4.0344385939945937</v>
      </c>
      <c r="J36" s="36">
        <f t="shared" ref="J36:J39" si="18">+(H36*100)/$H$41</f>
        <v>42.113973458235755</v>
      </c>
      <c r="K36" s="79"/>
      <c r="L36" s="35">
        <f t="shared" si="16"/>
        <v>735676</v>
      </c>
      <c r="M36" s="36">
        <f t="shared" ref="M36:M39" si="19">+(L36*100)/$L$41</f>
        <v>41.651248162801281</v>
      </c>
      <c r="N36" s="15"/>
    </row>
    <row r="37" spans="1:14" ht="15.75">
      <c r="A37" s="12"/>
      <c r="B37" s="34" t="s">
        <v>88</v>
      </c>
      <c r="C37" s="35">
        <f t="shared" si="12"/>
        <v>4539</v>
      </c>
      <c r="D37" s="35">
        <f t="shared" si="12"/>
        <v>2777</v>
      </c>
      <c r="E37" s="36">
        <f t="shared" si="13"/>
        <v>-38.819123154879932</v>
      </c>
      <c r="F37" s="36">
        <f t="shared" si="17"/>
        <v>5.8475468519688354</v>
      </c>
      <c r="G37" s="35">
        <f t="shared" si="14"/>
        <v>9301</v>
      </c>
      <c r="H37" s="35">
        <f t="shared" si="14"/>
        <v>6285</v>
      </c>
      <c r="I37" s="36">
        <f t="shared" si="15"/>
        <v>-32.426620793463066</v>
      </c>
      <c r="J37" s="36">
        <f t="shared" si="18"/>
        <v>6.5417642466822796</v>
      </c>
      <c r="K37" s="79"/>
      <c r="L37" s="35">
        <f t="shared" si="16"/>
        <v>151282</v>
      </c>
      <c r="M37" s="36">
        <f t="shared" si="19"/>
        <v>8.5650260774646778</v>
      </c>
      <c r="N37" s="15"/>
    </row>
    <row r="38" spans="1:14" ht="15.75">
      <c r="A38" s="12"/>
      <c r="B38" s="34" t="s">
        <v>89</v>
      </c>
      <c r="C38" s="35">
        <f t="shared" si="12"/>
        <v>1652</v>
      </c>
      <c r="D38" s="35">
        <f t="shared" si="12"/>
        <v>1000</v>
      </c>
      <c r="E38" s="36">
        <f t="shared" si="13"/>
        <v>-39.46731234866828</v>
      </c>
      <c r="F38" s="36">
        <f t="shared" si="17"/>
        <v>2.1057064645188461</v>
      </c>
      <c r="G38" s="35">
        <f t="shared" si="14"/>
        <v>3339</v>
      </c>
      <c r="H38" s="35">
        <f t="shared" si="14"/>
        <v>2319</v>
      </c>
      <c r="I38" s="36">
        <f t="shared" si="15"/>
        <v>-30.548068283917338</v>
      </c>
      <c r="J38" s="36">
        <f t="shared" si="18"/>
        <v>2.4137392661982826</v>
      </c>
      <c r="K38" s="79"/>
      <c r="L38" s="35">
        <f t="shared" si="16"/>
        <v>45028</v>
      </c>
      <c r="M38" s="36">
        <f t="shared" si="19"/>
        <v>2.5493184530616957</v>
      </c>
      <c r="N38" s="15"/>
    </row>
    <row r="39" spans="1:14" ht="15.75">
      <c r="A39" s="12"/>
      <c r="B39" s="34" t="s">
        <v>90</v>
      </c>
      <c r="C39" s="35">
        <f t="shared" si="12"/>
        <v>13363</v>
      </c>
      <c r="D39" s="35">
        <f t="shared" si="12"/>
        <v>16910</v>
      </c>
      <c r="E39" s="36">
        <f t="shared" si="13"/>
        <v>26.543440844121836</v>
      </c>
      <c r="F39" s="36">
        <f t="shared" si="17"/>
        <v>35.607496315013684</v>
      </c>
      <c r="G39" s="35">
        <f t="shared" si="14"/>
        <v>26776</v>
      </c>
      <c r="H39" s="35">
        <f t="shared" si="14"/>
        <v>32754</v>
      </c>
      <c r="I39" s="36">
        <f t="shared" si="15"/>
        <v>22.32596354944727</v>
      </c>
      <c r="J39" s="36">
        <f t="shared" si="18"/>
        <v>34.092115534738483</v>
      </c>
      <c r="K39" s="79"/>
      <c r="L39" s="35">
        <f t="shared" si="16"/>
        <v>710894</v>
      </c>
      <c r="M39" s="36">
        <f t="shared" si="19"/>
        <v>40.24818318314918</v>
      </c>
      <c r="N39" s="15"/>
    </row>
    <row r="40" spans="1:14" ht="15.75">
      <c r="A40" s="12"/>
      <c r="B40" s="34" t="s">
        <v>71</v>
      </c>
      <c r="C40" s="35">
        <f t="shared" si="12"/>
        <v>6271</v>
      </c>
      <c r="D40" s="35">
        <f t="shared" si="12"/>
        <v>6451</v>
      </c>
      <c r="E40" s="36">
        <f t="shared" si="13"/>
        <v>2.8703556051666412</v>
      </c>
      <c r="F40" s="36">
        <f>+(D40*100)/$D$41</f>
        <v>13.583912402611077</v>
      </c>
      <c r="G40" s="35">
        <f t="shared" si="14"/>
        <v>11904</v>
      </c>
      <c r="H40" s="35">
        <f t="shared" si="14"/>
        <v>13533</v>
      </c>
      <c r="I40" s="36">
        <f t="shared" si="15"/>
        <v>13.684475806451623</v>
      </c>
      <c r="J40" s="36">
        <f>+(H40*100)/$H$41</f>
        <v>14.085870413739267</v>
      </c>
      <c r="K40" s="79"/>
      <c r="L40" s="35">
        <f t="shared" si="16"/>
        <v>115226</v>
      </c>
      <c r="M40" s="36">
        <f>+(L40*100)/$L$41</f>
        <v>6.5236690075616721</v>
      </c>
      <c r="N40" s="15"/>
    </row>
    <row r="41" spans="1:14" ht="15.75">
      <c r="A41" s="12"/>
      <c r="B41" s="40" t="s">
        <v>70</v>
      </c>
      <c r="C41" s="37">
        <f>SUM(C35:C40)</f>
        <v>47461</v>
      </c>
      <c r="D41" s="37">
        <f>SUM(D35:D40)</f>
        <v>47490</v>
      </c>
      <c r="E41" s="38">
        <f t="shared" si="13"/>
        <v>6.1102800193846285E-2</v>
      </c>
      <c r="F41" s="38">
        <f>SUM(F35:F40)</f>
        <v>100</v>
      </c>
      <c r="G41" s="37">
        <f>SUM(G35:G40)</f>
        <v>94080</v>
      </c>
      <c r="H41" s="37">
        <f>SUM(H35:H40)</f>
        <v>96075</v>
      </c>
      <c r="I41" s="38">
        <f t="shared" si="15"/>
        <v>2.1205357142857206</v>
      </c>
      <c r="J41" s="38">
        <f>SUM(J35:J40)</f>
        <v>100.00000000000001</v>
      </c>
      <c r="K41" s="4"/>
      <c r="L41" s="37">
        <f>SUM(L35:L40)</f>
        <v>1766276</v>
      </c>
      <c r="M41" s="38">
        <f>SUM(M35:M40)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2018-04-18T12:29:07Z</dcterms:modified>
</cp:coreProperties>
</file>