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56" i="2"/>
  <c r="M64" i="2"/>
  <c r="M50" i="2"/>
  <c r="M54" i="2"/>
  <c r="M58" i="2"/>
  <c r="M62" i="2"/>
  <c r="M66" i="2"/>
  <c r="M70" i="2"/>
  <c r="M67" i="2"/>
  <c r="M72" i="2"/>
  <c r="M68" i="2"/>
  <c r="M51" i="2"/>
  <c r="M55" i="2"/>
  <c r="M59" i="2"/>
  <c r="M63" i="2"/>
  <c r="M71" i="2"/>
  <c r="M52" i="2"/>
  <c r="M60" i="2"/>
  <c r="M48" i="2"/>
  <c r="J49" i="2"/>
  <c r="J53" i="2"/>
  <c r="J57" i="2"/>
  <c r="J61" i="2"/>
  <c r="J65" i="2"/>
  <c r="J69" i="2"/>
  <c r="J48" i="2"/>
  <c r="J59" i="2"/>
  <c r="J71" i="2"/>
  <c r="J52" i="2"/>
  <c r="J64" i="2"/>
  <c r="J50" i="2"/>
  <c r="J54" i="2"/>
  <c r="J58" i="2"/>
  <c r="J62" i="2"/>
  <c r="J66" i="2"/>
  <c r="J70" i="2"/>
  <c r="J63" i="2"/>
  <c r="J56" i="2"/>
  <c r="J68" i="2"/>
  <c r="J51" i="2"/>
  <c r="J55" i="2"/>
  <c r="J67" i="2"/>
  <c r="J60" i="2"/>
  <c r="J72" i="2"/>
  <c r="F49" i="2"/>
  <c r="F53" i="2"/>
  <c r="F57" i="2"/>
  <c r="F61" i="2"/>
  <c r="F65" i="2"/>
  <c r="F69" i="2"/>
  <c r="F50" i="2"/>
  <c r="F54" i="2"/>
  <c r="F58" i="2"/>
  <c r="F62" i="2"/>
  <c r="F66" i="2"/>
  <c r="F70" i="2"/>
  <c r="F51" i="2"/>
  <c r="F55" i="2"/>
  <c r="F59" i="2"/>
  <c r="F63" i="2"/>
  <c r="F67" i="2"/>
  <c r="F71" i="2"/>
  <c r="F52" i="2"/>
  <c r="F56" i="2"/>
  <c r="F60" i="2"/>
  <c r="F64" i="2"/>
  <c r="F68" i="2"/>
  <c r="F72" i="2"/>
  <c r="F48" i="2"/>
  <c r="I73" i="2"/>
  <c r="I87" i="6"/>
  <c r="M58" i="6"/>
  <c r="M62" i="6"/>
  <c r="M66" i="6"/>
  <c r="M70" i="6"/>
  <c r="M74" i="6"/>
  <c r="M78" i="6"/>
  <c r="M82" i="6"/>
  <c r="M86" i="6"/>
  <c r="M67" i="6"/>
  <c r="M75" i="6"/>
  <c r="M79" i="6"/>
  <c r="M55" i="6"/>
  <c r="M84" i="6"/>
  <c r="M65" i="6"/>
  <c r="M77" i="6"/>
  <c r="M59" i="6"/>
  <c r="M63" i="6"/>
  <c r="M71" i="6"/>
  <c r="M83" i="6"/>
  <c r="M80" i="6"/>
  <c r="M61" i="6"/>
  <c r="M73" i="6"/>
  <c r="M85" i="6"/>
  <c r="M56" i="6"/>
  <c r="M60" i="6"/>
  <c r="M64" i="6"/>
  <c r="M68" i="6"/>
  <c r="M72" i="6"/>
  <c r="M76" i="6"/>
  <c r="M57" i="6"/>
  <c r="M69" i="6"/>
  <c r="M81" i="6"/>
  <c r="J66" i="6"/>
  <c r="J59" i="6"/>
  <c r="J63" i="6"/>
  <c r="J67" i="6"/>
  <c r="J71" i="6"/>
  <c r="J75" i="6"/>
  <c r="J79" i="6"/>
  <c r="J83" i="6"/>
  <c r="J55" i="6"/>
  <c r="J57" i="6"/>
  <c r="J65" i="6"/>
  <c r="J73" i="6"/>
  <c r="J81" i="6"/>
  <c r="J58" i="6"/>
  <c r="J70" i="6"/>
  <c r="J78" i="6"/>
  <c r="J86" i="6"/>
  <c r="J56" i="6"/>
  <c r="J60" i="6"/>
  <c r="J64" i="6"/>
  <c r="J68" i="6"/>
  <c r="J72" i="6"/>
  <c r="J76" i="6"/>
  <c r="J80" i="6"/>
  <c r="J84" i="6"/>
  <c r="J61" i="6"/>
  <c r="J69" i="6"/>
  <c r="J77" i="6"/>
  <c r="J85" i="6"/>
  <c r="J62" i="6"/>
  <c r="J74" i="6"/>
  <c r="J82" i="6"/>
  <c r="F61" i="6"/>
  <c r="F58" i="6"/>
  <c r="F86" i="6"/>
  <c r="F59" i="6"/>
  <c r="F63" i="6"/>
  <c r="F67" i="6"/>
  <c r="F71" i="6"/>
  <c r="F75" i="6"/>
  <c r="F79" i="6"/>
  <c r="F83" i="6"/>
  <c r="F56" i="6"/>
  <c r="F60" i="6"/>
  <c r="F64" i="6"/>
  <c r="F68" i="6"/>
  <c r="F72" i="6"/>
  <c r="F76" i="6"/>
  <c r="F80" i="6"/>
  <c r="F84" i="6"/>
  <c r="F57" i="6"/>
  <c r="F65" i="6"/>
  <c r="F69" i="6"/>
  <c r="F73" i="6"/>
  <c r="F77" i="6"/>
  <c r="F81" i="6"/>
  <c r="F85" i="6"/>
  <c r="F62" i="6"/>
  <c r="F66" i="6"/>
  <c r="F70" i="6"/>
  <c r="F74" i="6"/>
  <c r="F78" i="6"/>
  <c r="F82" i="6"/>
  <c r="F55" i="6"/>
  <c r="E87" i="6"/>
  <c r="M59" i="7"/>
  <c r="M63" i="7"/>
  <c r="M67" i="7"/>
  <c r="M71" i="7"/>
  <c r="M75" i="7"/>
  <c r="M79" i="7"/>
  <c r="M83" i="7"/>
  <c r="M87" i="7"/>
  <c r="M68" i="7"/>
  <c r="M76" i="7"/>
  <c r="M80" i="7"/>
  <c r="M88" i="7"/>
  <c r="M57" i="7"/>
  <c r="M65" i="7"/>
  <c r="M73" i="7"/>
  <c r="M85" i="7"/>
  <c r="M60" i="7"/>
  <c r="M64" i="7"/>
  <c r="M72" i="7"/>
  <c r="M84" i="7"/>
  <c r="M61" i="7"/>
  <c r="M77" i="7"/>
  <c r="M89" i="7"/>
  <c r="M58" i="7"/>
  <c r="M62" i="7"/>
  <c r="M66" i="7"/>
  <c r="M70" i="7"/>
  <c r="M74" i="7"/>
  <c r="M78" i="7"/>
  <c r="M82" i="7"/>
  <c r="M86" i="7"/>
  <c r="M56" i="7"/>
  <c r="M69" i="7"/>
  <c r="M81" i="7"/>
  <c r="J57" i="7"/>
  <c r="J89" i="7"/>
  <c r="J58" i="7"/>
  <c r="J62" i="7"/>
  <c r="J70" i="7"/>
  <c r="J78" i="7"/>
  <c r="J86" i="7"/>
  <c r="J59" i="7"/>
  <c r="J63" i="7"/>
  <c r="J67" i="7"/>
  <c r="J71" i="7"/>
  <c r="J75" i="7"/>
  <c r="J79" i="7"/>
  <c r="J83" i="7"/>
  <c r="J87" i="7"/>
  <c r="J60" i="7"/>
  <c r="J64" i="7"/>
  <c r="J68" i="7"/>
  <c r="J72" i="7"/>
  <c r="J76" i="7"/>
  <c r="J80" i="7"/>
  <c r="J84" i="7"/>
  <c r="J88" i="7"/>
  <c r="J61" i="7"/>
  <c r="J65" i="7"/>
  <c r="J69" i="7"/>
  <c r="J73" i="7"/>
  <c r="J77" i="7"/>
  <c r="J81" i="7"/>
  <c r="J85" i="7"/>
  <c r="J66" i="7"/>
  <c r="J74" i="7"/>
  <c r="J82" i="7"/>
  <c r="J56" i="7"/>
  <c r="F57" i="7"/>
  <c r="F61" i="7"/>
  <c r="F65" i="7"/>
  <c r="F69" i="7"/>
  <c r="F73" i="7"/>
  <c r="F77" i="7"/>
  <c r="F81" i="7"/>
  <c r="F85" i="7"/>
  <c r="F89" i="7"/>
  <c r="F63" i="7"/>
  <c r="F71" i="7"/>
  <c r="F79" i="7"/>
  <c r="F87" i="7"/>
  <c r="F58" i="7"/>
  <c r="F62" i="7"/>
  <c r="F66" i="7"/>
  <c r="F70" i="7"/>
  <c r="F74" i="7"/>
  <c r="F78" i="7"/>
  <c r="F82" i="7"/>
  <c r="F86" i="7"/>
  <c r="F56" i="7"/>
  <c r="F59" i="7"/>
  <c r="F67" i="7"/>
  <c r="F75" i="7"/>
  <c r="F83" i="7"/>
  <c r="F60" i="7"/>
  <c r="F64" i="7"/>
  <c r="F68" i="7"/>
  <c r="F72" i="7"/>
  <c r="F76" i="7"/>
  <c r="F80" i="7"/>
  <c r="F84" i="7"/>
  <c r="F88" i="7"/>
  <c r="I90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E49" i="15" s="1"/>
  <c r="D49" i="15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I41" i="4" s="1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G97" i="2"/>
  <c r="I97" i="2" s="1"/>
  <c r="G96" i="2"/>
  <c r="G95" i="2"/>
  <c r="G94" i="2"/>
  <c r="G93" i="2"/>
  <c r="I93" i="2" s="1"/>
  <c r="G92" i="2"/>
  <c r="G91" i="2"/>
  <c r="G90" i="2"/>
  <c r="G89" i="2"/>
  <c r="G88" i="2"/>
  <c r="G87" i="2"/>
  <c r="G86" i="2"/>
  <c r="I86" i="2" s="1"/>
  <c r="G85" i="2"/>
  <c r="I85" i="2" s="1"/>
  <c r="G84" i="2"/>
  <c r="G83" i="2"/>
  <c r="G82" i="2"/>
  <c r="I82" i="2" s="1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E95" i="2" s="1"/>
  <c r="D94" i="2"/>
  <c r="D93" i="2"/>
  <c r="D92" i="2"/>
  <c r="D91" i="2"/>
  <c r="D90" i="2"/>
  <c r="D89" i="2"/>
  <c r="D88" i="2"/>
  <c r="D87" i="2"/>
  <c r="D86" i="2"/>
  <c r="D85" i="2"/>
  <c r="D84" i="2"/>
  <c r="D83" i="2"/>
  <c r="E83" i="2" s="1"/>
  <c r="D82" i="2"/>
  <c r="D81" i="2"/>
  <c r="D80" i="2"/>
  <c r="D79" i="2"/>
  <c r="E79" i="2" s="1"/>
  <c r="C103" i="2"/>
  <c r="C102" i="2"/>
  <c r="C101" i="2"/>
  <c r="C100" i="2"/>
  <c r="C99" i="2"/>
  <c r="E99" i="2" s="1"/>
  <c r="C98" i="2"/>
  <c r="C97" i="2"/>
  <c r="C96" i="2"/>
  <c r="C95" i="2"/>
  <c r="C94" i="2"/>
  <c r="E94" i="2" s="1"/>
  <c r="C93" i="2"/>
  <c r="C92" i="2"/>
  <c r="C91" i="2"/>
  <c r="C90" i="2"/>
  <c r="C89" i="2"/>
  <c r="C88" i="2"/>
  <c r="C87" i="2"/>
  <c r="E87" i="2" s="1"/>
  <c r="C86" i="2"/>
  <c r="C85" i="2"/>
  <c r="C84" i="2"/>
  <c r="C83" i="2"/>
  <c r="C82" i="2"/>
  <c r="C81" i="2"/>
  <c r="C80" i="2"/>
  <c r="C79" i="2"/>
  <c r="I98" i="2"/>
  <c r="I90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I120" i="6" s="1"/>
  <c r="H119" i="6"/>
  <c r="H118" i="6"/>
  <c r="H117" i="6"/>
  <c r="H116" i="6"/>
  <c r="H115" i="6"/>
  <c r="H114" i="6"/>
  <c r="H113" i="6"/>
  <c r="H112" i="6"/>
  <c r="I112" i="6" s="1"/>
  <c r="H111" i="6"/>
  <c r="I111" i="6" s="1"/>
  <c r="H110" i="6"/>
  <c r="H109" i="6"/>
  <c r="H108" i="6"/>
  <c r="H107" i="6"/>
  <c r="H106" i="6"/>
  <c r="I106" i="6" s="1"/>
  <c r="H105" i="6"/>
  <c r="H104" i="6"/>
  <c r="H103" i="6"/>
  <c r="H102" i="6"/>
  <c r="I102" i="6" s="1"/>
  <c r="H101" i="6"/>
  <c r="H100" i="6"/>
  <c r="H99" i="6"/>
  <c r="H98" i="6"/>
  <c r="H97" i="6"/>
  <c r="H96" i="6"/>
  <c r="I96" i="6" s="1"/>
  <c r="H95" i="6"/>
  <c r="H94" i="6"/>
  <c r="H93" i="6"/>
  <c r="G124" i="6"/>
  <c r="G123" i="6"/>
  <c r="G122" i="6"/>
  <c r="G121" i="6"/>
  <c r="I121" i="6" s="1"/>
  <c r="G120" i="6"/>
  <c r="G119" i="6"/>
  <c r="I119" i="6" s="1"/>
  <c r="G118" i="6"/>
  <c r="G117" i="6"/>
  <c r="G116" i="6"/>
  <c r="G115" i="6"/>
  <c r="G114" i="6"/>
  <c r="I114" i="6" s="1"/>
  <c r="G113" i="6"/>
  <c r="I113" i="6" s="1"/>
  <c r="G112" i="6"/>
  <c r="G111" i="6"/>
  <c r="G110" i="6"/>
  <c r="I110" i="6" s="1"/>
  <c r="G109" i="6"/>
  <c r="G108" i="6"/>
  <c r="G107" i="6"/>
  <c r="G106" i="6"/>
  <c r="G105" i="6"/>
  <c r="I105" i="6" s="1"/>
  <c r="G104" i="6"/>
  <c r="I104" i="6" s="1"/>
  <c r="G103" i="6"/>
  <c r="G102" i="6"/>
  <c r="G101" i="6"/>
  <c r="I101" i="6" s="1"/>
  <c r="G100" i="6"/>
  <c r="G99" i="6"/>
  <c r="G98" i="6"/>
  <c r="G97" i="6"/>
  <c r="G96" i="6"/>
  <c r="G95" i="6"/>
  <c r="G94" i="6"/>
  <c r="I94" i="6" s="1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C121" i="6"/>
  <c r="C120" i="6"/>
  <c r="E120" i="6" s="1"/>
  <c r="C119" i="6"/>
  <c r="C118" i="6"/>
  <c r="E118" i="6" s="1"/>
  <c r="C117" i="6"/>
  <c r="C116" i="6"/>
  <c r="E116" i="6" s="1"/>
  <c r="C115" i="6"/>
  <c r="C114" i="6"/>
  <c r="E114" i="6" s="1"/>
  <c r="C113" i="6"/>
  <c r="C112" i="6"/>
  <c r="C111" i="6"/>
  <c r="E111" i="6" s="1"/>
  <c r="C110" i="6"/>
  <c r="C109" i="6"/>
  <c r="C108" i="6"/>
  <c r="E108" i="6" s="1"/>
  <c r="C107" i="6"/>
  <c r="C106" i="6"/>
  <c r="E106" i="6" s="1"/>
  <c r="C105" i="6"/>
  <c r="C104" i="6"/>
  <c r="E104" i="6" s="1"/>
  <c r="C103" i="6"/>
  <c r="C102" i="6"/>
  <c r="E102" i="6" s="1"/>
  <c r="C101" i="6"/>
  <c r="C100" i="6"/>
  <c r="E100" i="6" s="1"/>
  <c r="C99" i="6"/>
  <c r="C98" i="6"/>
  <c r="C97" i="6"/>
  <c r="C96" i="6"/>
  <c r="C95" i="6"/>
  <c r="E95" i="6" s="1"/>
  <c r="C94" i="6"/>
  <c r="E94" i="6" s="1"/>
  <c r="C93" i="6"/>
  <c r="I124" i="6"/>
  <c r="I123" i="6"/>
  <c r="I116" i="6"/>
  <c r="I115" i="6"/>
  <c r="I108" i="6"/>
  <c r="I107" i="6"/>
  <c r="E103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I117" i="7" s="1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I101" i="7" s="1"/>
  <c r="H100" i="7"/>
  <c r="H99" i="7"/>
  <c r="H98" i="7"/>
  <c r="H97" i="7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I103" i="7" s="1"/>
  <c r="G102" i="7"/>
  <c r="G101" i="7"/>
  <c r="G100" i="7"/>
  <c r="G99" i="7"/>
  <c r="I99" i="7" s="1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E117" i="7" s="1"/>
  <c r="D116" i="7"/>
  <c r="D115" i="7"/>
  <c r="D114" i="7"/>
  <c r="D113" i="7"/>
  <c r="D112" i="7"/>
  <c r="D111" i="7"/>
  <c r="D110" i="7"/>
  <c r="D109" i="7"/>
  <c r="D108" i="7"/>
  <c r="D107" i="7"/>
  <c r="D106" i="7"/>
  <c r="D105" i="7"/>
  <c r="E105" i="7" s="1"/>
  <c r="D104" i="7"/>
  <c r="D103" i="7"/>
  <c r="D102" i="7"/>
  <c r="D101" i="7"/>
  <c r="E101" i="7" s="1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96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E61" i="14" s="1"/>
  <c r="C62" i="14"/>
  <c r="E62" i="14" s="1"/>
  <c r="C63" i="14"/>
  <c r="E63" i="14" s="1"/>
  <c r="C64" i="14"/>
  <c r="E64" i="14" s="1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29" i="15" l="1"/>
  <c r="M37" i="15"/>
  <c r="J29" i="15"/>
  <c r="J37" i="15"/>
  <c r="F29" i="15"/>
  <c r="F37" i="15"/>
  <c r="I49" i="15"/>
  <c r="E45" i="15"/>
  <c r="M31" i="10"/>
  <c r="M26" i="10"/>
  <c r="J26" i="10"/>
  <c r="J31" i="10"/>
  <c r="F31" i="10"/>
  <c r="F26" i="10"/>
  <c r="E40" i="10"/>
  <c r="I38" i="10"/>
  <c r="M31" i="5"/>
  <c r="M26" i="5"/>
  <c r="J31" i="5"/>
  <c r="J26" i="5"/>
  <c r="F26" i="5"/>
  <c r="F31" i="5"/>
  <c r="I36" i="5"/>
  <c r="E43" i="4"/>
  <c r="M31" i="4"/>
  <c r="M32" i="4"/>
  <c r="M33" i="4"/>
  <c r="M27" i="4"/>
  <c r="M28" i="4"/>
  <c r="M29" i="4"/>
  <c r="M30" i="4"/>
  <c r="I34" i="4"/>
  <c r="J28" i="4"/>
  <c r="J32" i="4"/>
  <c r="J30" i="4"/>
  <c r="J31" i="4"/>
  <c r="J29" i="4"/>
  <c r="J33" i="4"/>
  <c r="J27" i="4"/>
  <c r="F29" i="4"/>
  <c r="F30" i="4"/>
  <c r="F27" i="4"/>
  <c r="F31" i="4"/>
  <c r="F28" i="4"/>
  <c r="F32" i="4"/>
  <c r="F33" i="4"/>
  <c r="E42" i="4"/>
  <c r="E82" i="2"/>
  <c r="F73" i="2"/>
  <c r="M73" i="2"/>
  <c r="J73" i="2"/>
  <c r="I102" i="2"/>
  <c r="E102" i="2"/>
  <c r="E98" i="2"/>
  <c r="I94" i="2"/>
  <c r="E91" i="2"/>
  <c r="E90" i="2"/>
  <c r="E86" i="2"/>
  <c r="I79" i="2"/>
  <c r="E103" i="2"/>
  <c r="I81" i="2"/>
  <c r="F87" i="6"/>
  <c r="M87" i="6"/>
  <c r="J87" i="6"/>
  <c r="E123" i="6"/>
  <c r="I122" i="6"/>
  <c r="E119" i="6"/>
  <c r="I118" i="6"/>
  <c r="E115" i="6"/>
  <c r="I103" i="6"/>
  <c r="I100" i="6"/>
  <c r="I99" i="6"/>
  <c r="E99" i="6"/>
  <c r="I98" i="6"/>
  <c r="I95" i="6"/>
  <c r="E122" i="6"/>
  <c r="E110" i="6"/>
  <c r="E107" i="6"/>
  <c r="E98" i="6"/>
  <c r="I97" i="6"/>
  <c r="I129" i="7"/>
  <c r="I119" i="7"/>
  <c r="I109" i="7"/>
  <c r="E99" i="7"/>
  <c r="M90" i="7"/>
  <c r="J90" i="7"/>
  <c r="F90" i="7"/>
  <c r="I125" i="7"/>
  <c r="I121" i="7"/>
  <c r="I105" i="7"/>
  <c r="I97" i="7"/>
  <c r="E128" i="7"/>
  <c r="I127" i="7"/>
  <c r="E127" i="7"/>
  <c r="I123" i="7"/>
  <c r="I115" i="7"/>
  <c r="E115" i="7"/>
  <c r="I107" i="7"/>
  <c r="E107" i="7"/>
  <c r="I113" i="7"/>
  <c r="E109" i="7"/>
  <c r="E60" i="14"/>
  <c r="E56" i="14"/>
  <c r="O64" i="14"/>
  <c r="O60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<sst xmlns="http://schemas.openxmlformats.org/spreadsheetml/2006/main" count="828" uniqueCount="324">
  <si>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</si>
  <si>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</si>
  <si>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</si>
  <si>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</si>
  <si>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</si>
  <si>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</si>
  <si>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</si>
  <si>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</si>
  <si>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</si>
  <si>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</si>
  <si>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</si>
  <si>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</si>
  <si>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</si>
  <si>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</si>
  <si>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</si>
  <si>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</si>
  <si>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</si>
  <si>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</si>
  <si>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</si>
  <si>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</si>
  <si>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</si>
  <si>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</si>
  <si>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</si>
  <si>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</si>
  <si>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</si>
  <si>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</si>
  <si>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</si>
  <si>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</si>
  <si>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</si>
  <si>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</si>
  <si>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</si>
  <si>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</si>
  <si>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</si>
  <si>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</si>
  <si>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</si>
  <si>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</si>
  <si>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</si>
  <si>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</si>
  <si>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</si>
  <si>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</si>
  <si>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</si>
  <si>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</si>
  <si>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</si>
  <si>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</si>
  <si>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</si>
  <si>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</si>
  <si>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</si>
  <si>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</si>
  <si>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</si>
  <si>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</si>
  <si>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</si>
  <si>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</si>
  <si>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</si>
  <si>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</si>
  <si>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</si>
  <si>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</si>
  <si>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</si>
  <si>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</si>
  <si>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</si>
  <si>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</si>
  <si>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</si>
  <si>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</si>
  <si>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</si>
  <si>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</si>
  <si>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</si>
  <si>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</si>
  <si>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</si>
  <si>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</si>
  <si>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</si>
  <si>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</si>
  <si>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</si>
  <si>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</si>
  <si>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</si>
  <si>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</si>
  <si>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</si>
  <si>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</si>
  <si>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</si>
  <si>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</si>
  <si>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</si>
  <si>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</si>
  <si>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</si>
  <si>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</si>
  <si>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</si>
  <si>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</si>
  <si>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</si>
  <si>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</si>
  <si>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</si>
  <si>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</si>
  <si>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</si>
  <si>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</si>
  <si>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</si>
  <si>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</si>
  <si>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</si>
  <si>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</si>
  <si>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</si>
  <si>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</si>
  <si>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</si>
  <si>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</si>
  <si>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</si>
  <si>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</si>
  <si>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</si>
  <si>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</si>
  <si>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</si>
  <si>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</si>
  <si>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</si>
  <si>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</si>
  <si>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</si>
  <si>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</si>
  <si>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</si>
  <si>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</si>
  <si>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</si>
  <si>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</si>
  <si>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</si>
  <si>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</si>
  <si>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</si>
  <si>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</si>
  <si>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</si>
  <si>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</si>
  <si>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</si>
  <si>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</si>
  <si>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</si>
  <si>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</si>
  <si>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</si>
  <si>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</si>
  <si>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</si>
  <si>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</si>
  <si>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</si>
  <si>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</si>
  <si>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</si>
  <si>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</si>
  <si>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</si>
  <si>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</si>
  <si>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</si>
  <si>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</si>
  <si>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</si>
  <si>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</si>
  <si>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</si>
  <si>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</si>
  <si>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</si>
  <si>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</si>
  <si>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</si>
  <si>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</si>
  <si>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</si>
  <si>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</si>
  <si>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</si>
  <si>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</si>
  <si>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</si>
  <si>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</si>
  <si>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</si>
  <si>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</si>
  <si>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</si>
  <si>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</si>
  <si>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</si>
  <si>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</si>
  <si>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</si>
  <si>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</si>
  <si>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</si>
  <si>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</si>
  <si>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</si>
  <si>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</si>
  <si>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</si>
  <si>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</si>
  <si>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</si>
  <si>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</si>
  <si>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</si>
  <si>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</si>
  <si>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</si>
  <si>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</si>
  <si>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</si>
  <si>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</si>
  <si>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</si>
  <si>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</si>
  <si>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</si>
  <si>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</si>
  <si>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</si>
  <si>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</si>
  <si>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</si>
  <si>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</si>
  <si>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</si>
  <si>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</si>
  <si>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</si>
  <si>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</si>
  <si>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</si>
  <si>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</si>
  <si>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</si>
  <si>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</si>
  <si>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</si>
  <si>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</si>
  <si>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</si>
  <si>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</si>
  <si>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</si>
  <si>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</si>
  <si>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</si>
  <si>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</si>
  <si>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</si>
  <si>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</si>
  <si>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</si>
  <si>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</si>
  <si>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</si>
  <si>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</si>
  <si>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</si>
  <si>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</si>
  <si>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</si>
  <si>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</si>
  <si>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</si>
  <si>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</si>
  <si>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</si>
  <si>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</si>
  <si>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</si>
  <si>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</si>
  <si>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</si>
  <si>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</si>
  <si>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</si>
  <si>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</si>
  <si>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</si>
  <si>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</si>
  <si>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</si>
  <si>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</si>
  <si>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</si>
  <si>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</si>
  <si>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</si>
  <si>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</si>
  <si>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</si>
  <si>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</si>
  <si>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</si>
  <si>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</si>
  <si>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</si>
  <si>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</si>
  <si>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</si>
  <si>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</si>
  <si>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</si>
  <si>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</si>
  <si>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</si>
  <si>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</si>
  <si>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</si>
  <si>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</si>
  <si>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</si>
  <si>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</si>
  <si>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</si>
  <si>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</si>
  <si>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</si>
  <si>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</si>
  <si>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</si>
  <si>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</si>
  <si>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</si>
  <si>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</si>
  <si>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</si>
  <si>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</si>
  <si>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</si>
  <si>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</si>
  <si>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</si>
  <si>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</si>
  <si>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</si>
  <si>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</si>
  <si>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</si>
  <si>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</si>
  <si>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</si>
  <si>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</si>
  <si>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</si>
  <si>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</si>
  <si>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</si>
  <si>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</si>
  <si>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</si>
  <si>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</si>
  <si>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</si>
  <si>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</si>
  <si>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</si>
  <si>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</si>
  <si>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</si>
  <si>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</si>
  <si>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</si>
  <si>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</si>
  <si>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</si>
  <si>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</si>
  <si>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</si>
  <si>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</si>
  <si>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</si>
  <si>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</si>
  <si>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</si>
  <si>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</si>
  <si>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</si>
  <si>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</si>
  <si>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</si>
  <si>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</si>
  <si>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</si>
  <si>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</si>
  <si>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</si>
  <si>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</si>
  <si>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</si>
  <si>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</si>
  <si>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</si>
  <si>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</si>
  <si>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</si>
  <si>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</si>
  <si>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</si>
  <si>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</si>
  <si>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</si>
  <si>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</si>
  <si>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</si>
  <si>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</si>
  <si>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</si>
  <si>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</si>
  <si>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</si>
  <si>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</si>
  <si>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</si>
  <si>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</si>
  <si>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</si>
  <si>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</si>
  <si>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</si>
  <si>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</si>
  <si>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</si>
  <si>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</si>
  <si>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</si>
  <si>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98 Prestadores que actualmente hacen uso del Sistema de Información</t>
  </si>
  <si>
    <t>Junio de 2018</t>
  </si>
  <si>
    <t>Julio de 2018</t>
  </si>
  <si>
    <t>% Cambio   '18/'17</t>
  </si>
  <si>
    <t>Acumulado 2013-2018</t>
  </si>
  <si>
    <t>2013-2018</t>
  </si>
  <si>
    <t>Junio</t>
  </si>
  <si>
    <t>Año corrido a Junio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</si>
  <si>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Junio</t>
    </r>
  </si>
  <si>
    <t>Acumulado a Junio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</si>
  <si>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Junio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</si>
</sst>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99090</c:v>
                </c:pt>
                <c:pt idx="1">
                  <c:v>85803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46968</c:v>
                </c:pt>
                <c:pt idx="1">
                  <c:v>41331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52122</c:v>
                </c:pt>
                <c:pt idx="1">
                  <c:v>44472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602</v>
      </c>
      <c r="D17" s="35">
        <v>356</v>
      </c>
      <c r="E17" s="36">
        <f t="shared" ref="E17:E26" si="0">IF(ISBLANK(D17),"",(IFERROR(((D17/C17-1)*100),"")))</f>
        <v>-40.863787375415285</v>
      </c>
      <c r="F17" s="36">
        <f>+(D17*100)/$D$26</f>
        <v>0.41490390778877195</v>
      </c>
      <c r="G17" s="35">
        <v>2607</v>
      </c>
      <c r="H17" s="35">
        <v>2288</v>
      </c>
      <c r="I17" s="36">
        <f t="shared" ref="I17:I26" si="1">IF(ISBLANK(H17),"",(IFERROR(((H17/G17-1)*100),"")))</f>
        <v>-12.236286919831219</v>
      </c>
      <c r="J17" s="36">
        <f>+(H17*100)/$H$26</f>
        <v>0.39455690810859284</v>
      </c>
      <c r="K17" s="79"/>
      <c r="L17" s="35">
        <v>17749</v>
      </c>
      <c r="M17" s="36">
        <f>+(L17*100)/$L$26</f>
        <v>0.41184634272604737</v>
      </c>
      <c r="N17" s="15"/>
    </row>
    <row r="18" spans="1:14" ht="15.75">
      <c r="A18" s="12"/>
      <c r="B18" s="34" t="s">
        <v>288</v>
      </c>
      <c r="C18" s="35">
        <v>1176</v>
      </c>
      <c r="D18" s="35">
        <v>1045</v>
      </c>
      <c r="E18" s="36">
        <f t="shared" si="0"/>
        <v>-11.139455782312924</v>
      </c>
      <c r="F18" s="36">
        <f t="shared" ref="F18:F24" si="2">+(D18*100)/$D$26</f>
        <v>1.2179061338181649</v>
      </c>
      <c r="G18" s="35">
        <v>6568</v>
      </c>
      <c r="H18" s="35">
        <v>6178</v>
      </c>
      <c r="I18" s="36">
        <f t="shared" si="1"/>
        <v>-5.937880633373938</v>
      </c>
      <c r="J18" s="36">
        <f t="shared" ref="J18:J24" si="3">+(H18*100)/$H$26</f>
        <v>1.0653726303736393</v>
      </c>
      <c r="K18" s="79"/>
      <c r="L18" s="35">
        <v>52052</v>
      </c>
      <c r="M18" s="36">
        <f t="shared" ref="M18:M24" si="4">+(L18*100)/$L$26</f>
        <v>1.2078103460237881</v>
      </c>
      <c r="N18" s="15"/>
    </row>
    <row r="19" spans="1:14" ht="15.75">
      <c r="A19" s="12"/>
      <c r="B19" s="34" t="s">
        <v>289</v>
      </c>
      <c r="C19" s="35">
        <v>1838</v>
      </c>
      <c r="D19" s="35">
        <v>1502</v>
      </c>
      <c r="E19" s="36">
        <f t="shared" si="0"/>
        <v>-18.280739934711644</v>
      </c>
      <c r="F19" s="36">
        <f t="shared" si="2"/>
        <v>1.7505215435357737</v>
      </c>
      <c r="G19" s="35">
        <v>13408</v>
      </c>
      <c r="H19" s="35">
        <v>12239</v>
      </c>
      <c r="I19" s="36">
        <f t="shared" si="1"/>
        <v>-8.7186754176610926</v>
      </c>
      <c r="J19" s="36">
        <f t="shared" si="3"/>
        <v>2.1105690552189982</v>
      </c>
      <c r="K19" s="79"/>
      <c r="L19" s="35">
        <v>85712</v>
      </c>
      <c r="M19" s="36">
        <f t="shared" si="4"/>
        <v>1.9888542299698557</v>
      </c>
      <c r="N19" s="15"/>
    </row>
    <row r="20" spans="1:14" ht="15.75">
      <c r="A20" s="12"/>
      <c r="B20" s="34" t="s">
        <v>290</v>
      </c>
      <c r="C20" s="35">
        <v>1922</v>
      </c>
      <c r="D20" s="35">
        <v>1800</v>
      </c>
      <c r="E20" s="36">
        <f t="shared" si="0"/>
        <v>-6.347554630593133</v>
      </c>
      <c r="F20" s="36">
        <f t="shared" si="2"/>
        <v>2.0978287472466</v>
      </c>
      <c r="G20" s="35">
        <v>12012</v>
      </c>
      <c r="H20" s="35">
        <v>11095</v>
      </c>
      <c r="I20" s="36">
        <f t="shared" si="1"/>
        <v>-7.6340326340326392</v>
      </c>
      <c r="J20" s="36">
        <f t="shared" si="3"/>
        <v>1.9132906011647017</v>
      </c>
      <c r="K20" s="79"/>
      <c r="L20" s="35">
        <v>84802</v>
      </c>
      <c r="M20" s="36">
        <f t="shared" si="4"/>
        <v>1.9677386644799295</v>
      </c>
      <c r="N20" s="15"/>
    </row>
    <row r="21" spans="1:14" ht="15.75">
      <c r="A21" s="12"/>
      <c r="B21" s="34" t="s">
        <v>291</v>
      </c>
      <c r="C21" s="35">
        <v>6122</v>
      </c>
      <c r="D21" s="35">
        <v>3945</v>
      </c>
      <c r="E21" s="36">
        <f t="shared" si="0"/>
        <v>-35.560274420124138</v>
      </c>
      <c r="F21" s="36">
        <f t="shared" si="2"/>
        <v>4.5977413377154646</v>
      </c>
      <c r="G21" s="35">
        <v>27031</v>
      </c>
      <c r="H21" s="35">
        <v>21558</v>
      </c>
      <c r="I21" s="36">
        <f t="shared" si="1"/>
        <v>-20.247123672820099</v>
      </c>
      <c r="J21" s="36">
        <f t="shared" si="3"/>
        <v>3.7175952032364701</v>
      </c>
      <c r="K21" s="79"/>
      <c r="L21" s="35">
        <v>198226</v>
      </c>
      <c r="M21" s="36">
        <f t="shared" si="4"/>
        <v>4.5996198734133449</v>
      </c>
      <c r="N21" s="15"/>
    </row>
    <row r="22" spans="1:14" ht="15" customHeight="1">
      <c r="A22" s="12"/>
      <c r="B22" s="34" t="s">
        <v>292</v>
      </c>
      <c r="C22" s="35">
        <v>10367</v>
      </c>
      <c r="D22" s="35">
        <v>7767</v>
      </c>
      <c r="E22" s="36">
        <f t="shared" si="0"/>
        <v>-25.079579434744858</v>
      </c>
      <c r="F22" s="36">
        <f t="shared" si="2"/>
        <v>9.0521310443690783</v>
      </c>
      <c r="G22" s="35">
        <v>58003</v>
      </c>
      <c r="H22" s="35">
        <v>51040</v>
      </c>
      <c r="I22" s="36">
        <f t="shared" si="1"/>
        <v>-12.004551488716098</v>
      </c>
      <c r="J22" s="36">
        <f t="shared" si="3"/>
        <v>8.8016541039609173</v>
      </c>
      <c r="K22" s="79"/>
      <c r="L22" s="35">
        <v>473303</v>
      </c>
      <c r="M22" s="36">
        <f t="shared" si="4"/>
        <v>10.982484058328152</v>
      </c>
      <c r="N22" s="15"/>
    </row>
    <row r="23" spans="1:14" ht="15.75">
      <c r="A23" s="12"/>
      <c r="B23" s="34" t="s">
        <v>293</v>
      </c>
      <c r="C23" s="35">
        <v>9963</v>
      </c>
      <c r="D23" s="35">
        <v>6938</v>
      </c>
      <c r="E23" s="36">
        <f t="shared" si="0"/>
        <v>-30.362340660443643</v>
      </c>
      <c r="F23" s="36">
        <f t="shared" si="2"/>
        <v>8.0859643602205047</v>
      </c>
      <c r="G23" s="35">
        <v>47766</v>
      </c>
      <c r="H23" s="35">
        <v>40674</v>
      </c>
      <c r="I23" s="36">
        <f t="shared" si="1"/>
        <v>-14.84738098228866</v>
      </c>
      <c r="J23" s="36">
        <f t="shared" si="3"/>
        <v>7.0140767833954998</v>
      </c>
      <c r="K23" s="79"/>
      <c r="L23" s="35">
        <v>357745</v>
      </c>
      <c r="M23" s="36">
        <f t="shared" si="4"/>
        <v>8.3010856881249548</v>
      </c>
      <c r="N23" s="15"/>
    </row>
    <row r="24" spans="1:14" ht="15.75">
      <c r="A24" s="12"/>
      <c r="B24" s="34" t="s">
        <v>294</v>
      </c>
      <c r="C24" s="35">
        <v>491</v>
      </c>
      <c r="D24" s="35">
        <v>376</v>
      </c>
      <c r="E24" s="36">
        <f t="shared" si="0"/>
        <v>-23.421588594704691</v>
      </c>
      <c r="F24" s="36">
        <f t="shared" si="2"/>
        <v>0.43821311609151198</v>
      </c>
      <c r="G24" s="35">
        <v>2430</v>
      </c>
      <c r="H24" s="35">
        <v>2313</v>
      </c>
      <c r="I24" s="36">
        <f t="shared" si="1"/>
        <v>-4.8148148148148167</v>
      </c>
      <c r="J24" s="36">
        <f t="shared" si="3"/>
        <v>0.39886806313600315</v>
      </c>
      <c r="K24" s="79"/>
      <c r="L24" s="35">
        <v>18158</v>
      </c>
      <c r="M24" s="36">
        <f t="shared" si="4"/>
        <v>0.42133674523745379</v>
      </c>
      <c r="N24" s="15"/>
    </row>
    <row r="25" spans="1:14" ht="15.75">
      <c r="A25" s="12"/>
      <c r="B25" s="34" t="s">
        <v>295</v>
      </c>
      <c r="C25" s="35">
        <v>66609</v>
      </c>
      <c r="D25" s="35">
        <v>62074</v>
      </c>
      <c r="E25" s="36">
        <f t="shared" si="0"/>
        <v>-6.8083892567070485</v>
      </c>
      <c r="F25" s="36">
        <f>+(D25*100)/$D$26</f>
        <v>72.344789809214134</v>
      </c>
      <c r="G25" s="35">
        <v>417802</v>
      </c>
      <c r="H25" s="35">
        <v>432506</v>
      </c>
      <c r="I25" s="36">
        <f t="shared" si="1"/>
        <v>3.5193704194810049</v>
      </c>
      <c r="J25" s="36">
        <f>+(H25*100)/$H$26</f>
        <v>74.584016651405179</v>
      </c>
      <c r="K25" s="79"/>
      <c r="L25" s="35">
        <v>3021870</v>
      </c>
      <c r="M25" s="36">
        <f>+(L25*100)/$L$26</f>
        <v>70.119224051696477</v>
      </c>
      <c r="N25" s="15"/>
    </row>
    <row r="26" spans="1:14" ht="15.75">
      <c r="A26" s="12"/>
      <c r="B26" s="40" t="s">
        <v>70</v>
      </c>
      <c r="C26" s="37">
        <f>SUM(C17:C25)</f>
        <v>99090</v>
      </c>
      <c r="D26" s="37">
        <f>SUM(D17:D25)</f>
        <v>85803</v>
      </c>
      <c r="E26" s="38">
        <f t="shared" si="0"/>
        <v>-13.409022101120193</v>
      </c>
      <c r="F26" s="38">
        <f>SUM(F17:F25)</f>
        <v>100</v>
      </c>
      <c r="G26" s="37">
        <f t="shared" ref="G26:H26" si="5">SUM(G17:G25)</f>
        <v>587627</v>
      </c>
      <c r="H26" s="37">
        <f t="shared" si="5"/>
        <v>579891</v>
      </c>
      <c r="I26" s="38">
        <f t="shared" si="1"/>
        <v>-1.316481373388223</v>
      </c>
      <c r="J26" s="38">
        <f>SUM(J17:J25)</f>
        <v>100</v>
      </c>
      <c r="K26" s="4"/>
      <c r="L26" s="37">
        <f t="shared" ref="L26:M26" si="6">SUM(L17:L25)</f>
        <v>4309617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265</v>
      </c>
      <c r="D29" s="35">
        <v>171</v>
      </c>
      <c r="E29" s="36">
        <f t="shared" ref="E29:E37" si="7">IF(ISBLANK(D29),"",(IFERROR(((D29/C29-1)*100),"")))</f>
        <v>-35.471698113207552</v>
      </c>
      <c r="F29" s="36">
        <f>+(D29*100)/$D$38</f>
        <v>0.38451160280626012</v>
      </c>
      <c r="G29" s="35">
        <v>1119</v>
      </c>
      <c r="H29" s="35">
        <v>1003</v>
      </c>
      <c r="I29" s="36">
        <f t="shared" ref="I29:I37" si="8">IF(ISBLANK(H29),"",(IFERROR(((H29/G29-1)*100),"")))</f>
        <v>-10.366398570151924</v>
      </c>
      <c r="J29" s="36">
        <f>+(H29*100)/$H$38</f>
        <v>0.3283647566073995</v>
      </c>
      <c r="K29" s="79"/>
      <c r="L29" s="35">
        <v>7906</v>
      </c>
      <c r="M29" s="36">
        <f>+(L29*100)/$L$38</f>
        <v>0.33429486447654061</v>
      </c>
      <c r="N29" s="15"/>
    </row>
    <row r="30" spans="1:14" ht="15.75">
      <c r="A30" s="12"/>
      <c r="B30" s="34" t="s">
        <v>288</v>
      </c>
      <c r="C30" s="35">
        <v>602</v>
      </c>
      <c r="D30" s="35">
        <v>519</v>
      </c>
      <c r="E30" s="36">
        <f t="shared" si="7"/>
        <v>-13.787375415282387</v>
      </c>
      <c r="F30" s="36">
        <f t="shared" ref="F30:F36" si="9">+(D30*100)/$D$38</f>
        <v>1.1670264436049649</v>
      </c>
      <c r="G30" s="35">
        <v>3311</v>
      </c>
      <c r="H30" s="35">
        <v>3020</v>
      </c>
      <c r="I30" s="36">
        <f t="shared" si="8"/>
        <v>-8.7888855330715785</v>
      </c>
      <c r="J30" s="36">
        <f t="shared" ref="J30:J36" si="10">+(H30*100)/$H$38</f>
        <v>0.98869547851879014</v>
      </c>
      <c r="K30" s="79"/>
      <c r="L30" s="35">
        <v>26311</v>
      </c>
      <c r="M30" s="36">
        <f t="shared" ref="M30:M36" si="11">+(L30*100)/$L$38</f>
        <v>1.1125262053177662</v>
      </c>
      <c r="N30" s="15"/>
    </row>
    <row r="31" spans="1:14" ht="15.75">
      <c r="A31" s="12"/>
      <c r="B31" s="34" t="s">
        <v>289</v>
      </c>
      <c r="C31" s="35">
        <v>1341</v>
      </c>
      <c r="D31" s="35">
        <v>1159</v>
      </c>
      <c r="E31" s="36">
        <f t="shared" si="7"/>
        <v>-13.571961222967932</v>
      </c>
      <c r="F31" s="36">
        <f t="shared" si="9"/>
        <v>2.6061341967979854</v>
      </c>
      <c r="G31" s="35">
        <v>10529</v>
      </c>
      <c r="H31" s="35">
        <v>9429</v>
      </c>
      <c r="I31" s="36">
        <f t="shared" si="8"/>
        <v>-10.447335929338021</v>
      </c>
      <c r="J31" s="36">
        <f t="shared" si="10"/>
        <v>3.0868906181965801</v>
      </c>
      <c r="K31" s="79"/>
      <c r="L31" s="35">
        <v>65591</v>
      </c>
      <c r="M31" s="36">
        <f t="shared" si="11"/>
        <v>2.77342960484199</v>
      </c>
      <c r="N31" s="15"/>
    </row>
    <row r="32" spans="1:14" ht="15.75">
      <c r="A32" s="12"/>
      <c r="B32" s="34" t="s">
        <v>290</v>
      </c>
      <c r="C32" s="35">
        <v>1503</v>
      </c>
      <c r="D32" s="35">
        <v>1390</v>
      </c>
      <c r="E32" s="36">
        <f t="shared" si="7"/>
        <v>-7.5182967398536249</v>
      </c>
      <c r="F32" s="36">
        <f t="shared" si="9"/>
        <v>3.1255621514660912</v>
      </c>
      <c r="G32" s="35">
        <v>9571</v>
      </c>
      <c r="H32" s="35">
        <v>8660</v>
      </c>
      <c r="I32" s="36">
        <f t="shared" si="8"/>
        <v>-9.5183366419391966</v>
      </c>
      <c r="J32" s="36">
        <f t="shared" si="10"/>
        <v>2.8351333920439479</v>
      </c>
      <c r="K32" s="79"/>
      <c r="L32" s="35">
        <v>66709</v>
      </c>
      <c r="M32" s="36">
        <f t="shared" si="11"/>
        <v>2.8207027718651081</v>
      </c>
      <c r="N32" s="15"/>
    </row>
    <row r="33" spans="1:14" ht="15.75">
      <c r="A33" s="12"/>
      <c r="B33" s="34" t="s">
        <v>291</v>
      </c>
      <c r="C33" s="35">
        <v>4109</v>
      </c>
      <c r="D33" s="35">
        <v>2593</v>
      </c>
      <c r="E33" s="36">
        <f t="shared" si="7"/>
        <v>-36.894621562423943</v>
      </c>
      <c r="F33" s="36">
        <f t="shared" si="9"/>
        <v>5.8306350062960961</v>
      </c>
      <c r="G33" s="35">
        <v>18080</v>
      </c>
      <c r="H33" s="35">
        <v>14142</v>
      </c>
      <c r="I33" s="36">
        <f t="shared" si="8"/>
        <v>-21.780973451327434</v>
      </c>
      <c r="J33" s="36">
        <f t="shared" si="10"/>
        <v>4.6298448533816989</v>
      </c>
      <c r="K33" s="79"/>
      <c r="L33" s="35">
        <v>131068</v>
      </c>
      <c r="M33" s="36">
        <f t="shared" si="11"/>
        <v>5.542038868860514</v>
      </c>
      <c r="N33" s="15"/>
    </row>
    <row r="34" spans="1:14" ht="15.75">
      <c r="A34" s="12"/>
      <c r="B34" s="34" t="s">
        <v>292</v>
      </c>
      <c r="C34" s="35">
        <v>6774</v>
      </c>
      <c r="D34" s="35">
        <v>5030</v>
      </c>
      <c r="E34" s="36">
        <f t="shared" si="7"/>
        <v>-25.745497490404489</v>
      </c>
      <c r="F34" s="36">
        <f t="shared" si="9"/>
        <v>11.310487497751394</v>
      </c>
      <c r="G34" s="35">
        <v>38970</v>
      </c>
      <c r="H34" s="35">
        <v>33876</v>
      </c>
      <c r="I34" s="36">
        <f t="shared" si="8"/>
        <v>-13.071593533487302</v>
      </c>
      <c r="J34" s="36">
        <f t="shared" si="10"/>
        <v>11.090413255067064</v>
      </c>
      <c r="K34" s="79"/>
      <c r="L34" s="35">
        <v>313676</v>
      </c>
      <c r="M34" s="36">
        <f t="shared" si="11"/>
        <v>13.263379194225063</v>
      </c>
      <c r="N34" s="15"/>
    </row>
    <row r="35" spans="1:14" ht="15.75">
      <c r="A35" s="12"/>
      <c r="B35" s="34" t="s">
        <v>293</v>
      </c>
      <c r="C35" s="35">
        <v>3616</v>
      </c>
      <c r="D35" s="35">
        <v>2432</v>
      </c>
      <c r="E35" s="36">
        <f t="shared" si="7"/>
        <v>-32.743362831858406</v>
      </c>
      <c r="F35" s="36">
        <f t="shared" si="9"/>
        <v>5.4686094621334771</v>
      </c>
      <c r="G35" s="35">
        <v>16261</v>
      </c>
      <c r="H35" s="35">
        <v>13492</v>
      </c>
      <c r="I35" s="36">
        <f t="shared" si="8"/>
        <v>-17.028473033638768</v>
      </c>
      <c r="J35" s="36">
        <f t="shared" si="10"/>
        <v>4.4170461576740117</v>
      </c>
      <c r="K35" s="79"/>
      <c r="L35" s="35">
        <v>122432</v>
      </c>
      <c r="M35" s="36">
        <f t="shared" si="11"/>
        <v>5.1768769096372145</v>
      </c>
      <c r="N35" s="15"/>
    </row>
    <row r="36" spans="1:14" ht="15.75">
      <c r="A36" s="12"/>
      <c r="B36" s="34" t="s">
        <v>294</v>
      </c>
      <c r="C36" s="35">
        <v>260</v>
      </c>
      <c r="D36" s="35">
        <v>198</v>
      </c>
      <c r="E36" s="36">
        <f t="shared" si="7"/>
        <v>-23.84615384615385</v>
      </c>
      <c r="F36" s="36">
        <f t="shared" si="9"/>
        <v>0.44522396114409069</v>
      </c>
      <c r="G36" s="35">
        <v>1316</v>
      </c>
      <c r="H36" s="35">
        <v>1245</v>
      </c>
      <c r="I36" s="36">
        <f t="shared" si="8"/>
        <v>-5.3951367781155053</v>
      </c>
      <c r="J36" s="36">
        <f t="shared" si="10"/>
        <v>0.40759134793241514</v>
      </c>
      <c r="K36" s="79"/>
      <c r="L36" s="35">
        <v>9911</v>
      </c>
      <c r="M36" s="36">
        <f t="shared" si="11"/>
        <v>0.41907366580154232</v>
      </c>
      <c r="N36" s="15"/>
    </row>
    <row r="37" spans="1:14" ht="15.75">
      <c r="A37" s="12"/>
      <c r="B37" s="34" t="s">
        <v>295</v>
      </c>
      <c r="C37" s="35">
        <v>33652</v>
      </c>
      <c r="D37" s="35">
        <v>30980</v>
      </c>
      <c r="E37" s="36">
        <f t="shared" si="7"/>
        <v>-7.9400927136574317</v>
      </c>
      <c r="F37" s="36">
        <f>+(D37*100)/$D$38</f>
        <v>69.661809677999642</v>
      </c>
      <c r="G37" s="35">
        <v>218544</v>
      </c>
      <c r="H37" s="35">
        <v>220586</v>
      </c>
      <c r="I37" s="36">
        <f t="shared" si="8"/>
        <v>0.934365619737898</v>
      </c>
      <c r="J37" s="36">
        <f>+(H37*100)/$H$38</f>
        <v>72.216020140578095</v>
      </c>
      <c r="K37" s="79"/>
      <c r="L37" s="35">
        <v>1621374</v>
      </c>
      <c r="M37" s="36">
        <f>+(L37*100)/$L$38</f>
        <v>68.557677914974263</v>
      </c>
      <c r="N37" s="15"/>
    </row>
    <row r="38" spans="1:14" ht="15.75">
      <c r="A38" s="12"/>
      <c r="B38" s="40" t="s">
        <v>70</v>
      </c>
      <c r="C38" s="37">
        <f>SUM(C29:C37)</f>
        <v>52122</v>
      </c>
      <c r="D38" s="37">
        <f>SUM(D29:D37)</f>
        <v>44472</v>
      </c>
      <c r="E38" s="38">
        <f t="shared" ref="E38" si="12">IF(ISBLANK(D38),"",(IFERROR(((D38/C38-1)*100),"")))</f>
        <v>-14.677103718199614</v>
      </c>
      <c r="F38" s="38">
        <f>SUM(F29:F37)</f>
        <v>100</v>
      </c>
      <c r="G38" s="37">
        <f t="shared" ref="G38:H38" si="13">SUM(G29:G37)</f>
        <v>317701</v>
      </c>
      <c r="H38" s="37">
        <f t="shared" si="13"/>
        <v>305453</v>
      </c>
      <c r="I38" s="38">
        <f t="shared" ref="I38" si="14">IF(ISBLANK(H38),"",(IFERROR(((H38/G38-1)*100),"")))</f>
        <v>-3.8551971822562758</v>
      </c>
      <c r="J38" s="38">
        <f>SUM(J29:J37)</f>
        <v>100</v>
      </c>
      <c r="K38" s="4"/>
      <c r="L38" s="37">
        <f t="shared" ref="L38:M38" si="15">SUM(L29:L37)</f>
        <v>2364978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337</v>
      </c>
      <c r="D41" s="35">
        <f t="shared" si="16"/>
        <v>185</v>
      </c>
      <c r="E41" s="36">
        <f t="shared" ref="E41:E50" si="17">IF(ISBLANK(D41),"",(IFERROR(((D41/C41-1)*100),"")))</f>
        <v>-45.103857566765583</v>
      </c>
      <c r="F41" s="36">
        <f>+(D41*100)/$D$50</f>
        <v>0.44760591323703758</v>
      </c>
      <c r="G41" s="35">
        <f t="shared" ref="G41:H49" si="18">G17-G29</f>
        <v>1488</v>
      </c>
      <c r="H41" s="35">
        <f t="shared" si="18"/>
        <v>1285</v>
      </c>
      <c r="I41" s="36">
        <f t="shared" ref="I41:I50" si="19">IF(ISBLANK(H41),"",(IFERROR(((H41/G41-1)*100),"")))</f>
        <v>-13.642473118279575</v>
      </c>
      <c r="J41" s="36">
        <f>+(H41*100)/$H$50</f>
        <v>0.46822961834731341</v>
      </c>
      <c r="K41" s="79"/>
      <c r="L41" s="35">
        <f t="shared" ref="L41:L49" si="20">L17-L29</f>
        <v>9843</v>
      </c>
      <c r="M41" s="36">
        <f>+(L41*100)/$L$50</f>
        <v>0.50616078356959826</v>
      </c>
      <c r="N41" s="15"/>
    </row>
    <row r="42" spans="1:14" ht="15.75">
      <c r="A42" s="12"/>
      <c r="B42" s="34" t="s">
        <v>288</v>
      </c>
      <c r="C42" s="35">
        <f t="shared" si="16"/>
        <v>574</v>
      </c>
      <c r="D42" s="35">
        <f t="shared" si="16"/>
        <v>526</v>
      </c>
      <c r="E42" s="36">
        <f t="shared" si="17"/>
        <v>-8.3623693379790929</v>
      </c>
      <c r="F42" s="36">
        <f t="shared" ref="F42:F48" si="21">+(D42*100)/$D$50</f>
        <v>1.2726524884469284</v>
      </c>
      <c r="G42" s="35">
        <f t="shared" si="18"/>
        <v>3257</v>
      </c>
      <c r="H42" s="35">
        <f t="shared" si="18"/>
        <v>3158</v>
      </c>
      <c r="I42" s="36">
        <f t="shared" si="19"/>
        <v>-3.0396070003070319</v>
      </c>
      <c r="J42" s="36">
        <f t="shared" ref="J42:J48" si="22">+(H42*100)/$H$50</f>
        <v>1.1507152799539422</v>
      </c>
      <c r="K42" s="79"/>
      <c r="L42" s="35">
        <f t="shared" si="20"/>
        <v>25741</v>
      </c>
      <c r="M42" s="36">
        <f t="shared" ref="M42:M48" si="23">+(L42*100)/$L$50</f>
        <v>1.3236904124621587</v>
      </c>
      <c r="N42" s="15"/>
    </row>
    <row r="43" spans="1:14" ht="15.75">
      <c r="A43" s="12"/>
      <c r="B43" s="34" t="s">
        <v>289</v>
      </c>
      <c r="C43" s="35">
        <f t="shared" si="16"/>
        <v>497</v>
      </c>
      <c r="D43" s="35">
        <f t="shared" si="16"/>
        <v>343</v>
      </c>
      <c r="E43" s="36">
        <f t="shared" si="17"/>
        <v>-30.985915492957751</v>
      </c>
      <c r="F43" s="36">
        <f t="shared" si="21"/>
        <v>0.82988555805569664</v>
      </c>
      <c r="G43" s="35">
        <f t="shared" si="18"/>
        <v>2879</v>
      </c>
      <c r="H43" s="35">
        <f t="shared" si="18"/>
        <v>2810</v>
      </c>
      <c r="I43" s="36">
        <f t="shared" si="19"/>
        <v>-2.3966655088572431</v>
      </c>
      <c r="J43" s="36">
        <f t="shared" si="22"/>
        <v>1.0239106829229188</v>
      </c>
      <c r="K43" s="79"/>
      <c r="L43" s="35">
        <f t="shared" si="20"/>
        <v>20121</v>
      </c>
      <c r="M43" s="36">
        <f t="shared" si="23"/>
        <v>1.0346907575133482</v>
      </c>
      <c r="N43" s="15"/>
    </row>
    <row r="44" spans="1:14" ht="15.75">
      <c r="A44" s="12"/>
      <c r="B44" s="34" t="s">
        <v>290</v>
      </c>
      <c r="C44" s="35">
        <f t="shared" si="16"/>
        <v>419</v>
      </c>
      <c r="D44" s="35">
        <f t="shared" si="16"/>
        <v>410</v>
      </c>
      <c r="E44" s="36">
        <f t="shared" si="17"/>
        <v>-2.1479713603818618</v>
      </c>
      <c r="F44" s="36">
        <f t="shared" si="21"/>
        <v>0.99199148339019139</v>
      </c>
      <c r="G44" s="35">
        <f t="shared" si="18"/>
        <v>2441</v>
      </c>
      <c r="H44" s="35">
        <f t="shared" si="18"/>
        <v>2435</v>
      </c>
      <c r="I44" s="36">
        <f t="shared" si="19"/>
        <v>-0.24580090126996579</v>
      </c>
      <c r="J44" s="36">
        <f t="shared" si="22"/>
        <v>0.8872677981912126</v>
      </c>
      <c r="K44" s="79"/>
      <c r="L44" s="35">
        <f t="shared" si="20"/>
        <v>18093</v>
      </c>
      <c r="M44" s="36">
        <f t="shared" si="23"/>
        <v>0.93040404928626852</v>
      </c>
      <c r="N44" s="15"/>
    </row>
    <row r="45" spans="1:14" ht="15.75">
      <c r="A45" s="12"/>
      <c r="B45" s="34" t="s">
        <v>291</v>
      </c>
      <c r="C45" s="35">
        <f t="shared" si="16"/>
        <v>2013</v>
      </c>
      <c r="D45" s="35">
        <f t="shared" si="16"/>
        <v>1352</v>
      </c>
      <c r="E45" s="36">
        <f t="shared" si="17"/>
        <v>-32.836562344759066</v>
      </c>
      <c r="F45" s="36">
        <f t="shared" si="21"/>
        <v>3.2711524037647286</v>
      </c>
      <c r="G45" s="35">
        <f t="shared" si="18"/>
        <v>8951</v>
      </c>
      <c r="H45" s="35">
        <f t="shared" si="18"/>
        <v>7416</v>
      </c>
      <c r="I45" s="36">
        <f t="shared" si="19"/>
        <v>-17.148921908166681</v>
      </c>
      <c r="J45" s="36">
        <f t="shared" si="22"/>
        <v>2.7022496884542226</v>
      </c>
      <c r="K45" s="79"/>
      <c r="L45" s="35">
        <f t="shared" si="20"/>
        <v>67158</v>
      </c>
      <c r="M45" s="36">
        <f t="shared" si="23"/>
        <v>3.4534944532121385</v>
      </c>
      <c r="N45" s="15"/>
    </row>
    <row r="46" spans="1:14" ht="15.75">
      <c r="A46" s="12"/>
      <c r="B46" s="34" t="s">
        <v>292</v>
      </c>
      <c r="C46" s="35">
        <f t="shared" si="16"/>
        <v>3593</v>
      </c>
      <c r="D46" s="35">
        <f t="shared" si="16"/>
        <v>2737</v>
      </c>
      <c r="E46" s="36">
        <f t="shared" si="17"/>
        <v>-23.824102421374892</v>
      </c>
      <c r="F46" s="36">
        <f t="shared" si="21"/>
        <v>6.6221480244852531</v>
      </c>
      <c r="G46" s="35">
        <f t="shared" si="18"/>
        <v>19033</v>
      </c>
      <c r="H46" s="35">
        <f t="shared" si="18"/>
        <v>17164</v>
      </c>
      <c r="I46" s="36">
        <f t="shared" si="19"/>
        <v>-9.8197866862817165</v>
      </c>
      <c r="J46" s="36">
        <f t="shared" si="22"/>
        <v>6.2542359294266827</v>
      </c>
      <c r="K46" s="79"/>
      <c r="L46" s="35">
        <f t="shared" si="20"/>
        <v>159627</v>
      </c>
      <c r="M46" s="36">
        <f t="shared" si="23"/>
        <v>8.208567245643021</v>
      </c>
      <c r="N46" s="15"/>
    </row>
    <row r="47" spans="1:14" ht="15.75">
      <c r="A47" s="12"/>
      <c r="B47" s="34" t="s">
        <v>293</v>
      </c>
      <c r="C47" s="35">
        <f t="shared" si="16"/>
        <v>6347</v>
      </c>
      <c r="D47" s="35">
        <f t="shared" si="16"/>
        <v>4506</v>
      </c>
      <c r="E47" s="36">
        <f t="shared" si="17"/>
        <v>-29.005829525760195</v>
      </c>
      <c r="F47" s="36">
        <f t="shared" si="21"/>
        <v>10.902228351600494</v>
      </c>
      <c r="G47" s="35">
        <f t="shared" si="18"/>
        <v>31505</v>
      </c>
      <c r="H47" s="35">
        <f t="shared" si="18"/>
        <v>27182</v>
      </c>
      <c r="I47" s="36">
        <f t="shared" si="19"/>
        <v>-13.721631487065544</v>
      </c>
      <c r="J47" s="36">
        <f t="shared" si="22"/>
        <v>9.9046050474059708</v>
      </c>
      <c r="K47" s="79"/>
      <c r="L47" s="35">
        <f t="shared" si="20"/>
        <v>235313</v>
      </c>
      <c r="M47" s="36">
        <f t="shared" si="23"/>
        <v>12.100600677040829</v>
      </c>
      <c r="N47" s="15"/>
    </row>
    <row r="48" spans="1:14" ht="15.75">
      <c r="A48" s="12"/>
      <c r="B48" s="34" t="s">
        <v>294</v>
      </c>
      <c r="C48" s="35">
        <f t="shared" si="16"/>
        <v>231</v>
      </c>
      <c r="D48" s="35">
        <f t="shared" si="16"/>
        <v>178</v>
      </c>
      <c r="E48" s="36">
        <f t="shared" si="17"/>
        <v>-22.943722943722943</v>
      </c>
      <c r="F48" s="36">
        <f t="shared" si="21"/>
        <v>0.43066947327671723</v>
      </c>
      <c r="G48" s="35">
        <f t="shared" si="18"/>
        <v>1114</v>
      </c>
      <c r="H48" s="35">
        <f t="shared" si="18"/>
        <v>1068</v>
      </c>
      <c r="I48" s="36">
        <f t="shared" si="19"/>
        <v>-4.1292639138240546</v>
      </c>
      <c r="J48" s="36">
        <f t="shared" si="22"/>
        <v>0.38915893571589938</v>
      </c>
      <c r="K48" s="79"/>
      <c r="L48" s="35">
        <f t="shared" si="20"/>
        <v>8247</v>
      </c>
      <c r="M48" s="36">
        <f t="shared" si="23"/>
        <v>0.42408899543822787</v>
      </c>
      <c r="N48" s="15"/>
    </row>
    <row r="49" spans="1:14" ht="15.75">
      <c r="A49" s="12"/>
      <c r="B49" s="34" t="s">
        <v>295</v>
      </c>
      <c r="C49" s="35">
        <f t="shared" si="16"/>
        <v>32957</v>
      </c>
      <c r="D49" s="35">
        <f t="shared" si="16"/>
        <v>31094</v>
      </c>
      <c r="E49" s="36">
        <f t="shared" si="17"/>
        <v>-5.652820341657316</v>
      </c>
      <c r="F49" s="36">
        <f>+(D49*100)/$D$50</f>
        <v>75.231666303742955</v>
      </c>
      <c r="G49" s="35">
        <f t="shared" si="18"/>
        <v>199258</v>
      </c>
      <c r="H49" s="35">
        <f t="shared" si="18"/>
        <v>211920</v>
      </c>
      <c r="I49" s="36">
        <f t="shared" si="19"/>
        <v>6.3545754750123029</v>
      </c>
      <c r="J49" s="36">
        <f>+(H49*100)/$H$50</f>
        <v>77.219627019581836</v>
      </c>
      <c r="K49" s="79"/>
      <c r="L49" s="35">
        <f t="shared" si="20"/>
        <v>1400496</v>
      </c>
      <c r="M49" s="36">
        <f>+(L49*100)/$L$50</f>
        <v>72.018302625834409</v>
      </c>
      <c r="N49" s="15"/>
    </row>
    <row r="50" spans="1:14" ht="15.75">
      <c r="A50" s="12"/>
      <c r="B50" s="40" t="s">
        <v>70</v>
      </c>
      <c r="C50" s="37">
        <f>SUM(C41:C49)</f>
        <v>46968</v>
      </c>
      <c r="D50" s="37">
        <f>SUM(D41:D49)</f>
        <v>41331</v>
      </c>
      <c r="E50" s="38">
        <f t="shared" si="17"/>
        <v>-12.001788451711803</v>
      </c>
      <c r="F50" s="38">
        <f>SUM(F41:F49)</f>
        <v>100</v>
      </c>
      <c r="G50" s="37">
        <f t="shared" ref="G50:H50" si="24">SUM(G41:G49)</f>
        <v>269926</v>
      </c>
      <c r="H50" s="37">
        <f t="shared" si="24"/>
        <v>274438</v>
      </c>
      <c r="I50" s="38">
        <f t="shared" si="19"/>
        <v>1.6715692449041697</v>
      </c>
      <c r="J50" s="38">
        <f>SUM(J41:J49)</f>
        <v>100</v>
      </c>
      <c r="K50" s="4"/>
      <c r="L50" s="37">
        <f t="shared" ref="L50:M50" si="25">SUM(L41:L49)</f>
        <v>1944639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>
        <v>88165</v>
      </c>
      <c r="E19" s="36">
        <f t="shared" si="0"/>
        <v>-14.554723161761141</v>
      </c>
      <c r="F19" s="35">
        <v>4025138</v>
      </c>
      <c r="G19" s="67"/>
      <c r="H19" s="35">
        <v>46216</v>
      </c>
      <c r="I19" s="35">
        <v>41615</v>
      </c>
      <c r="J19" s="36">
        <f t="shared" si="1"/>
        <v>-9.9554266920547025</v>
      </c>
      <c r="K19" s="35">
        <v>1807891</v>
      </c>
      <c r="L19" s="83"/>
      <c r="M19" s="35">
        <v>56967</v>
      </c>
      <c r="N19" s="35">
        <v>46550</v>
      </c>
      <c r="O19" s="36">
        <f t="shared" si="2"/>
        <v>-18.286025242684357</v>
      </c>
      <c r="P19" s="35">
        <v>2217247</v>
      </c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>
        <v>101514</v>
      </c>
      <c r="E20" s="36">
        <f>IF(ISBLANK(D20),"",(IFERROR(((D20/C20-1)*100),"")))</f>
        <v>31.937458572152689</v>
      </c>
      <c r="F20" s="35">
        <v>4126652</v>
      </c>
      <c r="G20" s="67"/>
      <c r="H20" s="35">
        <v>36118</v>
      </c>
      <c r="I20" s="35">
        <v>48632</v>
      </c>
      <c r="J20" s="36">
        <f>IF(ISBLANK(I20),"",(IFERROR(((I20/H20-1)*100),"")))</f>
        <v>34.647544160806241</v>
      </c>
      <c r="K20" s="35">
        <v>1856523</v>
      </c>
      <c r="L20" s="83"/>
      <c r="M20" s="35">
        <v>40823</v>
      </c>
      <c r="N20" s="35">
        <v>52882</v>
      </c>
      <c r="O20" s="36">
        <f>IF(ISBLANK(N20),"",(IFERROR(((N20/M20-1)*100),"")))</f>
        <v>29.539720255738189</v>
      </c>
      <c r="P20" s="35">
        <v>2270129</v>
      </c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>
        <v>97162</v>
      </c>
      <c r="E21" s="36">
        <f t="shared" ref="E21:E28" si="3">IF(ISBLANK(D21),"",(IFERROR(((D21/C21-1)*100),"")))</f>
        <v>-0.82474226804123418</v>
      </c>
      <c r="F21" s="35">
        <v>4223814</v>
      </c>
      <c r="G21" s="67"/>
      <c r="H21" s="35">
        <v>46544</v>
      </c>
      <c r="I21" s="35">
        <v>46785</v>
      </c>
      <c r="J21" s="36">
        <f t="shared" ref="J21:J28" si="4">IF(ISBLANK(I21),"",(IFERROR(((I21/H21-1)*100),"")))</f>
        <v>0.51778961842556814</v>
      </c>
      <c r="K21" s="35">
        <v>1903308</v>
      </c>
      <c r="L21" s="32"/>
      <c r="M21" s="35">
        <v>51426</v>
      </c>
      <c r="N21" s="35">
        <v>50377</v>
      </c>
      <c r="O21" s="36">
        <f t="shared" ref="O21:O28" si="5">IF(ISBLANK(N21),"",(IFERROR(((N21/M21-1)*100),"")))</f>
        <v>-2.0398242134328948</v>
      </c>
      <c r="P21" s="35">
        <v>2320506</v>
      </c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109">
        <v>85803</v>
      </c>
      <c r="E22" s="110">
        <f t="shared" si="3"/>
        <v>-13.409022101120193</v>
      </c>
      <c r="F22" s="109">
        <v>4309617</v>
      </c>
      <c r="G22" s="67"/>
      <c r="H22" s="35">
        <v>46968</v>
      </c>
      <c r="I22" s="109">
        <v>41331</v>
      </c>
      <c r="J22" s="110">
        <f t="shared" si="4"/>
        <v>-12.001788451711803</v>
      </c>
      <c r="K22" s="109">
        <v>1944639</v>
      </c>
      <c r="L22" s="32"/>
      <c r="M22" s="35">
        <v>52122</v>
      </c>
      <c r="N22" s="109">
        <v>44472</v>
      </c>
      <c r="O22" s="110">
        <f t="shared" si="5"/>
        <v>-14.677103718199614</v>
      </c>
      <c r="P22" s="109">
        <v>2364978</v>
      </c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/>
      <c r="E23" s="36" t="str">
        <f t="shared" si="3"/>
        <v/>
      </c>
      <c r="F23" s="35"/>
      <c r="G23" s="67"/>
      <c r="H23" s="35">
        <v>40458</v>
      </c>
      <c r="I23" s="35"/>
      <c r="J23" s="36" t="str">
        <f t="shared" si="4"/>
        <v/>
      </c>
      <c r="K23" s="35"/>
      <c r="L23" s="32"/>
      <c r="M23" s="35">
        <v>45908</v>
      </c>
      <c r="N23" s="35"/>
      <c r="O23" s="36" t="str">
        <f t="shared" si="5"/>
        <v/>
      </c>
      <c r="P23" s="35"/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/>
      <c r="E24" s="36" t="str">
        <f t="shared" si="3"/>
        <v/>
      </c>
      <c r="F24" s="35"/>
      <c r="G24" s="67"/>
      <c r="H24" s="35">
        <v>44092</v>
      </c>
      <c r="I24" s="35"/>
      <c r="J24" s="36" t="str">
        <f t="shared" si="4"/>
        <v/>
      </c>
      <c r="K24" s="35"/>
      <c r="L24" s="32"/>
      <c r="M24" s="35">
        <v>47666</v>
      </c>
      <c r="N24" s="35"/>
      <c r="O24" s="36" t="str">
        <f t="shared" si="5"/>
        <v/>
      </c>
      <c r="P24" s="35"/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/>
      <c r="E25" s="36" t="str">
        <f t="shared" si="3"/>
        <v/>
      </c>
      <c r="F25" s="35"/>
      <c r="G25" s="67"/>
      <c r="H25" s="35">
        <v>43513</v>
      </c>
      <c r="I25" s="35"/>
      <c r="J25" s="36" t="str">
        <f t="shared" si="4"/>
        <v/>
      </c>
      <c r="K25" s="35"/>
      <c r="L25" s="32"/>
      <c r="M25" s="35">
        <v>48045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/>
      <c r="E26" s="36" t="str">
        <f t="shared" si="3"/>
        <v/>
      </c>
      <c r="F26" s="35"/>
      <c r="G26" s="67"/>
      <c r="H26" s="35">
        <v>45119</v>
      </c>
      <c r="I26" s="35"/>
      <c r="J26" s="36" t="str">
        <f t="shared" si="4"/>
        <v/>
      </c>
      <c r="K26" s="35"/>
      <c r="L26" s="32"/>
      <c r="M26" s="35">
        <v>50241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579861</v>
      </c>
      <c r="E29" s="75"/>
      <c r="F29" s="76"/>
      <c r="G29" s="80"/>
      <c r="H29" s="76">
        <f>SUM(H17:H28)</f>
        <v>513470</v>
      </c>
      <c r="I29" s="76">
        <f>SUM(I17:I28)</f>
        <v>274442</v>
      </c>
      <c r="J29" s="75"/>
      <c r="K29" s="76"/>
      <c r="L29" s="80"/>
      <c r="M29" s="76">
        <f>SUM(M17:M28)</f>
        <v>582898</v>
      </c>
      <c r="N29" s="76">
        <f>SUM(N17:N28)</f>
        <v>305419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SUM(C17:C22)</f>
        <v>587627</v>
      </c>
      <c r="D32" s="76">
        <f>SUM(D17:D22)</f>
        <v>579861</v>
      </c>
      <c r="E32" s="75">
        <f>(D32/C32-1)*100</f>
        <v>-1.3215866527576114</v>
      </c>
      <c r="G32" s="21"/>
      <c r="H32" s="76">
        <f>SUM(H17:H22)</f>
        <v>269926</v>
      </c>
      <c r="I32" s="76">
        <f>SUM(I17:I22)</f>
        <v>274442</v>
      </c>
      <c r="J32" s="75">
        <f>(I32/H32-1)*100</f>
        <v>1.6730511325326214</v>
      </c>
      <c r="K32" s="21"/>
      <c r="L32" s="21"/>
      <c r="M32" s="76">
        <f>SUM(M17:M22)</f>
        <v>317701</v>
      </c>
      <c r="N32" s="76">
        <f>SUM(N17:N22)</f>
        <v>305419</v>
      </c>
      <c r="O32" s="75">
        <f>(N32/M32-1)*100</f>
        <v>-3.8658990686211259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-1.3215866527576114</v>
      </c>
      <c r="E33" s="21"/>
      <c r="F33" s="77"/>
      <c r="G33" s="21"/>
      <c r="H33" s="77"/>
      <c r="I33" s="75">
        <f>(I32/H32-1)*100</f>
        <v>1.6730511325326214</v>
      </c>
      <c r="J33" s="21"/>
      <c r="K33" s="21"/>
      <c r="L33" s="21"/>
      <c r="M33" s="77"/>
      <c r="N33" s="75">
        <f>(N32/M32-1)*100</f>
        <v>-3.8658990686211259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C22</f>
        <v>99090</v>
      </c>
      <c r="E40" s="82">
        <f>D22</f>
        <v>85803</v>
      </c>
      <c r="F40" s="21"/>
      <c r="G40" s="21"/>
      <c r="H40" s="21" t="s">
        <v>302</v>
      </c>
      <c r="I40" s="82">
        <f>H22</f>
        <v>46968</v>
      </c>
      <c r="J40" s="82">
        <f>I22</f>
        <v>41331</v>
      </c>
      <c r="K40" s="21"/>
      <c r="L40" s="21"/>
      <c r="M40" s="21" t="s">
        <v>302</v>
      </c>
      <c r="N40" s="82">
        <f>M22</f>
        <v>52122</v>
      </c>
      <c r="O40" s="82">
        <f>N22</f>
        <v>44472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B22</f>
        <v xml:space="preserve">  Junio</v>
      </c>
      <c r="E41" s="21"/>
      <c r="F41" s="21"/>
      <c r="G41" s="21"/>
      <c r="H41" s="21" t="s">
        <v>303</v>
      </c>
      <c r="I41" s="21" t="str">
        <f>B22</f>
        <v xml:space="preserve">  Junio</v>
      </c>
      <c r="J41" s="21"/>
      <c r="K41" s="21"/>
      <c r="L41" s="21"/>
      <c r="M41" s="21" t="str">
        <f>B21</f>
        <v xml:space="preserve">  Mayo</v>
      </c>
      <c r="N41" s="21" t="str">
        <f>B22</f>
        <v xml:space="preserve">  Junio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>
        <v>42720</v>
      </c>
      <c r="E19" s="36">
        <f t="shared" si="0"/>
        <v>-20.432110262618743</v>
      </c>
      <c r="F19" s="35">
        <v>1982838</v>
      </c>
      <c r="G19" s="67"/>
      <c r="H19" s="35">
        <v>35408</v>
      </c>
      <c r="I19" s="35">
        <v>32205</v>
      </c>
      <c r="J19" s="36">
        <f t="shared" si="1"/>
        <v>-9.045978309986447</v>
      </c>
      <c r="K19" s="35">
        <v>1501808</v>
      </c>
      <c r="L19" s="83"/>
      <c r="M19" s="35">
        <v>12690</v>
      </c>
      <c r="N19" s="35">
        <v>12072</v>
      </c>
      <c r="O19" s="36">
        <f t="shared" si="2"/>
        <v>-4.8699763593380574</v>
      </c>
      <c r="P19" s="35">
        <v>504948</v>
      </c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>
        <v>50511</v>
      </c>
      <c r="E20" s="36">
        <f>IF(ISBLANK(D20),"",(IFERROR(((D20/C20-1)*100),"")))</f>
        <v>23.831821524883544</v>
      </c>
      <c r="F20" s="35">
        <v>2033349</v>
      </c>
      <c r="G20" s="67"/>
      <c r="H20" s="35">
        <v>25580</v>
      </c>
      <c r="I20" s="35">
        <v>36126</v>
      </c>
      <c r="J20" s="36">
        <f>IF(ISBLANK(I20),"",(IFERROR(((I20/H20-1)*100),"")))</f>
        <v>41.227521501172795</v>
      </c>
      <c r="K20" s="35">
        <v>1537934</v>
      </c>
      <c r="L20" s="83"/>
      <c r="M20" s="35">
        <v>9218</v>
      </c>
      <c r="N20" s="35">
        <v>13111</v>
      </c>
      <c r="O20" s="36">
        <f>IF(ISBLANK(N20),"",(IFERROR(((N20/M20-1)*100),"")))</f>
        <v>42.232588413972664</v>
      </c>
      <c r="P20" s="35">
        <v>518059</v>
      </c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>
        <v>48776</v>
      </c>
      <c r="E21" s="36">
        <f t="shared" ref="E21:E28" si="3">IF(ISBLANK(D21),"",(IFERROR(((D21/C21-1)*100),"")))</f>
        <v>-7.0897938969103569</v>
      </c>
      <c r="F21" s="35">
        <v>2082125</v>
      </c>
      <c r="G21" s="67"/>
      <c r="H21" s="35">
        <v>32655</v>
      </c>
      <c r="I21" s="35">
        <v>33955</v>
      </c>
      <c r="J21" s="36">
        <f t="shared" ref="J21:J28" si="4">IF(ISBLANK(I21),"",(IFERROR(((I21/H21-1)*100),"")))</f>
        <v>3.981013627315888</v>
      </c>
      <c r="K21" s="35">
        <v>1571889</v>
      </c>
      <c r="L21" s="32"/>
      <c r="M21" s="35">
        <v>11453</v>
      </c>
      <c r="N21" s="35">
        <v>12630</v>
      </c>
      <c r="O21" s="36">
        <f t="shared" ref="O21:O28" si="5">IF(ISBLANK(N21),"",(IFERROR(((N21/M21-1)*100),"")))</f>
        <v>10.276783375534793</v>
      </c>
      <c r="P21" s="35">
        <v>530689</v>
      </c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109">
        <v>45847</v>
      </c>
      <c r="E22" s="110">
        <f t="shared" si="3"/>
        <v>-19.39272465144083</v>
      </c>
      <c r="F22" s="109">
        <v>2127972</v>
      </c>
      <c r="G22" s="67"/>
      <c r="H22" s="35">
        <v>29938</v>
      </c>
      <c r="I22" s="109">
        <v>28285</v>
      </c>
      <c r="J22" s="110">
        <f t="shared" si="4"/>
        <v>-5.5214109158928437</v>
      </c>
      <c r="K22" s="109">
        <v>1600174</v>
      </c>
      <c r="L22" s="32"/>
      <c r="M22" s="35">
        <v>10941</v>
      </c>
      <c r="N22" s="109">
        <v>10311</v>
      </c>
      <c r="O22" s="110">
        <f t="shared" si="5"/>
        <v>-5.7581573896353211</v>
      </c>
      <c r="P22" s="109">
        <v>541000</v>
      </c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/>
      <c r="E23" s="36" t="str">
        <f t="shared" si="3"/>
        <v/>
      </c>
      <c r="F23" s="35"/>
      <c r="G23" s="67"/>
      <c r="H23" s="35">
        <v>29143</v>
      </c>
      <c r="I23" s="35"/>
      <c r="J23" s="36" t="str">
        <f t="shared" si="4"/>
        <v/>
      </c>
      <c r="K23" s="35"/>
      <c r="L23" s="32"/>
      <c r="M23" s="35">
        <v>10158</v>
      </c>
      <c r="N23" s="35"/>
      <c r="O23" s="36" t="str">
        <f t="shared" si="5"/>
        <v/>
      </c>
      <c r="P23" s="35"/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/>
      <c r="E24" s="36" t="str">
        <f t="shared" si="3"/>
        <v/>
      </c>
      <c r="F24" s="35"/>
      <c r="G24" s="67"/>
      <c r="H24" s="35">
        <v>31598</v>
      </c>
      <c r="I24" s="35"/>
      <c r="J24" s="36" t="str">
        <f t="shared" si="4"/>
        <v/>
      </c>
      <c r="K24" s="35"/>
      <c r="L24" s="32"/>
      <c r="M24" s="35">
        <v>11379</v>
      </c>
      <c r="N24" s="35"/>
      <c r="O24" s="36" t="str">
        <f t="shared" si="5"/>
        <v/>
      </c>
      <c r="P24" s="35"/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/>
      <c r="E25" s="36" t="str">
        <f t="shared" si="3"/>
        <v/>
      </c>
      <c r="F25" s="35"/>
      <c r="G25" s="67"/>
      <c r="H25" s="35">
        <v>31765</v>
      </c>
      <c r="I25" s="35"/>
      <c r="J25" s="36" t="str">
        <f t="shared" si="4"/>
        <v/>
      </c>
      <c r="K25" s="35"/>
      <c r="L25" s="32"/>
      <c r="M25" s="35">
        <v>11575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/>
      <c r="E26" s="36" t="str">
        <f t="shared" si="3"/>
        <v/>
      </c>
      <c r="F26" s="35"/>
      <c r="G26" s="67"/>
      <c r="H26" s="35">
        <v>31948</v>
      </c>
      <c r="I26" s="35"/>
      <c r="J26" s="36" t="str">
        <f t="shared" si="4"/>
        <v/>
      </c>
      <c r="K26" s="35"/>
      <c r="L26" s="32"/>
      <c r="M26" s="35">
        <v>11856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291925</v>
      </c>
      <c r="E29" s="75"/>
      <c r="F29" s="76"/>
      <c r="G29" s="80"/>
      <c r="H29" s="76">
        <f>SUM(H17:H28)</f>
        <v>368338</v>
      </c>
      <c r="I29" s="76">
        <f>SUM(I17:I28)</f>
        <v>204773</v>
      </c>
      <c r="J29" s="75"/>
      <c r="K29" s="76"/>
      <c r="L29" s="80"/>
      <c r="M29" s="76">
        <f>SUM(M17:M28)</f>
        <v>131391</v>
      </c>
      <c r="N29" s="76">
        <f>SUM(N17:N28)</f>
        <v>74914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6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7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8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>
        <v>22803</v>
      </c>
      <c r="E38" s="36">
        <f t="shared" si="6"/>
        <v>-24.560823105170869</v>
      </c>
      <c r="F38" s="35">
        <v>1127161</v>
      </c>
      <c r="G38" s="67"/>
      <c r="H38" s="35">
        <v>19818</v>
      </c>
      <c r="I38" s="35">
        <v>17411</v>
      </c>
      <c r="J38" s="36">
        <f t="shared" si="7"/>
        <v>-12.145524270864872</v>
      </c>
      <c r="K38" s="35">
        <v>834853</v>
      </c>
      <c r="L38" s="90"/>
      <c r="M38" s="35">
        <v>6103</v>
      </c>
      <c r="N38" s="35">
        <v>5706</v>
      </c>
      <c r="O38" s="36">
        <f t="shared" si="8"/>
        <v>-6.5049975421923589</v>
      </c>
      <c r="P38" s="35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35">
        <v>27059</v>
      </c>
      <c r="E39" s="36">
        <f>IF(ISBLANK(D39),"",(IFERROR(((D39/C39-1)*100),"")))</f>
        <v>22.123933745543177</v>
      </c>
      <c r="F39" s="35">
        <v>1154220</v>
      </c>
      <c r="G39" s="67"/>
      <c r="H39" s="35">
        <v>13728</v>
      </c>
      <c r="I39" s="35">
        <v>18946</v>
      </c>
      <c r="J39" s="36">
        <f>IF(ISBLANK(I39),"",(IFERROR(((I39/H39-1)*100),"")))</f>
        <v>38.009906759906762</v>
      </c>
      <c r="K39" s="35">
        <v>853799</v>
      </c>
      <c r="L39" s="90"/>
      <c r="M39" s="35">
        <v>4141</v>
      </c>
      <c r="N39" s="35">
        <v>5777</v>
      </c>
      <c r="O39" s="36">
        <f>IF(ISBLANK(N39),"",(IFERROR(((N39/M39-1)*100),"")))</f>
        <v>39.507365370683402</v>
      </c>
      <c r="P39" s="35">
        <v>240903</v>
      </c>
      <c r="Q39" s="23"/>
    </row>
    <row r="40" spans="1:17" s="2" customFormat="1" ht="15.75">
      <c r="A40" s="22"/>
      <c r="B40" s="34" t="s">
        <v>274</v>
      </c>
      <c r="C40" s="35">
        <v>28508</v>
      </c>
      <c r="D40" s="35">
        <v>25933</v>
      </c>
      <c r="E40" s="36">
        <f t="shared" ref="E40:E47" si="9">IF(ISBLANK(D40),"",(IFERROR(((D40/C40-1)*100),"")))</f>
        <v>-9.0325522660305921</v>
      </c>
      <c r="F40" s="35">
        <v>1180153</v>
      </c>
      <c r="G40" s="67"/>
      <c r="H40" s="35">
        <v>17109</v>
      </c>
      <c r="I40" s="35">
        <v>17618</v>
      </c>
      <c r="J40" s="36">
        <f t="shared" ref="J40:J47" si="10">IF(ISBLANK(I40),"",(IFERROR(((I40/H40-1)*100),"")))</f>
        <v>2.9750423753579947</v>
      </c>
      <c r="K40" s="35">
        <v>871417</v>
      </c>
      <c r="L40" s="90"/>
      <c r="M40" s="35">
        <v>5017</v>
      </c>
      <c r="N40" s="35">
        <v>5743</v>
      </c>
      <c r="O40" s="36">
        <f t="shared" ref="O40:O47" si="11">IF(ISBLANK(N40),"",(IFERROR(((N40/M40-1)*100),"")))</f>
        <v>14.470799282439707</v>
      </c>
      <c r="P40" s="35">
        <v>246646</v>
      </c>
      <c r="Q40" s="23"/>
    </row>
    <row r="41" spans="1:17" s="2" customFormat="1" ht="15.75">
      <c r="A41" s="22"/>
      <c r="B41" s="34" t="s">
        <v>275</v>
      </c>
      <c r="C41" s="35">
        <v>30600</v>
      </c>
      <c r="D41" s="109">
        <v>24198</v>
      </c>
      <c r="E41" s="110">
        <f t="shared" si="9"/>
        <v>-20.921568627450981</v>
      </c>
      <c r="F41" s="109">
        <v>1204351</v>
      </c>
      <c r="G41" s="67"/>
      <c r="H41" s="35">
        <v>15773</v>
      </c>
      <c r="I41" s="109">
        <v>14705</v>
      </c>
      <c r="J41" s="110">
        <f t="shared" si="10"/>
        <v>-6.7710644772712829</v>
      </c>
      <c r="K41" s="109">
        <v>886122</v>
      </c>
      <c r="L41" s="90"/>
      <c r="M41" s="35">
        <v>4949</v>
      </c>
      <c r="N41" s="109">
        <v>4778</v>
      </c>
      <c r="O41" s="110">
        <f t="shared" si="11"/>
        <v>-3.4552434835320223</v>
      </c>
      <c r="P41" s="109">
        <v>251424</v>
      </c>
      <c r="Q41" s="23"/>
    </row>
    <row r="42" spans="1:17" s="2" customFormat="1" ht="15.75">
      <c r="A42" s="22"/>
      <c r="B42" s="34" t="s">
        <v>276</v>
      </c>
      <c r="C42" s="35">
        <v>24926</v>
      </c>
      <c r="D42" s="35"/>
      <c r="E42" s="36" t="str">
        <f t="shared" si="9"/>
        <v/>
      </c>
      <c r="F42" s="35"/>
      <c r="G42" s="67"/>
      <c r="H42" s="35">
        <v>15757</v>
      </c>
      <c r="I42" s="35"/>
      <c r="J42" s="36" t="str">
        <f t="shared" si="10"/>
        <v/>
      </c>
      <c r="K42" s="35"/>
      <c r="L42" s="90"/>
      <c r="M42" s="35">
        <v>4728</v>
      </c>
      <c r="N42" s="35"/>
      <c r="O42" s="36" t="str">
        <f t="shared" si="11"/>
        <v/>
      </c>
      <c r="P42" s="35"/>
      <c r="Q42" s="23"/>
    </row>
    <row r="43" spans="1:17" s="2" customFormat="1" ht="15.75">
      <c r="A43" s="22"/>
      <c r="B43" s="34" t="s">
        <v>277</v>
      </c>
      <c r="C43" s="35">
        <v>24926</v>
      </c>
      <c r="D43" s="35"/>
      <c r="E43" s="36" t="str">
        <f t="shared" si="9"/>
        <v/>
      </c>
      <c r="F43" s="35"/>
      <c r="G43" s="67"/>
      <c r="H43" s="35">
        <v>16619</v>
      </c>
      <c r="I43" s="35"/>
      <c r="J43" s="36" t="str">
        <f t="shared" si="10"/>
        <v/>
      </c>
      <c r="K43" s="35"/>
      <c r="L43" s="90"/>
      <c r="M43" s="35">
        <v>5210</v>
      </c>
      <c r="N43" s="35"/>
      <c r="O43" s="36" t="str">
        <f t="shared" si="11"/>
        <v/>
      </c>
      <c r="P43" s="35"/>
      <c r="Q43" s="23"/>
    </row>
    <row r="44" spans="1:17" s="2" customFormat="1" ht="15.75">
      <c r="A44" s="22"/>
      <c r="B44" s="34" t="s">
        <v>278</v>
      </c>
      <c r="C44" s="35">
        <v>25028</v>
      </c>
      <c r="D44" s="35"/>
      <c r="E44" s="36" t="str">
        <f t="shared" si="9"/>
        <v/>
      </c>
      <c r="F44" s="35"/>
      <c r="G44" s="67"/>
      <c r="H44" s="35">
        <v>16811</v>
      </c>
      <c r="I44" s="35"/>
      <c r="J44" s="36" t="str">
        <f t="shared" si="10"/>
        <v/>
      </c>
      <c r="K44" s="35"/>
      <c r="L44" s="90"/>
      <c r="M44" s="35">
        <v>5240</v>
      </c>
      <c r="N44" s="35"/>
      <c r="O44" s="36" t="str">
        <f t="shared" si="11"/>
        <v/>
      </c>
      <c r="P44" s="35"/>
      <c r="Q44" s="23"/>
    </row>
    <row r="45" spans="1:17" s="2" customFormat="1" ht="15.75">
      <c r="A45" s="22"/>
      <c r="B45" s="34" t="s">
        <v>279</v>
      </c>
      <c r="C45" s="35">
        <v>26382</v>
      </c>
      <c r="D45" s="35"/>
      <c r="E45" s="36" t="str">
        <f t="shared" si="9"/>
        <v/>
      </c>
      <c r="F45" s="35"/>
      <c r="G45" s="67"/>
      <c r="H45" s="35">
        <v>16802</v>
      </c>
      <c r="I45" s="35"/>
      <c r="J45" s="36" t="str">
        <f t="shared" si="10"/>
        <v/>
      </c>
      <c r="K45" s="35"/>
      <c r="L45" s="90"/>
      <c r="M45" s="35">
        <v>5304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156471</v>
      </c>
      <c r="E48" s="75"/>
      <c r="F48" s="76"/>
      <c r="G48" s="80"/>
      <c r="H48" s="76">
        <f>SUM(H36:H47)</f>
        <v>197416</v>
      </c>
      <c r="I48" s="76">
        <f>SUM(I36:I47)</f>
        <v>109451</v>
      </c>
      <c r="J48" s="75"/>
      <c r="K48" s="76"/>
      <c r="L48" s="80"/>
      <c r="M48" s="76">
        <f>SUM(M36:M47)</f>
        <v>59859</v>
      </c>
      <c r="N48" s="76">
        <f>SUM(N36:N47)</f>
        <v>34724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>
        <f t="shared" si="12"/>
        <v>23385</v>
      </c>
      <c r="E56" s="36">
        <f t="shared" si="13"/>
        <v>-3.990639241285876</v>
      </c>
      <c r="F56" s="35">
        <f t="shared" ref="F56:F66" si="21">IF(F18-F37=0,"",F18-F37)</f>
        <v>835760</v>
      </c>
      <c r="G56" s="67"/>
      <c r="H56" s="35">
        <f t="shared" ref="H56" si="22">H18-H37</f>
        <v>16013</v>
      </c>
      <c r="I56" s="35">
        <f t="shared" si="14"/>
        <v>16476</v>
      </c>
      <c r="J56" s="36">
        <f t="shared" si="15"/>
        <v>2.8914007369012618</v>
      </c>
      <c r="K56" s="35">
        <f t="shared" si="16"/>
        <v>652161</v>
      </c>
      <c r="L56" s="90"/>
      <c r="M56" s="35">
        <f t="shared" ref="M56" si="23">M18-M37</f>
        <v>6614</v>
      </c>
      <c r="N56" s="35">
        <f t="shared" si="17"/>
        <v>7131</v>
      </c>
      <c r="O56" s="36">
        <f t="shared" si="18"/>
        <v>7.8167523435137554</v>
      </c>
      <c r="P56" s="35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>
        <f t="shared" si="12"/>
        <v>19917</v>
      </c>
      <c r="E57" s="36">
        <f t="shared" si="13"/>
        <v>-15.113156885308786</v>
      </c>
      <c r="F57" s="35">
        <f t="shared" si="21"/>
        <v>855677</v>
      </c>
      <c r="G57" s="67"/>
      <c r="H57" s="35">
        <f t="shared" ref="H57" si="25">H19-H38</f>
        <v>15590</v>
      </c>
      <c r="I57" s="35">
        <f t="shared" si="14"/>
        <v>14794</v>
      </c>
      <c r="J57" s="36">
        <f t="shared" si="15"/>
        <v>-5.105837075048103</v>
      </c>
      <c r="K57" s="35">
        <f t="shared" si="16"/>
        <v>666955</v>
      </c>
      <c r="L57" s="90"/>
      <c r="M57" s="35">
        <f t="shared" ref="M57" si="26">M19-M38</f>
        <v>6587</v>
      </c>
      <c r="N57" s="35">
        <f t="shared" si="17"/>
        <v>6366</v>
      </c>
      <c r="O57" s="36">
        <f t="shared" si="18"/>
        <v>-3.355093365720363</v>
      </c>
      <c r="P57" s="35">
        <f t="shared" si="19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>
        <f t="shared" si="12"/>
        <v>23452</v>
      </c>
      <c r="E58" s="36">
        <f t="shared" si="13"/>
        <v>25.86271668545055</v>
      </c>
      <c r="F58" s="35">
        <f t="shared" si="21"/>
        <v>879129</v>
      </c>
      <c r="G58" s="67"/>
      <c r="H58" s="35">
        <f t="shared" ref="H58" si="28">H20-H39</f>
        <v>11852</v>
      </c>
      <c r="I58" s="35">
        <f t="shared" si="14"/>
        <v>17180</v>
      </c>
      <c r="J58" s="36">
        <f t="shared" si="15"/>
        <v>44.95443806952413</v>
      </c>
      <c r="K58" s="35">
        <f t="shared" si="16"/>
        <v>684135</v>
      </c>
      <c r="L58" s="90"/>
      <c r="M58" s="35">
        <f t="shared" ref="M58" si="29">M20-M39</f>
        <v>5077</v>
      </c>
      <c r="N58" s="35">
        <f t="shared" si="17"/>
        <v>7334</v>
      </c>
      <c r="O58" s="36">
        <f t="shared" si="18"/>
        <v>44.455387039590313</v>
      </c>
      <c r="P58" s="35">
        <f t="shared" si="19"/>
        <v>277156</v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>
        <f t="shared" si="12"/>
        <v>22843</v>
      </c>
      <c r="E59" s="36">
        <f t="shared" si="13"/>
        <v>-4.7811588161734031</v>
      </c>
      <c r="F59" s="35">
        <f t="shared" si="21"/>
        <v>901972</v>
      </c>
      <c r="G59" s="67"/>
      <c r="H59" s="35">
        <f t="shared" ref="H59" si="31">H21-H40</f>
        <v>15546</v>
      </c>
      <c r="I59" s="35">
        <f t="shared" si="14"/>
        <v>16337</v>
      </c>
      <c r="J59" s="36">
        <f t="shared" si="15"/>
        <v>5.0881255628457467</v>
      </c>
      <c r="K59" s="35">
        <f t="shared" si="16"/>
        <v>700472</v>
      </c>
      <c r="L59" s="90"/>
      <c r="M59" s="35">
        <f t="shared" ref="M59" si="32">M21-M40</f>
        <v>6436</v>
      </c>
      <c r="N59" s="35">
        <f t="shared" si="17"/>
        <v>6887</v>
      </c>
      <c r="O59" s="36">
        <f t="shared" si="18"/>
        <v>7.0074580484773108</v>
      </c>
      <c r="P59" s="35">
        <f t="shared" si="19"/>
        <v>284043</v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109">
        <f t="shared" si="12"/>
        <v>21649</v>
      </c>
      <c r="E60" s="110">
        <f t="shared" si="13"/>
        <v>-17.612360619553225</v>
      </c>
      <c r="F60" s="109">
        <f t="shared" si="21"/>
        <v>923621</v>
      </c>
      <c r="G60" s="67"/>
      <c r="H60" s="35">
        <f t="shared" ref="H60" si="34">H22-H41</f>
        <v>14165</v>
      </c>
      <c r="I60" s="109">
        <f t="shared" si="14"/>
        <v>13580</v>
      </c>
      <c r="J60" s="110">
        <f t="shared" si="15"/>
        <v>-4.1298976350158885</v>
      </c>
      <c r="K60" s="109">
        <f t="shared" si="16"/>
        <v>714052</v>
      </c>
      <c r="L60" s="90"/>
      <c r="M60" s="35">
        <f t="shared" ref="M60" si="35">M22-M41</f>
        <v>5992</v>
      </c>
      <c r="N60" s="109">
        <f t="shared" si="17"/>
        <v>5533</v>
      </c>
      <c r="O60" s="110">
        <f t="shared" si="18"/>
        <v>-7.6602136181575409</v>
      </c>
      <c r="P60" s="109">
        <f t="shared" si="19"/>
        <v>289576</v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 t="str">
        <f t="shared" si="12"/>
        <v/>
      </c>
      <c r="E61" s="36" t="str">
        <f t="shared" si="13"/>
        <v/>
      </c>
      <c r="F61" s="35" t="str">
        <f t="shared" si="21"/>
        <v/>
      </c>
      <c r="G61" s="67"/>
      <c r="H61" s="35">
        <f t="shared" ref="H61" si="37">H23-H42</f>
        <v>13386</v>
      </c>
      <c r="I61" s="35" t="str">
        <f t="shared" si="14"/>
        <v/>
      </c>
      <c r="J61" s="36" t="str">
        <f t="shared" si="15"/>
        <v/>
      </c>
      <c r="K61" s="35" t="str">
        <f t="shared" si="16"/>
        <v/>
      </c>
      <c r="L61" s="90"/>
      <c r="M61" s="35">
        <f t="shared" ref="M61" si="38">M23-M42</f>
        <v>5430</v>
      </c>
      <c r="N61" s="35" t="str">
        <f t="shared" si="17"/>
        <v/>
      </c>
      <c r="O61" s="36" t="str">
        <f t="shared" si="18"/>
        <v/>
      </c>
      <c r="P61" s="35" t="str">
        <f t="shared" si="19"/>
        <v/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 t="str">
        <f t="shared" si="12"/>
        <v/>
      </c>
      <c r="E62" s="36" t="str">
        <f t="shared" si="13"/>
        <v/>
      </c>
      <c r="F62" s="35" t="str">
        <f t="shared" si="21"/>
        <v/>
      </c>
      <c r="G62" s="67"/>
      <c r="H62" s="35">
        <f t="shared" ref="H62" si="40">H24-H43</f>
        <v>14979</v>
      </c>
      <c r="I62" s="35" t="str">
        <f t="shared" si="14"/>
        <v/>
      </c>
      <c r="J62" s="36" t="str">
        <f t="shared" si="15"/>
        <v/>
      </c>
      <c r="K62" s="35" t="str">
        <f t="shared" si="16"/>
        <v/>
      </c>
      <c r="L62" s="90"/>
      <c r="M62" s="35">
        <f t="shared" ref="M62" si="41">M24-M43</f>
        <v>6169</v>
      </c>
      <c r="N62" s="35" t="str">
        <f t="shared" si="17"/>
        <v/>
      </c>
      <c r="O62" s="36" t="str">
        <f t="shared" si="18"/>
        <v/>
      </c>
      <c r="P62" s="35" t="str">
        <f t="shared" si="19"/>
        <v/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 t="str">
        <f t="shared" si="12"/>
        <v/>
      </c>
      <c r="E63" s="36" t="str">
        <f t="shared" si="13"/>
        <v/>
      </c>
      <c r="F63" s="35" t="str">
        <f t="shared" si="21"/>
        <v/>
      </c>
      <c r="G63" s="67"/>
      <c r="H63" s="35">
        <f t="shared" ref="H63" si="43">H25-H44</f>
        <v>14954</v>
      </c>
      <c r="I63" s="35" t="str">
        <f t="shared" si="14"/>
        <v/>
      </c>
      <c r="J63" s="36" t="str">
        <f t="shared" si="15"/>
        <v/>
      </c>
      <c r="K63" s="35" t="str">
        <f t="shared" si="16"/>
        <v/>
      </c>
      <c r="L63" s="90"/>
      <c r="M63" s="35">
        <f t="shared" ref="M63" si="44">M25-M44</f>
        <v>6335</v>
      </c>
      <c r="N63" s="35" t="str">
        <f t="shared" si="17"/>
        <v/>
      </c>
      <c r="O63" s="36" t="str">
        <f t="shared" si="18"/>
        <v/>
      </c>
      <c r="P63" s="35" t="str">
        <f t="shared" si="19"/>
        <v/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15146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6552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135454</v>
      </c>
      <c r="E67" s="76"/>
      <c r="F67" s="76"/>
      <c r="G67" s="80"/>
      <c r="H67" s="76">
        <f>SUM(H55:H66)</f>
        <v>170922</v>
      </c>
      <c r="I67" s="76">
        <f>SUM(I55:I66)</f>
        <v>95322</v>
      </c>
      <c r="J67" s="76"/>
      <c r="K67" s="76"/>
      <c r="L67" s="80"/>
      <c r="M67" s="76">
        <f>SUM(M55:M66)</f>
        <v>71532</v>
      </c>
      <c r="N67" s="76">
        <f>SUM(N55:N66)</f>
        <v>40190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51</v>
      </c>
      <c r="D16" s="35">
        <v>56</v>
      </c>
      <c r="E16" s="36">
        <f t="shared" ref="E16:E50" si="0">IF(ISBLANK(D16),"",(IFERROR(((D16/C16-1)*100),"")))</f>
        <v>9.8039215686274606</v>
      </c>
      <c r="F16" s="36">
        <f>+(D16*100)/$D$50</f>
        <v>6.5265783247671988E-2</v>
      </c>
      <c r="G16" s="35">
        <v>450</v>
      </c>
      <c r="H16" s="35">
        <v>449</v>
      </c>
      <c r="I16" s="36">
        <f t="shared" ref="I16:I50" si="1">IF(ISBLANK(H16),"",(IFERROR(((H16/G16-1)*100),"")))</f>
        <v>-0.22222222222222365</v>
      </c>
      <c r="J16" s="36">
        <f>+(H16*100)/$H$50</f>
        <v>7.7428344292289411E-2</v>
      </c>
      <c r="K16" s="79"/>
      <c r="L16" s="35">
        <v>2939</v>
      </c>
      <c r="M16" s="36">
        <f>+(L16*100)/$L$50</f>
        <v>6.819631535702593E-2</v>
      </c>
      <c r="N16" s="15"/>
    </row>
    <row r="17" spans="1:14" ht="15.75">
      <c r="A17" s="12"/>
      <c r="B17" s="34" t="s">
        <v>0</v>
      </c>
      <c r="C17" s="35">
        <v>15444</v>
      </c>
      <c r="D17" s="35">
        <v>16106</v>
      </c>
      <c r="E17" s="36">
        <f t="shared" si="0"/>
        <v>4.2864542864542887</v>
      </c>
      <c r="F17" s="36">
        <f t="shared" ref="F17:F48" si="2">+(D17*100)/$D$50</f>
        <v>18.770905446196519</v>
      </c>
      <c r="G17" s="35">
        <v>96311</v>
      </c>
      <c r="H17" s="35">
        <v>117425</v>
      </c>
      <c r="I17" s="36">
        <f t="shared" si="1"/>
        <v>21.922729490920045</v>
      </c>
      <c r="J17" s="36">
        <f t="shared" ref="J17:J48" si="3">+(H17*100)/$H$50</f>
        <v>20.249495163746289</v>
      </c>
      <c r="K17" s="79"/>
      <c r="L17" s="35">
        <v>644801</v>
      </c>
      <c r="M17" s="36">
        <f t="shared" ref="M17:M47" si="4">+(L17*100)/$L$50</f>
        <v>14.961909608208805</v>
      </c>
      <c r="N17" s="15"/>
    </row>
    <row r="18" spans="1:14" ht="15.75">
      <c r="A18" s="12"/>
      <c r="B18" s="34" t="s">
        <v>23</v>
      </c>
      <c r="C18" s="35">
        <v>923</v>
      </c>
      <c r="D18" s="35">
        <v>320</v>
      </c>
      <c r="E18" s="36">
        <f t="shared" si="0"/>
        <v>-65.330444203683641</v>
      </c>
      <c r="F18" s="36">
        <f t="shared" si="2"/>
        <v>0.37294733284383996</v>
      </c>
      <c r="G18" s="35">
        <v>3753</v>
      </c>
      <c r="H18" s="35">
        <v>2367</v>
      </c>
      <c r="I18" s="36">
        <f t="shared" si="1"/>
        <v>-36.930455635491612</v>
      </c>
      <c r="J18" s="36">
        <f t="shared" si="3"/>
        <v>0.40818015799520946</v>
      </c>
      <c r="K18" s="79"/>
      <c r="L18" s="35">
        <v>19571</v>
      </c>
      <c r="M18" s="36">
        <f t="shared" si="4"/>
        <v>0.45412388154214167</v>
      </c>
      <c r="N18" s="15"/>
    </row>
    <row r="19" spans="1:14" ht="15.75">
      <c r="A19" s="12"/>
      <c r="B19" s="34" t="s">
        <v>2</v>
      </c>
      <c r="C19" s="35">
        <v>5589</v>
      </c>
      <c r="D19" s="35">
        <v>6445</v>
      </c>
      <c r="E19" s="36">
        <f t="shared" si="0"/>
        <v>15.315798890678112</v>
      </c>
      <c r="F19" s="36">
        <f t="shared" si="2"/>
        <v>7.5113923755579641</v>
      </c>
      <c r="G19" s="35">
        <v>31498</v>
      </c>
      <c r="H19" s="35">
        <v>38115</v>
      </c>
      <c r="I19" s="36">
        <f t="shared" si="1"/>
        <v>21.007683027493805</v>
      </c>
      <c r="J19" s="36">
        <f t="shared" si="3"/>
        <v>6.5727869547897795</v>
      </c>
      <c r="K19" s="79"/>
      <c r="L19" s="35">
        <v>253881</v>
      </c>
      <c r="M19" s="36">
        <f t="shared" si="4"/>
        <v>5.8910339364263695</v>
      </c>
      <c r="N19" s="15"/>
    </row>
    <row r="20" spans="1:14" ht="15.75">
      <c r="A20" s="12"/>
      <c r="B20" s="34" t="s">
        <v>231</v>
      </c>
      <c r="C20" s="35">
        <v>20429</v>
      </c>
      <c r="D20" s="35">
        <v>20750</v>
      </c>
      <c r="E20" s="36">
        <f t="shared" si="0"/>
        <v>1.5712957070830758</v>
      </c>
      <c r="F20" s="36">
        <f t="shared" si="2"/>
        <v>24.183303614092747</v>
      </c>
      <c r="G20" s="35">
        <v>126153</v>
      </c>
      <c r="H20" s="35">
        <v>131755</v>
      </c>
      <c r="I20" s="36">
        <f t="shared" si="1"/>
        <v>4.4406395408749688</v>
      </c>
      <c r="J20" s="36">
        <f t="shared" si="3"/>
        <v>22.720649225457887</v>
      </c>
      <c r="K20" s="79"/>
      <c r="L20" s="35">
        <v>967857</v>
      </c>
      <c r="M20" s="36">
        <f t="shared" si="4"/>
        <v>22.458074580641387</v>
      </c>
      <c r="N20" s="15"/>
    </row>
    <row r="21" spans="1:14" ht="15.75">
      <c r="A21" s="12"/>
      <c r="B21" s="34" t="s">
        <v>5</v>
      </c>
      <c r="C21" s="35">
        <v>1649</v>
      </c>
      <c r="D21" s="35">
        <v>809</v>
      </c>
      <c r="E21" s="36">
        <f t="shared" si="0"/>
        <v>-50.939963614311701</v>
      </c>
      <c r="F21" s="36">
        <f t="shared" si="2"/>
        <v>0.9428574758458329</v>
      </c>
      <c r="G21" s="35">
        <v>7091</v>
      </c>
      <c r="H21" s="35">
        <v>5744</v>
      </c>
      <c r="I21" s="36">
        <f t="shared" si="1"/>
        <v>-18.995910308842191</v>
      </c>
      <c r="J21" s="36">
        <f t="shared" si="3"/>
        <v>0.99053097909779597</v>
      </c>
      <c r="K21" s="79"/>
      <c r="L21" s="35">
        <v>50266</v>
      </c>
      <c r="M21" s="36">
        <f t="shared" si="4"/>
        <v>1.1663681482600425</v>
      </c>
      <c r="N21" s="15"/>
    </row>
    <row r="22" spans="1:14" ht="15.75">
      <c r="A22" s="12"/>
      <c r="B22" s="34" t="s">
        <v>9</v>
      </c>
      <c r="C22" s="35">
        <v>2533</v>
      </c>
      <c r="D22" s="35">
        <v>2239</v>
      </c>
      <c r="E22" s="36">
        <f t="shared" si="0"/>
        <v>-11.606790367153575</v>
      </c>
      <c r="F22" s="36">
        <f t="shared" si="2"/>
        <v>2.6094658694917428</v>
      </c>
      <c r="G22" s="35">
        <v>12966</v>
      </c>
      <c r="H22" s="35">
        <v>15271</v>
      </c>
      <c r="I22" s="36">
        <f t="shared" si="1"/>
        <v>17.777263612525076</v>
      </c>
      <c r="J22" s="36">
        <f t="shared" si="3"/>
        <v>2.6334259369433219</v>
      </c>
      <c r="K22" s="79"/>
      <c r="L22" s="35">
        <v>89059</v>
      </c>
      <c r="M22" s="36">
        <f t="shared" si="4"/>
        <v>2.0665177439201674</v>
      </c>
      <c r="N22" s="15"/>
    </row>
    <row r="23" spans="1:14" ht="15.75">
      <c r="A23" s="12"/>
      <c r="B23" s="34" t="s">
        <v>10</v>
      </c>
      <c r="C23" s="35">
        <v>1511</v>
      </c>
      <c r="D23" s="35">
        <v>1485</v>
      </c>
      <c r="E23" s="36">
        <f t="shared" si="0"/>
        <v>-1.7207147584381244</v>
      </c>
      <c r="F23" s="36">
        <f t="shared" si="2"/>
        <v>1.7307087164784447</v>
      </c>
      <c r="G23" s="35">
        <v>9017</v>
      </c>
      <c r="H23" s="35">
        <v>9635</v>
      </c>
      <c r="I23" s="36">
        <f t="shared" si="1"/>
        <v>6.8537207496950137</v>
      </c>
      <c r="J23" s="36">
        <f t="shared" si="3"/>
        <v>1.6615191475639388</v>
      </c>
      <c r="K23" s="79"/>
      <c r="L23" s="35">
        <v>74686</v>
      </c>
      <c r="M23" s="36">
        <f t="shared" si="4"/>
        <v>1.7330078287699349</v>
      </c>
      <c r="N23" s="15"/>
    </row>
    <row r="24" spans="1:14" ht="15.75">
      <c r="A24" s="12"/>
      <c r="B24" s="34" t="s">
        <v>21</v>
      </c>
      <c r="C24" s="35">
        <v>351</v>
      </c>
      <c r="D24" s="35">
        <v>345</v>
      </c>
      <c r="E24" s="36">
        <f t="shared" si="0"/>
        <v>-1.7094017094017144</v>
      </c>
      <c r="F24" s="36">
        <f t="shared" si="2"/>
        <v>0.40208384322226498</v>
      </c>
      <c r="G24" s="35">
        <v>2560</v>
      </c>
      <c r="H24" s="35">
        <v>2268</v>
      </c>
      <c r="I24" s="36">
        <f t="shared" si="1"/>
        <v>-11.406249999999996</v>
      </c>
      <c r="J24" s="36">
        <f t="shared" si="3"/>
        <v>0.39110798408666458</v>
      </c>
      <c r="K24" s="79"/>
      <c r="L24" s="35">
        <v>18709</v>
      </c>
      <c r="M24" s="36">
        <f t="shared" si="4"/>
        <v>0.43412210412201363</v>
      </c>
      <c r="N24" s="15"/>
    </row>
    <row r="25" spans="1:14" ht="15.75">
      <c r="A25" s="12"/>
      <c r="B25" s="34" t="s">
        <v>12</v>
      </c>
      <c r="C25" s="35">
        <v>1707</v>
      </c>
      <c r="D25" s="35">
        <v>1406</v>
      </c>
      <c r="E25" s="36">
        <f t="shared" si="0"/>
        <v>-17.633274751025183</v>
      </c>
      <c r="F25" s="36">
        <f t="shared" si="2"/>
        <v>1.6386373436826218</v>
      </c>
      <c r="G25" s="35">
        <v>11765</v>
      </c>
      <c r="H25" s="35">
        <v>8927</v>
      </c>
      <c r="I25" s="36">
        <f t="shared" si="1"/>
        <v>-24.122396940076495</v>
      </c>
      <c r="J25" s="36">
        <f t="shared" si="3"/>
        <v>1.5394272371876783</v>
      </c>
      <c r="K25" s="79"/>
      <c r="L25" s="35">
        <v>73930</v>
      </c>
      <c r="M25" s="36">
        <f t="shared" si="4"/>
        <v>1.7154656666706114</v>
      </c>
      <c r="N25" s="15"/>
    </row>
    <row r="26" spans="1:14" ht="15.75">
      <c r="A26" s="12"/>
      <c r="B26" s="34" t="s">
        <v>16</v>
      </c>
      <c r="C26" s="35">
        <v>2069</v>
      </c>
      <c r="D26" s="35">
        <v>1527</v>
      </c>
      <c r="E26" s="36">
        <f t="shared" si="0"/>
        <v>-26.196230062832282</v>
      </c>
      <c r="F26" s="36">
        <f t="shared" si="2"/>
        <v>1.7796580539141988</v>
      </c>
      <c r="G26" s="35">
        <v>10719</v>
      </c>
      <c r="H26" s="35">
        <v>9379</v>
      </c>
      <c r="I26" s="36">
        <f t="shared" si="1"/>
        <v>-12.501166153559096</v>
      </c>
      <c r="J26" s="36">
        <f t="shared" si="3"/>
        <v>1.6173729200832569</v>
      </c>
      <c r="K26" s="79"/>
      <c r="L26" s="35">
        <v>73466</v>
      </c>
      <c r="M26" s="36">
        <f t="shared" si="4"/>
        <v>1.7046990486625611</v>
      </c>
      <c r="N26" s="15"/>
    </row>
    <row r="27" spans="1:14" ht="15.75">
      <c r="A27" s="12"/>
      <c r="B27" s="34" t="s">
        <v>14</v>
      </c>
      <c r="C27" s="35">
        <v>2693</v>
      </c>
      <c r="D27" s="35">
        <v>2046</v>
      </c>
      <c r="E27" s="36">
        <f t="shared" si="0"/>
        <v>-24.025250649832898</v>
      </c>
      <c r="F27" s="36">
        <f t="shared" si="2"/>
        <v>2.3845320093703015</v>
      </c>
      <c r="G27" s="35">
        <v>11837</v>
      </c>
      <c r="H27" s="35">
        <v>12908</v>
      </c>
      <c r="I27" s="36">
        <f t="shared" si="1"/>
        <v>9.0479006505026724</v>
      </c>
      <c r="J27" s="36">
        <f t="shared" si="3"/>
        <v>2.2259355637524982</v>
      </c>
      <c r="K27" s="79"/>
      <c r="L27" s="35">
        <v>76661</v>
      </c>
      <c r="M27" s="36">
        <f t="shared" si="4"/>
        <v>1.7788355670585112</v>
      </c>
      <c r="N27" s="15"/>
    </row>
    <row r="28" spans="1:14" ht="15.75">
      <c r="A28" s="12"/>
      <c r="B28" s="34" t="s">
        <v>24</v>
      </c>
      <c r="C28" s="35">
        <v>391</v>
      </c>
      <c r="D28" s="35">
        <v>322</v>
      </c>
      <c r="E28" s="36">
        <f t="shared" si="0"/>
        <v>-17.647058823529417</v>
      </c>
      <c r="F28" s="36">
        <f t="shared" si="2"/>
        <v>0.37527825367411394</v>
      </c>
      <c r="G28" s="35">
        <v>2302</v>
      </c>
      <c r="H28" s="35">
        <v>1565</v>
      </c>
      <c r="I28" s="36">
        <f t="shared" si="1"/>
        <v>-32.015638575152039</v>
      </c>
      <c r="J28" s="36">
        <f t="shared" si="3"/>
        <v>0.26987830471588625</v>
      </c>
      <c r="K28" s="79"/>
      <c r="L28" s="35">
        <v>14570</v>
      </c>
      <c r="M28" s="36">
        <f t="shared" si="4"/>
        <v>0.33808108702002987</v>
      </c>
      <c r="N28" s="15"/>
    </row>
    <row r="29" spans="1:14" ht="15.75">
      <c r="A29" s="12"/>
      <c r="B29" s="34" t="s">
        <v>18</v>
      </c>
      <c r="C29" s="35">
        <v>2777</v>
      </c>
      <c r="D29" s="35">
        <v>1643</v>
      </c>
      <c r="E29" s="36">
        <f t="shared" si="0"/>
        <v>-40.835433921498023</v>
      </c>
      <c r="F29" s="36">
        <f t="shared" si="2"/>
        <v>1.9148514620700907</v>
      </c>
      <c r="G29" s="35">
        <v>13973</v>
      </c>
      <c r="H29" s="35">
        <v>9799</v>
      </c>
      <c r="I29" s="36">
        <f t="shared" si="1"/>
        <v>-29.871895799041003</v>
      </c>
      <c r="J29" s="36">
        <f t="shared" si="3"/>
        <v>1.6898003245437505</v>
      </c>
      <c r="K29" s="79"/>
      <c r="L29" s="35">
        <v>64991</v>
      </c>
      <c r="M29" s="36">
        <f t="shared" si="4"/>
        <v>1.5080458425887961</v>
      </c>
      <c r="N29" s="15"/>
    </row>
    <row r="30" spans="1:14" ht="15.75">
      <c r="A30" s="12"/>
      <c r="B30" s="34" t="s">
        <v>1</v>
      </c>
      <c r="C30" s="35">
        <v>8207</v>
      </c>
      <c r="D30" s="35">
        <v>7104</v>
      </c>
      <c r="E30" s="36">
        <f t="shared" si="0"/>
        <v>-13.439746557816502</v>
      </c>
      <c r="F30" s="36">
        <f t="shared" si="2"/>
        <v>8.2794307891332473</v>
      </c>
      <c r="G30" s="35">
        <v>53029</v>
      </c>
      <c r="H30" s="35">
        <v>51051</v>
      </c>
      <c r="I30" s="36">
        <f t="shared" si="1"/>
        <v>-3.7300345094193776</v>
      </c>
      <c r="J30" s="36">
        <f t="shared" si="3"/>
        <v>8.8035510121729779</v>
      </c>
      <c r="K30" s="79"/>
      <c r="L30" s="35">
        <v>348973</v>
      </c>
      <c r="M30" s="36">
        <f t="shared" si="4"/>
        <v>8.0975409183693117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2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1.4154390053686906E-3</v>
      </c>
      <c r="N31" s="15"/>
    </row>
    <row r="32" spans="1:14" ht="15.75">
      <c r="A32" s="12"/>
      <c r="B32" s="34" t="s">
        <v>26</v>
      </c>
      <c r="C32" s="35">
        <v>8</v>
      </c>
      <c r="D32" s="35">
        <v>10</v>
      </c>
      <c r="E32" s="36">
        <f t="shared" si="0"/>
        <v>25</v>
      </c>
      <c r="F32" s="36">
        <f t="shared" si="2"/>
        <v>1.1654604151369999E-2</v>
      </c>
      <c r="G32" s="35">
        <v>39</v>
      </c>
      <c r="H32" s="35">
        <v>27</v>
      </c>
      <c r="I32" s="36">
        <f t="shared" si="1"/>
        <v>-30.76923076923077</v>
      </c>
      <c r="J32" s="36">
        <f t="shared" si="3"/>
        <v>4.6560474296031499E-3</v>
      </c>
      <c r="K32" s="79"/>
      <c r="L32" s="35">
        <v>264</v>
      </c>
      <c r="M32" s="36">
        <f t="shared" si="4"/>
        <v>6.1258343838907266E-3</v>
      </c>
      <c r="N32" s="15"/>
    </row>
    <row r="33" spans="1:14" ht="15.75">
      <c r="A33" s="12"/>
      <c r="B33" s="34" t="s">
        <v>8</v>
      </c>
      <c r="C33" s="35">
        <v>1183</v>
      </c>
      <c r="D33" s="35">
        <v>919</v>
      </c>
      <c r="E33" s="36">
        <f t="shared" si="0"/>
        <v>-22.316145393068464</v>
      </c>
      <c r="F33" s="36">
        <f t="shared" si="2"/>
        <v>1.071058121510903</v>
      </c>
      <c r="G33" s="35">
        <v>9102</v>
      </c>
      <c r="H33" s="35">
        <v>7848</v>
      </c>
      <c r="I33" s="36">
        <f t="shared" si="1"/>
        <v>-13.777191825972313</v>
      </c>
      <c r="J33" s="36">
        <f t="shared" si="3"/>
        <v>1.3533577862046489</v>
      </c>
      <c r="K33" s="79"/>
      <c r="L33" s="35">
        <v>76112</v>
      </c>
      <c r="M33" s="36">
        <f t="shared" si="4"/>
        <v>1.766096616010193</v>
      </c>
      <c r="N33" s="15"/>
    </row>
    <row r="34" spans="1:14" ht="15.75">
      <c r="A34" s="12"/>
      <c r="B34" s="34" t="s">
        <v>19</v>
      </c>
      <c r="C34" s="35">
        <v>1053</v>
      </c>
      <c r="D34" s="35">
        <v>804</v>
      </c>
      <c r="E34" s="36">
        <f t="shared" si="0"/>
        <v>-23.646723646723643</v>
      </c>
      <c r="F34" s="36">
        <f t="shared" si="2"/>
        <v>0.93703017377014786</v>
      </c>
      <c r="G34" s="35">
        <v>6767</v>
      </c>
      <c r="H34" s="35">
        <v>6564</v>
      </c>
      <c r="I34" s="36">
        <f t="shared" si="1"/>
        <v>-2.9998522240283765</v>
      </c>
      <c r="J34" s="36">
        <f t="shared" si="3"/>
        <v>1.1319368639968546</v>
      </c>
      <c r="K34" s="79"/>
      <c r="L34" s="35">
        <v>41259</v>
      </c>
      <c r="M34" s="36">
        <f t="shared" si="4"/>
        <v>0.95737045774601315</v>
      </c>
      <c r="N34" s="15"/>
    </row>
    <row r="35" spans="1:14" ht="15.75">
      <c r="A35" s="12"/>
      <c r="B35" s="34" t="s">
        <v>17</v>
      </c>
      <c r="C35" s="35">
        <v>1538</v>
      </c>
      <c r="D35" s="35">
        <v>1370</v>
      </c>
      <c r="E35" s="36">
        <f t="shared" si="0"/>
        <v>-10.923276983094931</v>
      </c>
      <c r="F35" s="36">
        <f t="shared" si="2"/>
        <v>1.5966807687376898</v>
      </c>
      <c r="G35" s="35">
        <v>8534</v>
      </c>
      <c r="H35" s="35">
        <v>8178</v>
      </c>
      <c r="I35" s="36">
        <f t="shared" si="1"/>
        <v>-4.1715490977267455</v>
      </c>
      <c r="J35" s="36">
        <f t="shared" si="3"/>
        <v>1.4102650325664652</v>
      </c>
      <c r="K35" s="79"/>
      <c r="L35" s="35">
        <v>52522</v>
      </c>
      <c r="M35" s="36">
        <f t="shared" si="4"/>
        <v>1.2187161875405634</v>
      </c>
      <c r="N35" s="15"/>
    </row>
    <row r="36" spans="1:14" ht="15.75">
      <c r="A36" s="12"/>
      <c r="B36" s="34" t="s">
        <v>4</v>
      </c>
      <c r="C36" s="35">
        <v>3126</v>
      </c>
      <c r="D36" s="35">
        <v>1967</v>
      </c>
      <c r="E36" s="36">
        <f t="shared" si="0"/>
        <v>-37.076135636596284</v>
      </c>
      <c r="F36" s="36">
        <f t="shared" si="2"/>
        <v>2.2924606365744786</v>
      </c>
      <c r="G36" s="35">
        <v>18200</v>
      </c>
      <c r="H36" s="35">
        <v>13147</v>
      </c>
      <c r="I36" s="36">
        <f t="shared" si="1"/>
        <v>-27.763736263736259</v>
      </c>
      <c r="J36" s="36">
        <f t="shared" si="3"/>
        <v>2.267150205814541</v>
      </c>
      <c r="K36" s="79"/>
      <c r="L36" s="35">
        <v>165262</v>
      </c>
      <c r="M36" s="36">
        <f t="shared" si="4"/>
        <v>3.834725916479353</v>
      </c>
      <c r="N36" s="15"/>
    </row>
    <row r="37" spans="1:14" ht="15.75">
      <c r="A37" s="12"/>
      <c r="B37" s="34" t="s">
        <v>13</v>
      </c>
      <c r="C37" s="35">
        <v>1905</v>
      </c>
      <c r="D37" s="35">
        <v>1017</v>
      </c>
      <c r="E37" s="36">
        <f t="shared" si="0"/>
        <v>-46.614173228346459</v>
      </c>
      <c r="F37" s="36">
        <f t="shared" si="2"/>
        <v>1.1852732421943288</v>
      </c>
      <c r="G37" s="35">
        <v>10202</v>
      </c>
      <c r="H37" s="35">
        <v>7159</v>
      </c>
      <c r="I37" s="36">
        <f t="shared" si="1"/>
        <v>-29.827484806900607</v>
      </c>
      <c r="J37" s="36">
        <f t="shared" si="3"/>
        <v>1.2345423536492204</v>
      </c>
      <c r="K37" s="79"/>
      <c r="L37" s="35">
        <v>71655</v>
      </c>
      <c r="M37" s="36">
        <f t="shared" si="4"/>
        <v>1.6626767529457953</v>
      </c>
      <c r="N37" s="15"/>
    </row>
    <row r="38" spans="1:14" ht="15.75">
      <c r="A38" s="12"/>
      <c r="B38" s="34" t="s">
        <v>11</v>
      </c>
      <c r="C38" s="35">
        <v>2714</v>
      </c>
      <c r="D38" s="35">
        <v>1910</v>
      </c>
      <c r="E38" s="36">
        <f t="shared" si="0"/>
        <v>-29.624170965364772</v>
      </c>
      <c r="F38" s="36">
        <f t="shared" si="2"/>
        <v>2.2260293929116699</v>
      </c>
      <c r="G38" s="35">
        <v>16010</v>
      </c>
      <c r="H38" s="35">
        <v>13875</v>
      </c>
      <c r="I38" s="36">
        <f t="shared" si="1"/>
        <v>-13.33541536539663</v>
      </c>
      <c r="J38" s="36">
        <f t="shared" si="3"/>
        <v>2.3926910402127297</v>
      </c>
      <c r="K38" s="79"/>
      <c r="L38" s="35">
        <v>108758</v>
      </c>
      <c r="M38" s="36">
        <f t="shared" si="4"/>
        <v>2.5236117269817711</v>
      </c>
      <c r="N38" s="15"/>
    </row>
    <row r="39" spans="1:14" ht="15.75">
      <c r="A39" s="12"/>
      <c r="B39" s="34" t="s">
        <v>22</v>
      </c>
      <c r="C39" s="35">
        <v>2282</v>
      </c>
      <c r="D39" s="35">
        <v>619</v>
      </c>
      <c r="E39" s="36">
        <f t="shared" si="0"/>
        <v>-72.874671340929012</v>
      </c>
      <c r="F39" s="36">
        <f t="shared" si="2"/>
        <v>0.72141999696980297</v>
      </c>
      <c r="G39" s="35">
        <v>5917</v>
      </c>
      <c r="H39" s="35">
        <v>3671</v>
      </c>
      <c r="I39" s="36">
        <f t="shared" si="1"/>
        <v>-37.9584248774717</v>
      </c>
      <c r="J39" s="36">
        <f t="shared" si="3"/>
        <v>0.63305000422493196</v>
      </c>
      <c r="K39" s="79"/>
      <c r="L39" s="35">
        <v>24511</v>
      </c>
      <c r="M39" s="36">
        <f t="shared" si="4"/>
        <v>0.56875123705888486</v>
      </c>
      <c r="N39" s="15"/>
    </row>
    <row r="40" spans="1:14" ht="15.75">
      <c r="A40" s="12"/>
      <c r="B40" s="34" t="s">
        <v>15</v>
      </c>
      <c r="C40" s="35">
        <v>885</v>
      </c>
      <c r="D40" s="35">
        <v>942</v>
      </c>
      <c r="E40" s="36">
        <f t="shared" si="0"/>
        <v>6.4406779661017044</v>
      </c>
      <c r="F40" s="36">
        <f t="shared" si="2"/>
        <v>1.0978637110590539</v>
      </c>
      <c r="G40" s="35">
        <v>5381</v>
      </c>
      <c r="H40" s="35">
        <v>6020</v>
      </c>
      <c r="I40" s="36">
        <f t="shared" si="1"/>
        <v>11.875116149414611</v>
      </c>
      <c r="J40" s="36">
        <f t="shared" si="3"/>
        <v>1.0381261306004059</v>
      </c>
      <c r="K40" s="79"/>
      <c r="L40" s="35">
        <v>44415</v>
      </c>
      <c r="M40" s="36">
        <f t="shared" si="4"/>
        <v>1.0306020233352522</v>
      </c>
      <c r="N40" s="15"/>
    </row>
    <row r="41" spans="1:14" ht="15.75">
      <c r="A41" s="12"/>
      <c r="B41" s="34" t="s">
        <v>6</v>
      </c>
      <c r="C41" s="35">
        <v>1881</v>
      </c>
      <c r="D41" s="35">
        <v>1561</v>
      </c>
      <c r="E41" s="36">
        <f t="shared" si="0"/>
        <v>-17.012227538543321</v>
      </c>
      <c r="F41" s="36">
        <f t="shared" si="2"/>
        <v>1.8192837080288569</v>
      </c>
      <c r="G41" s="35">
        <v>9946</v>
      </c>
      <c r="H41" s="35">
        <v>11355</v>
      </c>
      <c r="I41" s="36">
        <f t="shared" si="1"/>
        <v>14.166499095113604</v>
      </c>
      <c r="J41" s="36">
        <f t="shared" si="3"/>
        <v>1.958126613449769</v>
      </c>
      <c r="K41" s="79"/>
      <c r="L41" s="35">
        <v>80140</v>
      </c>
      <c r="M41" s="36">
        <f t="shared" si="4"/>
        <v>1.8595619982007683</v>
      </c>
      <c r="N41" s="15"/>
    </row>
    <row r="42" spans="1:14" ht="15.75">
      <c r="A42" s="12"/>
      <c r="B42" s="34" t="s">
        <v>74</v>
      </c>
      <c r="C42" s="35">
        <v>159</v>
      </c>
      <c r="D42" s="35">
        <v>155</v>
      </c>
      <c r="E42" s="36">
        <f t="shared" si="0"/>
        <v>-2.515723270440251</v>
      </c>
      <c r="F42" s="36">
        <f t="shared" si="2"/>
        <v>0.18064636434623499</v>
      </c>
      <c r="G42" s="35">
        <v>914</v>
      </c>
      <c r="H42" s="35">
        <v>939</v>
      </c>
      <c r="I42" s="36">
        <f t="shared" si="1"/>
        <v>2.7352297592997843</v>
      </c>
      <c r="J42" s="36">
        <f t="shared" si="3"/>
        <v>0.16192698282953175</v>
      </c>
      <c r="K42" s="79"/>
      <c r="L42" s="35">
        <v>5028</v>
      </c>
      <c r="M42" s="36">
        <f t="shared" si="4"/>
        <v>0.11666930031137338</v>
      </c>
      <c r="N42" s="15"/>
    </row>
    <row r="43" spans="1:14" ht="15.75">
      <c r="A43" s="12"/>
      <c r="B43" s="34" t="s">
        <v>3</v>
      </c>
      <c r="C43" s="35">
        <v>5395</v>
      </c>
      <c r="D43" s="35">
        <v>5200</v>
      </c>
      <c r="E43" s="36">
        <f t="shared" si="0"/>
        <v>-3.6144578313253017</v>
      </c>
      <c r="F43" s="36">
        <f t="shared" si="2"/>
        <v>6.0603941587123993</v>
      </c>
      <c r="G43" s="35">
        <v>35153</v>
      </c>
      <c r="H43" s="35">
        <v>34083</v>
      </c>
      <c r="I43" s="36">
        <f t="shared" si="1"/>
        <v>-3.0438369413705813</v>
      </c>
      <c r="J43" s="36">
        <f t="shared" si="3"/>
        <v>5.8774838719690425</v>
      </c>
      <c r="K43" s="79"/>
      <c r="L43" s="35">
        <v>240855</v>
      </c>
      <c r="M43" s="36">
        <f t="shared" si="4"/>
        <v>5.5887796989848519</v>
      </c>
      <c r="N43" s="15"/>
    </row>
    <row r="44" spans="1:14" ht="15.75">
      <c r="A44" s="12"/>
      <c r="B44" s="34" t="s">
        <v>20</v>
      </c>
      <c r="C44" s="35">
        <v>610</v>
      </c>
      <c r="D44" s="35">
        <v>289</v>
      </c>
      <c r="E44" s="36">
        <f t="shared" si="0"/>
        <v>-52.622950819672134</v>
      </c>
      <c r="F44" s="36">
        <f t="shared" si="2"/>
        <v>0.33681805997459296</v>
      </c>
      <c r="G44" s="35">
        <v>4140</v>
      </c>
      <c r="H44" s="35">
        <v>2136</v>
      </c>
      <c r="I44" s="36">
        <f t="shared" si="1"/>
        <v>-48.405797101449281</v>
      </c>
      <c r="J44" s="36">
        <f t="shared" si="3"/>
        <v>0.36834508554193807</v>
      </c>
      <c r="K44" s="79"/>
      <c r="L44" s="35">
        <v>43037</v>
      </c>
      <c r="M44" s="36">
        <f t="shared" si="4"/>
        <v>0.99862702416479232</v>
      </c>
      <c r="N44" s="15"/>
    </row>
    <row r="45" spans="1:14" ht="15.75">
      <c r="A45" s="12"/>
      <c r="B45" s="34" t="s">
        <v>7</v>
      </c>
      <c r="C45" s="35">
        <v>1911</v>
      </c>
      <c r="D45" s="35">
        <v>1742</v>
      </c>
      <c r="E45" s="36">
        <f t="shared" si="0"/>
        <v>-8.8435374149659847</v>
      </c>
      <c r="F45" s="36">
        <f t="shared" si="2"/>
        <v>2.0302320431686538</v>
      </c>
      <c r="G45" s="35">
        <v>13576</v>
      </c>
      <c r="H45" s="35">
        <v>12613</v>
      </c>
      <c r="I45" s="36">
        <f t="shared" si="1"/>
        <v>-7.0934001178550421</v>
      </c>
      <c r="J45" s="36">
        <f t="shared" si="3"/>
        <v>2.1750639344290565</v>
      </c>
      <c r="K45" s="79"/>
      <c r="L45" s="35">
        <v>94427</v>
      </c>
      <c r="M45" s="36">
        <f t="shared" si="4"/>
        <v>2.191076376392612</v>
      </c>
      <c r="N45" s="15"/>
    </row>
    <row r="46" spans="1:14" ht="15.75">
      <c r="A46" s="12"/>
      <c r="B46" s="34" t="s">
        <v>232</v>
      </c>
      <c r="C46" s="35">
        <v>8113</v>
      </c>
      <c r="D46" s="35">
        <v>4694</v>
      </c>
      <c r="E46" s="36">
        <f t="shared" si="0"/>
        <v>-42.142240848021693</v>
      </c>
      <c r="F46" s="36">
        <f t="shared" si="2"/>
        <v>5.4706711886530774</v>
      </c>
      <c r="G46" s="35">
        <v>50300</v>
      </c>
      <c r="H46" s="35">
        <v>35607</v>
      </c>
      <c r="I46" s="36">
        <f t="shared" si="1"/>
        <v>-29.210735586481118</v>
      </c>
      <c r="J46" s="36">
        <f t="shared" si="3"/>
        <v>6.1402918824399757</v>
      </c>
      <c r="K46" s="79"/>
      <c r="L46" s="35">
        <v>486700</v>
      </c>
      <c r="M46" s="36">
        <f t="shared" si="4"/>
        <v>11.293346949392486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2</v>
      </c>
      <c r="H47" s="35">
        <v>2</v>
      </c>
      <c r="I47" s="36">
        <f t="shared" si="1"/>
        <v>0</v>
      </c>
      <c r="J47" s="36">
        <f t="shared" si="3"/>
        <v>3.4489240219282588E-4</v>
      </c>
      <c r="K47" s="79"/>
      <c r="L47" s="35">
        <v>42</v>
      </c>
      <c r="M47" s="36">
        <f t="shared" si="4"/>
        <v>9.7456456107352458E-4</v>
      </c>
      <c r="N47" s="15"/>
    </row>
    <row r="48" spans="1:14" ht="15.75">
      <c r="A48" s="12"/>
      <c r="B48" s="34" t="s">
        <v>28</v>
      </c>
      <c r="C48" s="35">
        <v>3</v>
      </c>
      <c r="D48" s="35">
        <v>1</v>
      </c>
      <c r="E48" s="36">
        <f t="shared" si="0"/>
        <v>-66.666666666666671</v>
      </c>
      <c r="F48" s="36">
        <f t="shared" si="2"/>
        <v>1.165460415137E-3</v>
      </c>
      <c r="G48" s="35">
        <v>18</v>
      </c>
      <c r="H48" s="35">
        <v>9</v>
      </c>
      <c r="I48" s="36">
        <f t="shared" si="1"/>
        <v>-50</v>
      </c>
      <c r="J48" s="36">
        <f t="shared" si="3"/>
        <v>1.5520158098677164E-3</v>
      </c>
      <c r="K48" s="79"/>
      <c r="L48" s="35">
        <v>95</v>
      </c>
      <c r="M48" s="36">
        <f>+(L48*100)/$L$50</f>
        <v>2.2043722214758294E-3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2.6452466657709956E-3</v>
      </c>
      <c r="N49" s="15"/>
    </row>
    <row r="50" spans="1:14" ht="15.75">
      <c r="A50" s="12"/>
      <c r="B50" s="40" t="s">
        <v>70</v>
      </c>
      <c r="C50" s="37">
        <f>SUM(C16:C49)</f>
        <v>99090</v>
      </c>
      <c r="D50" s="37">
        <f>SUM(D16:D49)</f>
        <v>85803</v>
      </c>
      <c r="E50" s="38">
        <f t="shared" si="0"/>
        <v>-13.409022101120193</v>
      </c>
      <c r="F50" s="38">
        <f>SUM(F16:F49)</f>
        <v>99.999999999999972</v>
      </c>
      <c r="G50" s="37">
        <f>SUM(G16:G49)</f>
        <v>587627</v>
      </c>
      <c r="H50" s="37">
        <f>SUM(H16:H49)</f>
        <v>579891</v>
      </c>
      <c r="I50" s="38">
        <f t="shared" si="1"/>
        <v>-1.316481373388223</v>
      </c>
      <c r="J50" s="38">
        <f>SUM(J16:J49)</f>
        <v>100.00000000000001</v>
      </c>
      <c r="K50" s="79"/>
      <c r="L50" s="37">
        <f>SUM(L16:L49)</f>
        <v>4309617</v>
      </c>
      <c r="M50" s="38">
        <f>SUM(M16:M49)</f>
        <v>99.999999999999986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32</v>
      </c>
      <c r="D56" s="35">
        <v>38</v>
      </c>
      <c r="E56" s="36">
        <f t="shared" ref="E56:E90" si="5">IF(ISBLANK(D56),"",(IFERROR(((D56/C56-1)*100),"")))</f>
        <v>18.75</v>
      </c>
      <c r="F56" s="36">
        <f>+(D56*100)/$D$90</f>
        <v>8.544702284583558E-2</v>
      </c>
      <c r="G56" s="35">
        <v>253</v>
      </c>
      <c r="H56" s="35">
        <v>274</v>
      </c>
      <c r="I56" s="36">
        <f t="shared" ref="I56:I90" si="6">IF(ISBLANK(H56),"",(IFERROR(((H56/G56-1)*100),"")))</f>
        <v>8.3003952569169925</v>
      </c>
      <c r="J56" s="36">
        <f>+(H56*100)/$H$90</f>
        <v>8.9702834806009435E-2</v>
      </c>
      <c r="K56" s="79"/>
      <c r="L56" s="35">
        <v>1764</v>
      </c>
      <c r="M56" s="36">
        <f>+(L56*100)/$L$90</f>
        <v>7.4588431689427984E-2</v>
      </c>
      <c r="N56" s="85"/>
    </row>
    <row r="57" spans="1:14" ht="15.75">
      <c r="A57" s="12"/>
      <c r="B57" s="34" t="s">
        <v>0</v>
      </c>
      <c r="C57" s="35">
        <v>8752</v>
      </c>
      <c r="D57" s="35">
        <v>8363</v>
      </c>
      <c r="E57" s="36">
        <f t="shared" si="5"/>
        <v>-4.4446983546617913</v>
      </c>
      <c r="F57" s="36">
        <f t="shared" ref="F57:F89" si="7">+(D57*100)/$D$90</f>
        <v>18.805090843676922</v>
      </c>
      <c r="G57" s="35">
        <v>54492</v>
      </c>
      <c r="H57" s="35">
        <v>62111</v>
      </c>
      <c r="I57" s="36">
        <f t="shared" si="6"/>
        <v>13.981868898186889</v>
      </c>
      <c r="J57" s="36">
        <f t="shared" ref="J57:J89" si="8">+(H57*100)/$H$90</f>
        <v>20.33406121400019</v>
      </c>
      <c r="K57" s="79"/>
      <c r="L57" s="35">
        <v>368979</v>
      </c>
      <c r="M57" s="36">
        <f t="shared" ref="M57:M89" si="9">+(L57*100)/$L$90</f>
        <v>15.601794181594924</v>
      </c>
      <c r="N57" s="85"/>
    </row>
    <row r="58" spans="1:14" ht="15.75">
      <c r="A58" s="12"/>
      <c r="B58" s="34" t="s">
        <v>23</v>
      </c>
      <c r="C58" s="35">
        <v>429</v>
      </c>
      <c r="D58" s="35">
        <v>142</v>
      </c>
      <c r="E58" s="36">
        <f t="shared" si="5"/>
        <v>-66.899766899766902</v>
      </c>
      <c r="F58" s="36">
        <f t="shared" si="7"/>
        <v>0.31930203273970137</v>
      </c>
      <c r="G58" s="35">
        <v>1552</v>
      </c>
      <c r="H58" s="35">
        <v>1085</v>
      </c>
      <c r="I58" s="36">
        <f t="shared" si="6"/>
        <v>-30.090206185567013</v>
      </c>
      <c r="J58" s="36">
        <f t="shared" si="8"/>
        <v>0.3552101305274461</v>
      </c>
      <c r="K58" s="79"/>
      <c r="L58" s="35">
        <v>8881</v>
      </c>
      <c r="M58" s="36">
        <f t="shared" si="9"/>
        <v>0.37552146362460875</v>
      </c>
      <c r="N58" s="85"/>
    </row>
    <row r="59" spans="1:14" ht="15.75">
      <c r="A59" s="12"/>
      <c r="B59" s="34" t="s">
        <v>2</v>
      </c>
      <c r="C59" s="35">
        <v>2898</v>
      </c>
      <c r="D59" s="35">
        <v>3299</v>
      </c>
      <c r="E59" s="36">
        <f t="shared" si="5"/>
        <v>13.83712905452037</v>
      </c>
      <c r="F59" s="36">
        <f t="shared" si="7"/>
        <v>7.4181507465371466</v>
      </c>
      <c r="G59" s="35">
        <v>16964</v>
      </c>
      <c r="H59" s="35">
        <v>19569</v>
      </c>
      <c r="I59" s="36">
        <f t="shared" si="6"/>
        <v>15.356048101862774</v>
      </c>
      <c r="J59" s="36">
        <f t="shared" si="8"/>
        <v>6.4065502712364912</v>
      </c>
      <c r="K59" s="79"/>
      <c r="L59" s="35">
        <v>135145</v>
      </c>
      <c r="M59" s="36">
        <f t="shared" si="9"/>
        <v>5.7144294788365899</v>
      </c>
      <c r="N59" s="85"/>
    </row>
    <row r="60" spans="1:14" ht="15.75">
      <c r="A60" s="12"/>
      <c r="B60" s="34" t="s">
        <v>231</v>
      </c>
      <c r="C60" s="35">
        <v>11616</v>
      </c>
      <c r="D60" s="35">
        <v>11502</v>
      </c>
      <c r="E60" s="36">
        <f t="shared" si="5"/>
        <v>-0.98140495867768962</v>
      </c>
      <c r="F60" s="36">
        <f t="shared" si="7"/>
        <v>25.863464651915812</v>
      </c>
      <c r="G60" s="35">
        <v>74372</v>
      </c>
      <c r="H60" s="35">
        <v>74313</v>
      </c>
      <c r="I60" s="36">
        <f t="shared" si="6"/>
        <v>-7.9330930995535898E-2</v>
      </c>
      <c r="J60" s="36">
        <f t="shared" si="8"/>
        <v>24.328783806346639</v>
      </c>
      <c r="K60" s="79"/>
      <c r="L60" s="35">
        <v>570735</v>
      </c>
      <c r="M60" s="36">
        <f t="shared" si="9"/>
        <v>24.132782630536099</v>
      </c>
      <c r="N60" s="85"/>
    </row>
    <row r="61" spans="1:14" ht="15.75">
      <c r="A61" s="12"/>
      <c r="B61" s="34" t="s">
        <v>5</v>
      </c>
      <c r="C61" s="35">
        <v>874</v>
      </c>
      <c r="D61" s="35">
        <v>431</v>
      </c>
      <c r="E61" s="36">
        <f t="shared" si="5"/>
        <v>-50.686498855835239</v>
      </c>
      <c r="F61" s="36">
        <f t="shared" si="7"/>
        <v>0.96914912754092464</v>
      </c>
      <c r="G61" s="35">
        <v>2962</v>
      </c>
      <c r="H61" s="35">
        <v>2939</v>
      </c>
      <c r="I61" s="36">
        <f t="shared" si="6"/>
        <v>-0.77650236326806121</v>
      </c>
      <c r="J61" s="36">
        <f t="shared" si="8"/>
        <v>0.96217748720752461</v>
      </c>
      <c r="K61" s="79"/>
      <c r="L61" s="35">
        <v>23324</v>
      </c>
      <c r="M61" s="36">
        <f t="shared" si="9"/>
        <v>0.98622481900465886</v>
      </c>
      <c r="N61" s="85"/>
    </row>
    <row r="62" spans="1:14" ht="15.75">
      <c r="A62" s="12"/>
      <c r="B62" s="34" t="s">
        <v>9</v>
      </c>
      <c r="C62" s="35">
        <v>1305</v>
      </c>
      <c r="D62" s="35">
        <v>1007</v>
      </c>
      <c r="E62" s="36">
        <f t="shared" si="5"/>
        <v>-22.835249042145588</v>
      </c>
      <c r="F62" s="36">
        <f t="shared" si="7"/>
        <v>2.264346105414643</v>
      </c>
      <c r="G62" s="35">
        <v>6839</v>
      </c>
      <c r="H62" s="35">
        <v>7730</v>
      </c>
      <c r="I62" s="36">
        <f t="shared" si="6"/>
        <v>13.028220500073108</v>
      </c>
      <c r="J62" s="36">
        <f t="shared" si="8"/>
        <v>2.5306675658775655</v>
      </c>
      <c r="K62" s="79"/>
      <c r="L62" s="35">
        <v>46353</v>
      </c>
      <c r="M62" s="36">
        <f t="shared" si="9"/>
        <v>1.9599759490363124</v>
      </c>
      <c r="N62" s="85"/>
    </row>
    <row r="63" spans="1:14" ht="15.75">
      <c r="A63" s="12"/>
      <c r="B63" s="34" t="s">
        <v>10</v>
      </c>
      <c r="C63" s="35">
        <v>766</v>
      </c>
      <c r="D63" s="35">
        <v>683</v>
      </c>
      <c r="E63" s="36">
        <f t="shared" si="5"/>
        <v>-10.835509138381205</v>
      </c>
      <c r="F63" s="36">
        <f t="shared" si="7"/>
        <v>1.5357978053606764</v>
      </c>
      <c r="G63" s="35">
        <v>5057</v>
      </c>
      <c r="H63" s="35">
        <v>4759</v>
      </c>
      <c r="I63" s="36">
        <f t="shared" si="6"/>
        <v>-5.8928218311251719</v>
      </c>
      <c r="J63" s="36">
        <f t="shared" si="8"/>
        <v>1.5580138351890471</v>
      </c>
      <c r="K63" s="79"/>
      <c r="L63" s="35">
        <v>41675</v>
      </c>
      <c r="M63" s="36">
        <f t="shared" si="9"/>
        <v>1.7621728405084529</v>
      </c>
      <c r="N63" s="85"/>
    </row>
    <row r="64" spans="1:14" ht="15.75">
      <c r="A64" s="12"/>
      <c r="B64" s="34" t="s">
        <v>21</v>
      </c>
      <c r="C64" s="35">
        <v>194</v>
      </c>
      <c r="D64" s="35">
        <v>182</v>
      </c>
      <c r="E64" s="36">
        <f t="shared" si="5"/>
        <v>-6.1855670103092786</v>
      </c>
      <c r="F64" s="36">
        <f t="shared" si="7"/>
        <v>0.40924626731426517</v>
      </c>
      <c r="G64" s="35">
        <v>1371</v>
      </c>
      <c r="H64" s="35">
        <v>1270</v>
      </c>
      <c r="I64" s="36">
        <f t="shared" si="6"/>
        <v>-7.3668854850474137</v>
      </c>
      <c r="J64" s="36">
        <f t="shared" si="8"/>
        <v>0.41577591315194157</v>
      </c>
      <c r="K64" s="79"/>
      <c r="L64" s="35">
        <v>10157</v>
      </c>
      <c r="M64" s="36">
        <f t="shared" si="9"/>
        <v>0.42947545389428571</v>
      </c>
      <c r="N64" s="85"/>
    </row>
    <row r="65" spans="1:14" ht="15.75">
      <c r="A65" s="12"/>
      <c r="B65" s="34" t="s">
        <v>12</v>
      </c>
      <c r="C65" s="35">
        <v>748</v>
      </c>
      <c r="D65" s="35">
        <v>607</v>
      </c>
      <c r="E65" s="36">
        <f t="shared" si="5"/>
        <v>-18.850267379679142</v>
      </c>
      <c r="F65" s="36">
        <f t="shared" si="7"/>
        <v>1.3649037596690052</v>
      </c>
      <c r="G65" s="35">
        <v>5025</v>
      </c>
      <c r="H65" s="35">
        <v>3853</v>
      </c>
      <c r="I65" s="36">
        <f t="shared" si="6"/>
        <v>-23.32338308457711</v>
      </c>
      <c r="J65" s="36">
        <f t="shared" si="8"/>
        <v>1.2614051916334101</v>
      </c>
      <c r="K65" s="79"/>
      <c r="L65" s="35">
        <v>31322</v>
      </c>
      <c r="M65" s="36">
        <f t="shared" si="9"/>
        <v>1.3244097830931196</v>
      </c>
      <c r="N65" s="85"/>
    </row>
    <row r="66" spans="1:14" ht="15.75">
      <c r="A66" s="12"/>
      <c r="B66" s="34" t="s">
        <v>16</v>
      </c>
      <c r="C66" s="35">
        <v>1106</v>
      </c>
      <c r="D66" s="35">
        <v>897</v>
      </c>
      <c r="E66" s="36">
        <f t="shared" si="5"/>
        <v>-18.896925858951175</v>
      </c>
      <c r="F66" s="36">
        <f t="shared" si="7"/>
        <v>2.0169994603345924</v>
      </c>
      <c r="G66" s="35">
        <v>6110</v>
      </c>
      <c r="H66" s="35">
        <v>5238</v>
      </c>
      <c r="I66" s="36">
        <f t="shared" si="6"/>
        <v>-14.271685761047459</v>
      </c>
      <c r="J66" s="36">
        <f t="shared" si="8"/>
        <v>1.7148301047951731</v>
      </c>
      <c r="K66" s="79"/>
      <c r="L66" s="35">
        <v>41838</v>
      </c>
      <c r="M66" s="36">
        <f t="shared" si="9"/>
        <v>1.7690650822121812</v>
      </c>
      <c r="N66" s="85"/>
    </row>
    <row r="67" spans="1:14" ht="15.75">
      <c r="A67" s="12"/>
      <c r="B67" s="34" t="s">
        <v>14</v>
      </c>
      <c r="C67" s="35">
        <v>1121</v>
      </c>
      <c r="D67" s="35">
        <v>1045</v>
      </c>
      <c r="E67" s="36">
        <f t="shared" si="5"/>
        <v>-6.7796610169491567</v>
      </c>
      <c r="F67" s="36">
        <f t="shared" si="7"/>
        <v>2.3497931282604787</v>
      </c>
      <c r="G67" s="35">
        <v>5273</v>
      </c>
      <c r="H67" s="35">
        <v>6179</v>
      </c>
      <c r="I67" s="36">
        <f t="shared" si="6"/>
        <v>17.181869903280855</v>
      </c>
      <c r="J67" s="36">
        <f t="shared" si="8"/>
        <v>2.0228971396581472</v>
      </c>
      <c r="K67" s="79"/>
      <c r="L67" s="35">
        <v>37070</v>
      </c>
      <c r="M67" s="36">
        <f t="shared" si="9"/>
        <v>1.5674564414552694</v>
      </c>
      <c r="N67" s="85"/>
    </row>
    <row r="68" spans="1:14" ht="15.75">
      <c r="A68" s="12"/>
      <c r="B68" s="34" t="s">
        <v>24</v>
      </c>
      <c r="C68" s="35">
        <v>208</v>
      </c>
      <c r="D68" s="35">
        <v>189</v>
      </c>
      <c r="E68" s="36">
        <f t="shared" si="5"/>
        <v>-9.134615384615385</v>
      </c>
      <c r="F68" s="36">
        <f t="shared" si="7"/>
        <v>0.42498650836481383</v>
      </c>
      <c r="G68" s="35">
        <v>1464</v>
      </c>
      <c r="H68" s="35">
        <v>890</v>
      </c>
      <c r="I68" s="36">
        <f t="shared" si="6"/>
        <v>-39.207650273224047</v>
      </c>
      <c r="J68" s="36">
        <f t="shared" si="8"/>
        <v>0.29137052181514012</v>
      </c>
      <c r="K68" s="79"/>
      <c r="L68" s="35">
        <v>9481</v>
      </c>
      <c r="M68" s="36">
        <f t="shared" si="9"/>
        <v>0.40089167848495844</v>
      </c>
      <c r="N68" s="85"/>
    </row>
    <row r="69" spans="1:14" ht="15.75">
      <c r="A69" s="12"/>
      <c r="B69" s="34" t="s">
        <v>18</v>
      </c>
      <c r="C69" s="35">
        <v>1345</v>
      </c>
      <c r="D69" s="35">
        <v>889</v>
      </c>
      <c r="E69" s="36">
        <f t="shared" si="5"/>
        <v>-33.903345724907062</v>
      </c>
      <c r="F69" s="36">
        <f t="shared" si="7"/>
        <v>1.9990106134196799</v>
      </c>
      <c r="G69" s="35">
        <v>6371</v>
      </c>
      <c r="H69" s="35">
        <v>5242</v>
      </c>
      <c r="I69" s="36">
        <f t="shared" si="6"/>
        <v>-17.720922932035787</v>
      </c>
      <c r="J69" s="36">
        <f t="shared" si="8"/>
        <v>1.7161396352302973</v>
      </c>
      <c r="K69" s="79"/>
      <c r="L69" s="35">
        <v>31953</v>
      </c>
      <c r="M69" s="36">
        <f t="shared" si="9"/>
        <v>1.3510907923879207</v>
      </c>
      <c r="N69" s="85"/>
    </row>
    <row r="70" spans="1:14" ht="15.75">
      <c r="A70" s="12"/>
      <c r="B70" s="34" t="s">
        <v>1</v>
      </c>
      <c r="C70" s="35">
        <v>4479</v>
      </c>
      <c r="D70" s="35">
        <v>3804</v>
      </c>
      <c r="E70" s="36">
        <f t="shared" si="5"/>
        <v>-15.070328198258542</v>
      </c>
      <c r="F70" s="36">
        <f t="shared" si="7"/>
        <v>8.5536967080410147</v>
      </c>
      <c r="G70" s="35">
        <v>30527</v>
      </c>
      <c r="H70" s="35">
        <v>27970</v>
      </c>
      <c r="I70" s="36">
        <f t="shared" si="6"/>
        <v>-8.3761915681200279</v>
      </c>
      <c r="J70" s="36">
        <f t="shared" si="8"/>
        <v>9.1568915676061451</v>
      </c>
      <c r="K70" s="79"/>
      <c r="L70" s="35">
        <v>203100</v>
      </c>
      <c r="M70" s="36">
        <f t="shared" si="9"/>
        <v>8.5878177302283571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1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9.7252490298007006E-4</v>
      </c>
      <c r="N71" s="85"/>
    </row>
    <row r="72" spans="1:14" ht="15.75">
      <c r="A72" s="12"/>
      <c r="B72" s="34" t="s">
        <v>26</v>
      </c>
      <c r="C72" s="35">
        <v>6</v>
      </c>
      <c r="D72" s="35">
        <v>8</v>
      </c>
      <c r="E72" s="36">
        <f t="shared" si="5"/>
        <v>33.333333333333329</v>
      </c>
      <c r="F72" s="36">
        <f t="shared" si="7"/>
        <v>1.7988846914912753E-2</v>
      </c>
      <c r="G72" s="35">
        <v>20</v>
      </c>
      <c r="H72" s="35">
        <v>21</v>
      </c>
      <c r="I72" s="36">
        <f t="shared" si="6"/>
        <v>5.0000000000000044</v>
      </c>
      <c r="J72" s="36">
        <f t="shared" si="8"/>
        <v>6.8750347844021833E-3</v>
      </c>
      <c r="K72" s="79"/>
      <c r="L72" s="35">
        <v>145</v>
      </c>
      <c r="M72" s="36">
        <f t="shared" si="9"/>
        <v>6.1311352579178323E-3</v>
      </c>
      <c r="N72" s="85"/>
    </row>
    <row r="73" spans="1:14" ht="15.75">
      <c r="A73" s="12"/>
      <c r="B73" s="34" t="s">
        <v>8</v>
      </c>
      <c r="C73" s="35">
        <v>592</v>
      </c>
      <c r="D73" s="35">
        <v>438</v>
      </c>
      <c r="E73" s="36">
        <f t="shared" si="5"/>
        <v>-26.013513513513509</v>
      </c>
      <c r="F73" s="36">
        <f t="shared" si="7"/>
        <v>0.98488936859147325</v>
      </c>
      <c r="G73" s="35">
        <v>4486</v>
      </c>
      <c r="H73" s="35">
        <v>4018</v>
      </c>
      <c r="I73" s="36">
        <f t="shared" si="6"/>
        <v>-10.432456531431122</v>
      </c>
      <c r="J73" s="36">
        <f t="shared" si="8"/>
        <v>1.3154233220822844</v>
      </c>
      <c r="K73" s="79"/>
      <c r="L73" s="35">
        <v>38842</v>
      </c>
      <c r="M73" s="36">
        <f t="shared" si="9"/>
        <v>1.6423831426761686</v>
      </c>
      <c r="N73" s="85"/>
    </row>
    <row r="74" spans="1:14" ht="15.75">
      <c r="A74" s="12"/>
      <c r="B74" s="34" t="s">
        <v>19</v>
      </c>
      <c r="C74" s="35">
        <v>619</v>
      </c>
      <c r="D74" s="35">
        <v>374</v>
      </c>
      <c r="E74" s="36">
        <f t="shared" si="5"/>
        <v>-39.57996768982229</v>
      </c>
      <c r="F74" s="36">
        <f t="shared" si="7"/>
        <v>0.84097859327217128</v>
      </c>
      <c r="G74" s="35">
        <v>3772</v>
      </c>
      <c r="H74" s="35">
        <v>3534</v>
      </c>
      <c r="I74" s="36">
        <f t="shared" si="6"/>
        <v>-6.3096500530222643</v>
      </c>
      <c r="J74" s="36">
        <f t="shared" si="8"/>
        <v>1.1569701394322531</v>
      </c>
      <c r="K74" s="79"/>
      <c r="L74" s="35">
        <v>22591</v>
      </c>
      <c r="M74" s="36">
        <f t="shared" si="9"/>
        <v>0.95523087318359834</v>
      </c>
      <c r="N74" s="85"/>
    </row>
    <row r="75" spans="1:14" ht="15.75">
      <c r="A75" s="12"/>
      <c r="B75" s="34" t="s">
        <v>17</v>
      </c>
      <c r="C75" s="35">
        <v>807</v>
      </c>
      <c r="D75" s="35">
        <v>633</v>
      </c>
      <c r="E75" s="36">
        <f t="shared" si="5"/>
        <v>-21.561338289962826</v>
      </c>
      <c r="F75" s="36">
        <f t="shared" si="7"/>
        <v>1.4233675121424716</v>
      </c>
      <c r="G75" s="35">
        <v>4269</v>
      </c>
      <c r="H75" s="35">
        <v>3607</v>
      </c>
      <c r="I75" s="36">
        <f t="shared" si="6"/>
        <v>-15.507144530334971</v>
      </c>
      <c r="J75" s="36">
        <f t="shared" si="8"/>
        <v>1.1808690698732702</v>
      </c>
      <c r="K75" s="79"/>
      <c r="L75" s="35">
        <v>26004</v>
      </c>
      <c r="M75" s="36">
        <f t="shared" si="9"/>
        <v>1.0995451120475539</v>
      </c>
      <c r="N75" s="85"/>
    </row>
    <row r="76" spans="1:14" ht="15.75">
      <c r="A76" s="12"/>
      <c r="B76" s="34" t="s">
        <v>4</v>
      </c>
      <c r="C76" s="35">
        <v>1352</v>
      </c>
      <c r="D76" s="35">
        <v>868</v>
      </c>
      <c r="E76" s="36">
        <f t="shared" si="5"/>
        <v>-35.798816568047343</v>
      </c>
      <c r="F76" s="36">
        <f t="shared" si="7"/>
        <v>1.9517898902680337</v>
      </c>
      <c r="G76" s="35">
        <v>8688</v>
      </c>
      <c r="H76" s="35">
        <v>6034</v>
      </c>
      <c r="I76" s="36">
        <f t="shared" si="6"/>
        <v>-30.547882136279924</v>
      </c>
      <c r="J76" s="36">
        <f t="shared" si="8"/>
        <v>1.9754266613848939</v>
      </c>
      <c r="K76" s="79"/>
      <c r="L76" s="35">
        <v>73172</v>
      </c>
      <c r="M76" s="36">
        <f t="shared" si="9"/>
        <v>3.0939822696025079</v>
      </c>
      <c r="N76" s="85"/>
    </row>
    <row r="77" spans="1:14" ht="15.75">
      <c r="A77" s="12"/>
      <c r="B77" s="34" t="s">
        <v>13</v>
      </c>
      <c r="C77" s="35">
        <v>1059</v>
      </c>
      <c r="D77" s="35">
        <v>563</v>
      </c>
      <c r="E77" s="36">
        <f t="shared" si="5"/>
        <v>-46.836638338054769</v>
      </c>
      <c r="F77" s="36">
        <f t="shared" si="7"/>
        <v>1.2659651016369851</v>
      </c>
      <c r="G77" s="35">
        <v>5822</v>
      </c>
      <c r="H77" s="35">
        <v>4161</v>
      </c>
      <c r="I77" s="36">
        <f t="shared" si="6"/>
        <v>-28.529714874613532</v>
      </c>
      <c r="J77" s="36">
        <f t="shared" si="8"/>
        <v>1.3622390351379754</v>
      </c>
      <c r="K77" s="79"/>
      <c r="L77" s="35">
        <v>42349</v>
      </c>
      <c r="M77" s="36">
        <f t="shared" si="9"/>
        <v>1.7906720485349124</v>
      </c>
      <c r="N77" s="85"/>
    </row>
    <row r="78" spans="1:14" ht="15.75">
      <c r="A78" s="12"/>
      <c r="B78" s="34" t="s">
        <v>11</v>
      </c>
      <c r="C78" s="35">
        <v>1337</v>
      </c>
      <c r="D78" s="35">
        <v>871</v>
      </c>
      <c r="E78" s="36">
        <f t="shared" si="5"/>
        <v>-34.854151084517582</v>
      </c>
      <c r="F78" s="36">
        <f t="shared" si="7"/>
        <v>1.9585357078611261</v>
      </c>
      <c r="G78" s="35">
        <v>7778</v>
      </c>
      <c r="H78" s="35">
        <v>7080</v>
      </c>
      <c r="I78" s="36">
        <f t="shared" si="6"/>
        <v>-8.9740293134481846</v>
      </c>
      <c r="J78" s="36">
        <f t="shared" si="8"/>
        <v>2.3178688701698786</v>
      </c>
      <c r="K78" s="79"/>
      <c r="L78" s="35">
        <v>59258</v>
      </c>
      <c r="M78" s="36">
        <f t="shared" si="9"/>
        <v>2.5056469869909996</v>
      </c>
      <c r="N78" s="85"/>
    </row>
    <row r="79" spans="1:14" ht="15.75">
      <c r="A79" s="12"/>
      <c r="B79" s="34" t="s">
        <v>22</v>
      </c>
      <c r="C79" s="35">
        <v>799</v>
      </c>
      <c r="D79" s="35">
        <v>277</v>
      </c>
      <c r="E79" s="36">
        <f t="shared" si="5"/>
        <v>-65.331664580725899</v>
      </c>
      <c r="F79" s="36">
        <f t="shared" si="7"/>
        <v>0.62286382442885413</v>
      </c>
      <c r="G79" s="35">
        <v>2242</v>
      </c>
      <c r="H79" s="35">
        <v>1474</v>
      </c>
      <c r="I79" s="36">
        <f t="shared" si="6"/>
        <v>-34.25512934879572</v>
      </c>
      <c r="J79" s="36">
        <f t="shared" si="8"/>
        <v>0.48256196534327706</v>
      </c>
      <c r="K79" s="79"/>
      <c r="L79" s="35">
        <v>9839</v>
      </c>
      <c r="M79" s="36">
        <f t="shared" si="9"/>
        <v>0.41602924001830038</v>
      </c>
      <c r="N79" s="85"/>
    </row>
    <row r="80" spans="1:14" ht="15.75">
      <c r="A80" s="12"/>
      <c r="B80" s="34" t="s">
        <v>15</v>
      </c>
      <c r="C80" s="35">
        <v>507</v>
      </c>
      <c r="D80" s="35">
        <v>547</v>
      </c>
      <c r="E80" s="36">
        <f t="shared" si="5"/>
        <v>7.8895463510848085</v>
      </c>
      <c r="F80" s="36">
        <f t="shared" si="7"/>
        <v>1.2299874078071595</v>
      </c>
      <c r="G80" s="35">
        <v>3176</v>
      </c>
      <c r="H80" s="35">
        <v>3525</v>
      </c>
      <c r="I80" s="36">
        <f t="shared" si="6"/>
        <v>10.988664987405539</v>
      </c>
      <c r="J80" s="36">
        <f t="shared" si="8"/>
        <v>1.1540236959532235</v>
      </c>
      <c r="K80" s="79"/>
      <c r="L80" s="35">
        <v>26295</v>
      </c>
      <c r="M80" s="36">
        <f t="shared" si="9"/>
        <v>1.1118496662548236</v>
      </c>
      <c r="N80" s="85"/>
    </row>
    <row r="81" spans="1:14" ht="15.75">
      <c r="A81" s="12"/>
      <c r="B81" s="34" t="s">
        <v>6</v>
      </c>
      <c r="C81" s="35">
        <v>1081</v>
      </c>
      <c r="D81" s="35">
        <v>814</v>
      </c>
      <c r="E81" s="36">
        <f t="shared" si="5"/>
        <v>-24.699352451433853</v>
      </c>
      <c r="F81" s="36">
        <f t="shared" si="7"/>
        <v>1.8303651735923727</v>
      </c>
      <c r="G81" s="35">
        <v>5790</v>
      </c>
      <c r="H81" s="35">
        <v>5942</v>
      </c>
      <c r="I81" s="36">
        <f t="shared" si="6"/>
        <v>2.6252158894646049</v>
      </c>
      <c r="J81" s="36">
        <f t="shared" si="8"/>
        <v>1.9453074613770367</v>
      </c>
      <c r="K81" s="79"/>
      <c r="L81" s="35">
        <v>46042</v>
      </c>
      <c r="M81" s="36">
        <f t="shared" si="9"/>
        <v>1.9468257210003646</v>
      </c>
      <c r="N81" s="85"/>
    </row>
    <row r="82" spans="1:14" ht="15.75">
      <c r="A82" s="12"/>
      <c r="B82" s="34" t="s">
        <v>74</v>
      </c>
      <c r="C82" s="35">
        <v>114</v>
      </c>
      <c r="D82" s="35">
        <v>108</v>
      </c>
      <c r="E82" s="36">
        <f t="shared" si="5"/>
        <v>-5.2631578947368478</v>
      </c>
      <c r="F82" s="36">
        <f t="shared" si="7"/>
        <v>0.24284943335132217</v>
      </c>
      <c r="G82" s="35">
        <v>674</v>
      </c>
      <c r="H82" s="35">
        <v>617</v>
      </c>
      <c r="I82" s="36">
        <f t="shared" si="6"/>
        <v>-8.4569732937685433</v>
      </c>
      <c r="J82" s="36">
        <f t="shared" si="8"/>
        <v>0.20199506961791175</v>
      </c>
      <c r="K82" s="79"/>
      <c r="L82" s="35">
        <v>3503</v>
      </c>
      <c r="M82" s="36">
        <f t="shared" si="9"/>
        <v>0.14811977109300806</v>
      </c>
      <c r="N82" s="85"/>
    </row>
    <row r="83" spans="1:14" ht="15.75">
      <c r="A83" s="12"/>
      <c r="B83" s="34" t="s">
        <v>3</v>
      </c>
      <c r="C83" s="35">
        <v>2629</v>
      </c>
      <c r="D83" s="35">
        <v>2493</v>
      </c>
      <c r="E83" s="36">
        <f t="shared" si="5"/>
        <v>-5.1730696082160517</v>
      </c>
      <c r="F83" s="36">
        <f t="shared" si="7"/>
        <v>5.6057744198596868</v>
      </c>
      <c r="G83" s="35">
        <v>17418</v>
      </c>
      <c r="H83" s="35">
        <v>15993</v>
      </c>
      <c r="I83" s="36">
        <f t="shared" si="6"/>
        <v>-8.1811918704788091</v>
      </c>
      <c r="J83" s="36">
        <f t="shared" si="8"/>
        <v>5.2358300622354337</v>
      </c>
      <c r="K83" s="79"/>
      <c r="L83" s="35">
        <v>118773</v>
      </c>
      <c r="M83" s="36">
        <f t="shared" si="9"/>
        <v>5.0221608826805157</v>
      </c>
      <c r="N83" s="85"/>
    </row>
    <row r="84" spans="1:14" ht="15.75">
      <c r="A84" s="12"/>
      <c r="B84" s="34" t="s">
        <v>20</v>
      </c>
      <c r="C84" s="35">
        <v>305</v>
      </c>
      <c r="D84" s="35">
        <v>136</v>
      </c>
      <c r="E84" s="36">
        <f t="shared" si="5"/>
        <v>-55.409836065573771</v>
      </c>
      <c r="F84" s="36">
        <f t="shared" si="7"/>
        <v>0.3058103975535168</v>
      </c>
      <c r="G84" s="35">
        <v>1877</v>
      </c>
      <c r="H84" s="35">
        <v>1103</v>
      </c>
      <c r="I84" s="36">
        <f t="shared" si="6"/>
        <v>-41.236014917421414</v>
      </c>
      <c r="J84" s="36">
        <f t="shared" si="8"/>
        <v>0.36110301748550516</v>
      </c>
      <c r="K84" s="79"/>
      <c r="L84" s="35">
        <v>23488</v>
      </c>
      <c r="M84" s="36">
        <f t="shared" si="9"/>
        <v>0.99315934439982101</v>
      </c>
      <c r="N84" s="85"/>
    </row>
    <row r="85" spans="1:14" ht="15.75">
      <c r="A85" s="12"/>
      <c r="B85" s="34" t="s">
        <v>7</v>
      </c>
      <c r="C85" s="35">
        <v>952</v>
      </c>
      <c r="D85" s="35">
        <v>879</v>
      </c>
      <c r="E85" s="36">
        <f t="shared" si="5"/>
        <v>-7.6680672268907513</v>
      </c>
      <c r="F85" s="36">
        <f t="shared" si="7"/>
        <v>1.9765245547760388</v>
      </c>
      <c r="G85" s="35">
        <v>7039</v>
      </c>
      <c r="H85" s="35">
        <v>6598</v>
      </c>
      <c r="I85" s="36">
        <f t="shared" si="6"/>
        <v>-6.2650944736468261</v>
      </c>
      <c r="J85" s="36">
        <f t="shared" si="8"/>
        <v>2.1600704527374095</v>
      </c>
      <c r="K85" s="79"/>
      <c r="L85" s="35">
        <v>50501</v>
      </c>
      <c r="M85" s="36">
        <f t="shared" si="9"/>
        <v>2.1353687011041962</v>
      </c>
      <c r="N85" s="85"/>
    </row>
    <row r="86" spans="1:14" ht="15.75">
      <c r="A86" s="12"/>
      <c r="B86" s="34" t="s">
        <v>232</v>
      </c>
      <c r="C86" s="35">
        <v>4089</v>
      </c>
      <c r="D86" s="35">
        <v>2385</v>
      </c>
      <c r="E86" s="36">
        <f t="shared" si="5"/>
        <v>-41.672780630961114</v>
      </c>
      <c r="F86" s="36">
        <f t="shared" si="7"/>
        <v>5.3629249865083652</v>
      </c>
      <c r="G86" s="35">
        <v>26010</v>
      </c>
      <c r="H86" s="35">
        <v>18320</v>
      </c>
      <c r="I86" s="36">
        <f t="shared" si="6"/>
        <v>-29.565551710880435</v>
      </c>
      <c r="J86" s="36">
        <f t="shared" si="8"/>
        <v>5.9976493928689516</v>
      </c>
      <c r="K86" s="79"/>
      <c r="L86" s="35">
        <v>262262</v>
      </c>
      <c r="M86" s="36">
        <f t="shared" si="9"/>
        <v>11.0894054828417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1</v>
      </c>
      <c r="H87" s="35">
        <v>1</v>
      </c>
      <c r="I87" s="36">
        <f t="shared" si="6"/>
        <v>0</v>
      </c>
      <c r="J87" s="36">
        <f t="shared" si="8"/>
        <v>3.2738260878105636E-4</v>
      </c>
      <c r="K87" s="79"/>
      <c r="L87" s="35">
        <v>12</v>
      </c>
      <c r="M87" s="36">
        <f t="shared" si="9"/>
        <v>5.0740429720699299E-4</v>
      </c>
      <c r="N87" s="85"/>
    </row>
    <row r="88" spans="1:14" ht="15.75">
      <c r="A88" s="12"/>
      <c r="B88" s="34" t="s">
        <v>28</v>
      </c>
      <c r="C88" s="35">
        <v>1</v>
      </c>
      <c r="D88" s="35">
        <v>0</v>
      </c>
      <c r="E88" s="36">
        <f t="shared" si="5"/>
        <v>-100</v>
      </c>
      <c r="F88" s="36">
        <f t="shared" si="7"/>
        <v>0</v>
      </c>
      <c r="G88" s="35">
        <v>6</v>
      </c>
      <c r="H88" s="35">
        <v>3</v>
      </c>
      <c r="I88" s="36">
        <f t="shared" si="6"/>
        <v>-50</v>
      </c>
      <c r="J88" s="36">
        <f t="shared" si="8"/>
        <v>9.8214782634316908E-4</v>
      </c>
      <c r="K88" s="79"/>
      <c r="L88" s="35">
        <v>41</v>
      </c>
      <c r="M88" s="36">
        <f t="shared" si="9"/>
        <v>1.7336313487905596E-3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2.5793051774688812E-3</v>
      </c>
      <c r="N89" s="85"/>
    </row>
    <row r="90" spans="1:14" ht="15.75">
      <c r="A90" s="12"/>
      <c r="B90" s="40" t="s">
        <v>70</v>
      </c>
      <c r="C90" s="37">
        <f>SUM(C56:C89)</f>
        <v>52122</v>
      </c>
      <c r="D90" s="37">
        <f>SUM(D56:D89)</f>
        <v>44472</v>
      </c>
      <c r="E90" s="38">
        <f t="shared" si="5"/>
        <v>-14.677103718199614</v>
      </c>
      <c r="F90" s="38">
        <f>SUM(F56:F89)</f>
        <v>99.999999999999986</v>
      </c>
      <c r="G90" s="37">
        <f>SUM(G56:G89)</f>
        <v>317701</v>
      </c>
      <c r="H90" s="37">
        <f>SUM(H56:H89)</f>
        <v>305453</v>
      </c>
      <c r="I90" s="38">
        <f t="shared" si="6"/>
        <v>-3.8551971822562758</v>
      </c>
      <c r="J90" s="38">
        <f>SUM(J56:J89)</f>
        <v>100</v>
      </c>
      <c r="K90" s="79"/>
      <c r="L90" s="37">
        <f>SUM(L56:L89)</f>
        <v>2364978</v>
      </c>
      <c r="M90" s="38">
        <f>SUM(M56:M89)</f>
        <v>99.999999999999986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19</v>
      </c>
      <c r="D96" s="35">
        <f>D16-D56</f>
        <v>18</v>
      </c>
      <c r="E96" s="36">
        <f t="shared" ref="E96:E124" si="10">IF(ISBLANK(D96),"",(IFERROR(((D96/C96-1)*100),"")))</f>
        <v>-5.2631578947368478</v>
      </c>
      <c r="F96" s="36">
        <f>+(D96*100)/$D$130</f>
        <v>4.3550845612252302E-2</v>
      </c>
      <c r="G96" s="35">
        <f>G16-G56</f>
        <v>197</v>
      </c>
      <c r="H96" s="35">
        <f>H16-H56</f>
        <v>175</v>
      </c>
      <c r="I96" s="36">
        <f t="shared" ref="I96:I124" si="11">IF(ISBLANK(H96),"",(IFERROR(((H96/G96-1)*100),"")))</f>
        <v>-11.167512690355331</v>
      </c>
      <c r="J96" s="36">
        <f>+(H96*100)/$H$130</f>
        <v>6.3766679541462923E-2</v>
      </c>
      <c r="K96" s="79"/>
      <c r="L96" s="35">
        <f>L16-L56</f>
        <v>1175</v>
      </c>
      <c r="M96" s="36">
        <f>+(L96*100)/$L$130</f>
        <v>6.0422525723283348E-2</v>
      </c>
      <c r="N96" s="85"/>
    </row>
    <row r="97" spans="1:14" ht="15.75">
      <c r="A97" s="12"/>
      <c r="B97" s="34" t="s">
        <v>0</v>
      </c>
      <c r="C97" s="35">
        <f t="shared" ref="C97:D124" si="12">C17-C57</f>
        <v>6692</v>
      </c>
      <c r="D97" s="35">
        <f t="shared" si="12"/>
        <v>7743</v>
      </c>
      <c r="E97" s="36">
        <f t="shared" si="10"/>
        <v>15.705319784817684</v>
      </c>
      <c r="F97" s="36">
        <f t="shared" ref="F97:F129" si="13">+(D97*100)/$D$130</f>
        <v>18.734122087537198</v>
      </c>
      <c r="G97" s="35">
        <f t="shared" ref="G97:H97" si="14">G17-G57</f>
        <v>41819</v>
      </c>
      <c r="H97" s="35">
        <f t="shared" si="14"/>
        <v>55314</v>
      </c>
      <c r="I97" s="36">
        <f t="shared" si="11"/>
        <v>32.270020803940788</v>
      </c>
      <c r="J97" s="36">
        <f t="shared" ref="J97:J129" si="15">+(H97*100)/$H$130</f>
        <v>20.155372069465599</v>
      </c>
      <c r="K97" s="79"/>
      <c r="L97" s="35">
        <f t="shared" ref="L97" si="16">L17-L57</f>
        <v>275822</v>
      </c>
      <c r="M97" s="36">
        <f t="shared" ref="M97:M129" si="17">+(L97*100)/$L$130</f>
        <v>14.1837122468489</v>
      </c>
      <c r="N97" s="85"/>
    </row>
    <row r="98" spans="1:14" ht="15.75">
      <c r="A98" s="12"/>
      <c r="B98" s="34" t="s">
        <v>23</v>
      </c>
      <c r="C98" s="35">
        <f t="shared" si="12"/>
        <v>494</v>
      </c>
      <c r="D98" s="35">
        <f t="shared" si="12"/>
        <v>178</v>
      </c>
      <c r="E98" s="36">
        <f t="shared" si="10"/>
        <v>-63.967611336032391</v>
      </c>
      <c r="F98" s="36">
        <f t="shared" si="13"/>
        <v>0.43066947327671723</v>
      </c>
      <c r="G98" s="35">
        <f t="shared" ref="G98:H98" si="18">G18-G58</f>
        <v>2201</v>
      </c>
      <c r="H98" s="35">
        <f t="shared" si="18"/>
        <v>1282</v>
      </c>
      <c r="I98" s="36">
        <f t="shared" si="11"/>
        <v>-41.753748296228984</v>
      </c>
      <c r="J98" s="36">
        <f t="shared" si="15"/>
        <v>0.46713647526945978</v>
      </c>
      <c r="K98" s="79"/>
      <c r="L98" s="35">
        <f t="shared" ref="L98" si="19">L18-L58</f>
        <v>10690</v>
      </c>
      <c r="M98" s="36">
        <f t="shared" si="17"/>
        <v>0.54971642551650979</v>
      </c>
      <c r="N98" s="85"/>
    </row>
    <row r="99" spans="1:14" ht="15.75">
      <c r="A99" s="12"/>
      <c r="B99" s="34" t="s">
        <v>2</v>
      </c>
      <c r="C99" s="35">
        <f t="shared" si="12"/>
        <v>2691</v>
      </c>
      <c r="D99" s="35">
        <f t="shared" si="12"/>
        <v>3146</v>
      </c>
      <c r="E99" s="36">
        <f t="shared" si="10"/>
        <v>16.908212560386481</v>
      </c>
      <c r="F99" s="36">
        <f t="shared" si="13"/>
        <v>7.6117200164525416</v>
      </c>
      <c r="G99" s="35">
        <f t="shared" ref="G99:H99" si="20">G19-G59</f>
        <v>14534</v>
      </c>
      <c r="H99" s="35">
        <f t="shared" si="20"/>
        <v>18546</v>
      </c>
      <c r="I99" s="36">
        <f t="shared" si="11"/>
        <v>27.604238337690923</v>
      </c>
      <c r="J99" s="36">
        <f t="shared" si="15"/>
        <v>6.7578105072912642</v>
      </c>
      <c r="K99" s="79"/>
      <c r="L99" s="35">
        <f t="shared" ref="L99" si="21">L19-L59</f>
        <v>118736</v>
      </c>
      <c r="M99" s="36">
        <f t="shared" si="17"/>
        <v>6.1058119270466138</v>
      </c>
      <c r="N99" s="85"/>
    </row>
    <row r="100" spans="1:14" ht="15.75">
      <c r="A100" s="12"/>
      <c r="B100" s="34" t="s">
        <v>231</v>
      </c>
      <c r="C100" s="35">
        <f t="shared" si="12"/>
        <v>8813</v>
      </c>
      <c r="D100" s="35">
        <f t="shared" si="12"/>
        <v>9248</v>
      </c>
      <c r="E100" s="36">
        <f t="shared" si="10"/>
        <v>4.9358901622603035</v>
      </c>
      <c r="F100" s="36">
        <f t="shared" si="13"/>
        <v>22.375456679006074</v>
      </c>
      <c r="G100" s="35">
        <f t="shared" ref="G100:H100" si="22">G20-G60</f>
        <v>51781</v>
      </c>
      <c r="H100" s="35">
        <f t="shared" si="22"/>
        <v>57442</v>
      </c>
      <c r="I100" s="36">
        <f t="shared" si="11"/>
        <v>10.932581448793965</v>
      </c>
      <c r="J100" s="36">
        <f t="shared" si="15"/>
        <v>20.930774892689787</v>
      </c>
      <c r="K100" s="79"/>
      <c r="L100" s="35">
        <f t="shared" ref="L100" si="23">L20-L60</f>
        <v>397122</v>
      </c>
      <c r="M100" s="36">
        <f t="shared" si="17"/>
        <v>20.42137383853764</v>
      </c>
      <c r="N100" s="85"/>
    </row>
    <row r="101" spans="1:14" ht="15.75">
      <c r="A101" s="12"/>
      <c r="B101" s="34" t="s">
        <v>5</v>
      </c>
      <c r="C101" s="35">
        <f t="shared" si="12"/>
        <v>775</v>
      </c>
      <c r="D101" s="35">
        <f t="shared" si="12"/>
        <v>378</v>
      </c>
      <c r="E101" s="36">
        <f t="shared" si="10"/>
        <v>-51.225806451612897</v>
      </c>
      <c r="F101" s="36">
        <f t="shared" si="13"/>
        <v>0.91456775785729838</v>
      </c>
      <c r="G101" s="35">
        <f t="shared" ref="G101:H101" si="24">G21-G61</f>
        <v>4129</v>
      </c>
      <c r="H101" s="35">
        <f t="shared" si="24"/>
        <v>2805</v>
      </c>
      <c r="I101" s="36">
        <f t="shared" si="11"/>
        <v>-32.065875514652454</v>
      </c>
      <c r="J101" s="36">
        <f t="shared" si="15"/>
        <v>1.0220887777931627</v>
      </c>
      <c r="K101" s="79"/>
      <c r="L101" s="35">
        <f t="shared" ref="L101" si="25">L21-L61</f>
        <v>26942</v>
      </c>
      <c r="M101" s="36">
        <f t="shared" si="17"/>
        <v>1.3854499472652766</v>
      </c>
      <c r="N101" s="85"/>
    </row>
    <row r="102" spans="1:14" ht="15.75">
      <c r="A102" s="12"/>
      <c r="B102" s="34" t="s">
        <v>9</v>
      </c>
      <c r="C102" s="35">
        <f t="shared" si="12"/>
        <v>1228</v>
      </c>
      <c r="D102" s="35">
        <f t="shared" si="12"/>
        <v>1232</v>
      </c>
      <c r="E102" s="36">
        <f t="shared" si="10"/>
        <v>0.32573289902280145</v>
      </c>
      <c r="F102" s="36">
        <f t="shared" si="13"/>
        <v>2.98081343301638</v>
      </c>
      <c r="G102" s="35">
        <f t="shared" ref="G102:H102" si="26">G22-G62</f>
        <v>6127</v>
      </c>
      <c r="H102" s="35">
        <f t="shared" si="26"/>
        <v>7541</v>
      </c>
      <c r="I102" s="36">
        <f t="shared" si="11"/>
        <v>23.078178553941562</v>
      </c>
      <c r="J102" s="36">
        <f t="shared" si="15"/>
        <v>2.7477973166981249</v>
      </c>
      <c r="K102" s="79"/>
      <c r="L102" s="35">
        <f t="shared" ref="L102" si="27">L22-L62</f>
        <v>42706</v>
      </c>
      <c r="M102" s="36">
        <f t="shared" si="17"/>
        <v>2.1960888370540754</v>
      </c>
      <c r="N102" s="85"/>
    </row>
    <row r="103" spans="1:14" ht="15.75">
      <c r="A103" s="12"/>
      <c r="B103" s="34" t="s">
        <v>10</v>
      </c>
      <c r="C103" s="35">
        <f t="shared" si="12"/>
        <v>745</v>
      </c>
      <c r="D103" s="35">
        <f t="shared" si="12"/>
        <v>802</v>
      </c>
      <c r="E103" s="36">
        <f t="shared" si="10"/>
        <v>7.6510067114093916</v>
      </c>
      <c r="F103" s="36">
        <f t="shared" si="13"/>
        <v>1.9404321211681304</v>
      </c>
      <c r="G103" s="35">
        <f t="shared" ref="G103:H103" si="28">G23-G63</f>
        <v>3960</v>
      </c>
      <c r="H103" s="35">
        <f t="shared" si="28"/>
        <v>4876</v>
      </c>
      <c r="I103" s="36">
        <f t="shared" si="11"/>
        <v>23.131313131313135</v>
      </c>
      <c r="J103" s="36">
        <f t="shared" si="15"/>
        <v>1.7767218825381326</v>
      </c>
      <c r="K103" s="79"/>
      <c r="L103" s="35">
        <f t="shared" ref="L103" si="29">L23-L63</f>
        <v>33011</v>
      </c>
      <c r="M103" s="36">
        <f t="shared" si="17"/>
        <v>1.6975387205543033</v>
      </c>
      <c r="N103" s="85"/>
    </row>
    <row r="104" spans="1:14" ht="15.75">
      <c r="A104" s="12"/>
      <c r="B104" s="34" t="s">
        <v>21</v>
      </c>
      <c r="C104" s="35">
        <f t="shared" si="12"/>
        <v>157</v>
      </c>
      <c r="D104" s="35">
        <f t="shared" si="12"/>
        <v>163</v>
      </c>
      <c r="E104" s="36">
        <f t="shared" si="10"/>
        <v>3.8216560509554132</v>
      </c>
      <c r="F104" s="36">
        <f t="shared" si="13"/>
        <v>0.39437710193317366</v>
      </c>
      <c r="G104" s="35">
        <f t="shared" ref="G104:H104" si="30">G24-G64</f>
        <v>1189</v>
      </c>
      <c r="H104" s="35">
        <f t="shared" si="30"/>
        <v>998</v>
      </c>
      <c r="I104" s="36">
        <f t="shared" si="11"/>
        <v>-16.063919259882255</v>
      </c>
      <c r="J104" s="36">
        <f t="shared" si="15"/>
        <v>0.36365226389931421</v>
      </c>
      <c r="K104" s="79"/>
      <c r="L104" s="35">
        <f t="shared" ref="L104" si="31">L24-L64</f>
        <v>8552</v>
      </c>
      <c r="M104" s="36">
        <f t="shared" si="17"/>
        <v>0.43977314041320781</v>
      </c>
      <c r="N104" s="85"/>
    </row>
    <row r="105" spans="1:14" ht="15.75">
      <c r="A105" s="12"/>
      <c r="B105" s="34" t="s">
        <v>12</v>
      </c>
      <c r="C105" s="35">
        <f t="shared" si="12"/>
        <v>959</v>
      </c>
      <c r="D105" s="35">
        <f t="shared" si="12"/>
        <v>799</v>
      </c>
      <c r="E105" s="36">
        <f t="shared" si="10"/>
        <v>-16.684045881126174</v>
      </c>
      <c r="F105" s="36">
        <f t="shared" si="13"/>
        <v>1.9331736468994218</v>
      </c>
      <c r="G105" s="35">
        <f t="shared" ref="G105:H105" si="32">G25-G65</f>
        <v>6740</v>
      </c>
      <c r="H105" s="35">
        <f t="shared" si="32"/>
        <v>5074</v>
      </c>
      <c r="I105" s="36">
        <f t="shared" si="11"/>
        <v>-24.718100890207715</v>
      </c>
      <c r="J105" s="36">
        <f t="shared" si="15"/>
        <v>1.8488693256764734</v>
      </c>
      <c r="K105" s="79"/>
      <c r="L105" s="35">
        <f t="shared" ref="L105" si="33">L25-L65</f>
        <v>42608</v>
      </c>
      <c r="M105" s="36">
        <f t="shared" si="17"/>
        <v>2.1910493412916225</v>
      </c>
      <c r="N105" s="85"/>
    </row>
    <row r="106" spans="1:14" ht="15.75">
      <c r="A106" s="12"/>
      <c r="B106" s="34" t="s">
        <v>16</v>
      </c>
      <c r="C106" s="35">
        <f t="shared" si="12"/>
        <v>963</v>
      </c>
      <c r="D106" s="35">
        <f t="shared" si="12"/>
        <v>630</v>
      </c>
      <c r="E106" s="36">
        <f t="shared" si="10"/>
        <v>-34.579439252336449</v>
      </c>
      <c r="F106" s="36">
        <f t="shared" si="13"/>
        <v>1.5242795964288307</v>
      </c>
      <c r="G106" s="35">
        <f t="shared" ref="G106:H106" si="34">G26-G66</f>
        <v>4609</v>
      </c>
      <c r="H106" s="35">
        <f t="shared" si="34"/>
        <v>4141</v>
      </c>
      <c r="I106" s="36">
        <f t="shared" si="11"/>
        <v>-10.154046430896068</v>
      </c>
      <c r="J106" s="36">
        <f t="shared" si="15"/>
        <v>1.5089018284639881</v>
      </c>
      <c r="K106" s="79"/>
      <c r="L106" s="35">
        <f t="shared" ref="L106" si="35">L26-L66</f>
        <v>31628</v>
      </c>
      <c r="M106" s="36">
        <f t="shared" si="17"/>
        <v>1.6264201221923451</v>
      </c>
      <c r="N106" s="85"/>
    </row>
    <row r="107" spans="1:14" ht="15.75">
      <c r="A107" s="12"/>
      <c r="B107" s="34" t="s">
        <v>14</v>
      </c>
      <c r="C107" s="35">
        <f t="shared" si="12"/>
        <v>1572</v>
      </c>
      <c r="D107" s="35">
        <f t="shared" si="12"/>
        <v>1001</v>
      </c>
      <c r="E107" s="36">
        <f t="shared" si="10"/>
        <v>-36.323155216284988</v>
      </c>
      <c r="F107" s="36">
        <f t="shared" si="13"/>
        <v>2.4219109143258089</v>
      </c>
      <c r="G107" s="35">
        <f t="shared" ref="G107:H107" si="36">G27-G67</f>
        <v>6564</v>
      </c>
      <c r="H107" s="35">
        <f t="shared" si="36"/>
        <v>6729</v>
      </c>
      <c r="I107" s="36">
        <f t="shared" si="11"/>
        <v>2.5137111517367527</v>
      </c>
      <c r="J107" s="36">
        <f t="shared" si="15"/>
        <v>2.451919923625737</v>
      </c>
      <c r="K107" s="79"/>
      <c r="L107" s="35">
        <f t="shared" ref="L107" si="37">L27-L67</f>
        <v>39591</v>
      </c>
      <c r="M107" s="36">
        <f t="shared" si="17"/>
        <v>2.03590486460469</v>
      </c>
      <c r="N107" s="85"/>
    </row>
    <row r="108" spans="1:14" ht="15.75">
      <c r="A108" s="12"/>
      <c r="B108" s="34" t="s">
        <v>24</v>
      </c>
      <c r="C108" s="35">
        <f t="shared" si="12"/>
        <v>183</v>
      </c>
      <c r="D108" s="35">
        <f t="shared" si="12"/>
        <v>133</v>
      </c>
      <c r="E108" s="36">
        <f t="shared" si="10"/>
        <v>-27.322404371584696</v>
      </c>
      <c r="F108" s="36">
        <f t="shared" si="13"/>
        <v>0.32179235924608646</v>
      </c>
      <c r="G108" s="35">
        <f t="shared" ref="G108:H108" si="38">G28-G68</f>
        <v>838</v>
      </c>
      <c r="H108" s="35">
        <f t="shared" si="38"/>
        <v>675</v>
      </c>
      <c r="I108" s="36">
        <f t="shared" si="11"/>
        <v>-19.451073985680189</v>
      </c>
      <c r="J108" s="36">
        <f t="shared" si="15"/>
        <v>0.24595719251707124</v>
      </c>
      <c r="K108" s="79"/>
      <c r="L108" s="35">
        <f t="shared" ref="L108" si="39">L28-L68</f>
        <v>5089</v>
      </c>
      <c r="M108" s="36">
        <f t="shared" si="17"/>
        <v>0.26169381566450123</v>
      </c>
      <c r="N108" s="85"/>
    </row>
    <row r="109" spans="1:14" ht="15.75">
      <c r="A109" s="12"/>
      <c r="B109" s="34" t="s">
        <v>18</v>
      </c>
      <c r="C109" s="35">
        <f t="shared" si="12"/>
        <v>1432</v>
      </c>
      <c r="D109" s="35">
        <f t="shared" si="12"/>
        <v>754</v>
      </c>
      <c r="E109" s="36">
        <f t="shared" si="10"/>
        <v>-47.346368715083798</v>
      </c>
      <c r="F109" s="36">
        <f t="shared" si="13"/>
        <v>1.824296532868791</v>
      </c>
      <c r="G109" s="35">
        <f t="shared" ref="G109:H109" si="40">G29-G69</f>
        <v>7602</v>
      </c>
      <c r="H109" s="35">
        <f t="shared" si="40"/>
        <v>4557</v>
      </c>
      <c r="I109" s="36">
        <f t="shared" si="11"/>
        <v>-40.055248618784532</v>
      </c>
      <c r="J109" s="36">
        <f t="shared" si="15"/>
        <v>1.6604843352596943</v>
      </c>
      <c r="K109" s="79"/>
      <c r="L109" s="35">
        <f t="shared" ref="L109" si="41">L29-L69</f>
        <v>33038</v>
      </c>
      <c r="M109" s="36">
        <f t="shared" si="17"/>
        <v>1.6989271530602852</v>
      </c>
      <c r="N109" s="85"/>
    </row>
    <row r="110" spans="1:14" ht="15.75">
      <c r="A110" s="12"/>
      <c r="B110" s="34" t="s">
        <v>1</v>
      </c>
      <c r="C110" s="35">
        <f t="shared" si="12"/>
        <v>3728</v>
      </c>
      <c r="D110" s="35">
        <f t="shared" si="12"/>
        <v>3300</v>
      </c>
      <c r="E110" s="36">
        <f t="shared" si="10"/>
        <v>-11.480686695278974</v>
      </c>
      <c r="F110" s="36">
        <f t="shared" si="13"/>
        <v>7.984321695579589</v>
      </c>
      <c r="G110" s="35">
        <f t="shared" ref="G110:H110" si="42">G30-G70</f>
        <v>22502</v>
      </c>
      <c r="H110" s="35">
        <f t="shared" si="42"/>
        <v>23081</v>
      </c>
      <c r="I110" s="36">
        <f t="shared" si="11"/>
        <v>2.5731046129233048</v>
      </c>
      <c r="J110" s="36">
        <f t="shared" si="15"/>
        <v>8.4102784599800327</v>
      </c>
      <c r="K110" s="79"/>
      <c r="L110" s="35">
        <f t="shared" ref="L110" si="43">L30-L70</f>
        <v>145873</v>
      </c>
      <c r="M110" s="36">
        <f t="shared" si="17"/>
        <v>7.5012894424106475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0</v>
      </c>
      <c r="I111" s="36">
        <f t="shared" si="11"/>
        <v>-100</v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1.9540901936040572E-3</v>
      </c>
      <c r="N111" s="85"/>
    </row>
    <row r="112" spans="1:14" ht="15.75">
      <c r="A112" s="12"/>
      <c r="B112" s="34" t="s">
        <v>26</v>
      </c>
      <c r="C112" s="35">
        <f t="shared" si="12"/>
        <v>2</v>
      </c>
      <c r="D112" s="35">
        <f t="shared" si="12"/>
        <v>2</v>
      </c>
      <c r="E112" s="36">
        <f t="shared" si="10"/>
        <v>0</v>
      </c>
      <c r="F112" s="36">
        <f t="shared" si="13"/>
        <v>4.838982845805812E-3</v>
      </c>
      <c r="G112" s="35">
        <f t="shared" ref="G112:H112" si="46">G32-G72</f>
        <v>19</v>
      </c>
      <c r="H112" s="35">
        <f t="shared" si="46"/>
        <v>6</v>
      </c>
      <c r="I112" s="36">
        <f t="shared" si="11"/>
        <v>-68.421052631578945</v>
      </c>
      <c r="J112" s="36">
        <f t="shared" si="15"/>
        <v>2.1862861557072999E-3</v>
      </c>
      <c r="K112" s="79"/>
      <c r="L112" s="35">
        <f t="shared" ref="L112" si="47">L32-L72</f>
        <v>119</v>
      </c>
      <c r="M112" s="36">
        <f t="shared" si="17"/>
        <v>6.1193877115495472E-3</v>
      </c>
      <c r="N112" s="85"/>
    </row>
    <row r="113" spans="1:14" ht="15.75">
      <c r="A113" s="12"/>
      <c r="B113" s="34" t="s">
        <v>8</v>
      </c>
      <c r="C113" s="35">
        <f t="shared" si="12"/>
        <v>591</v>
      </c>
      <c r="D113" s="35">
        <f t="shared" si="12"/>
        <v>481</v>
      </c>
      <c r="E113" s="36">
        <f t="shared" si="10"/>
        <v>-18.612521150592222</v>
      </c>
      <c r="F113" s="36">
        <f t="shared" si="13"/>
        <v>1.1637753744162977</v>
      </c>
      <c r="G113" s="35">
        <f t="shared" ref="G113:H113" si="48">G33-G73</f>
        <v>4616</v>
      </c>
      <c r="H113" s="35">
        <f t="shared" si="48"/>
        <v>3830</v>
      </c>
      <c r="I113" s="36">
        <f t="shared" si="11"/>
        <v>-17.027729636048527</v>
      </c>
      <c r="J113" s="36">
        <f t="shared" si="15"/>
        <v>1.3955793293931598</v>
      </c>
      <c r="K113" s="79"/>
      <c r="L113" s="35">
        <f t="shared" ref="L113" si="49">L33-L73</f>
        <v>37270</v>
      </c>
      <c r="M113" s="36">
        <f t="shared" si="17"/>
        <v>1.9165510925164002</v>
      </c>
      <c r="N113" s="85"/>
    </row>
    <row r="114" spans="1:14" ht="15.75">
      <c r="A114" s="12"/>
      <c r="B114" s="34" t="s">
        <v>19</v>
      </c>
      <c r="C114" s="35">
        <f t="shared" si="12"/>
        <v>434</v>
      </c>
      <c r="D114" s="35">
        <f t="shared" si="12"/>
        <v>430</v>
      </c>
      <c r="E114" s="36">
        <f t="shared" si="10"/>
        <v>-0.92165898617511122</v>
      </c>
      <c r="F114" s="36">
        <f t="shared" si="13"/>
        <v>1.0403813118482494</v>
      </c>
      <c r="G114" s="35">
        <f t="shared" ref="G114:H114" si="50">G34-G74</f>
        <v>2995</v>
      </c>
      <c r="H114" s="35">
        <f t="shared" si="50"/>
        <v>3030</v>
      </c>
      <c r="I114" s="36">
        <f t="shared" si="11"/>
        <v>1.1686143572620988</v>
      </c>
      <c r="J114" s="36">
        <f t="shared" si="15"/>
        <v>1.1040745086321866</v>
      </c>
      <c r="K114" s="79"/>
      <c r="L114" s="35">
        <f t="shared" ref="L114" si="51">L34-L74</f>
        <v>18668</v>
      </c>
      <c r="M114" s="36">
        <f t="shared" si="17"/>
        <v>0.95997251932106675</v>
      </c>
      <c r="N114" s="85"/>
    </row>
    <row r="115" spans="1:14" ht="15.75">
      <c r="A115" s="12"/>
      <c r="B115" s="34" t="s">
        <v>17</v>
      </c>
      <c r="C115" s="35">
        <f t="shared" si="12"/>
        <v>731</v>
      </c>
      <c r="D115" s="35">
        <f t="shared" si="12"/>
        <v>737</v>
      </c>
      <c r="E115" s="36">
        <f t="shared" si="10"/>
        <v>0.82079343365253354</v>
      </c>
      <c r="F115" s="36">
        <f t="shared" si="13"/>
        <v>1.7831651786794416</v>
      </c>
      <c r="G115" s="35">
        <f t="shared" ref="G115:H115" si="52">G35-G75</f>
        <v>4265</v>
      </c>
      <c r="H115" s="35">
        <f t="shared" si="52"/>
        <v>4571</v>
      </c>
      <c r="I115" s="36">
        <f t="shared" si="11"/>
        <v>7.1746776084407937</v>
      </c>
      <c r="J115" s="36">
        <f t="shared" si="15"/>
        <v>1.6655856696230114</v>
      </c>
      <c r="K115" s="79"/>
      <c r="L115" s="35">
        <f t="shared" ref="L115" si="53">L35-L75</f>
        <v>26518</v>
      </c>
      <c r="M115" s="36">
        <f t="shared" si="17"/>
        <v>1.363646414578747</v>
      </c>
      <c r="N115" s="85"/>
    </row>
    <row r="116" spans="1:14" ht="15.75">
      <c r="A116" s="12"/>
      <c r="B116" s="34" t="s">
        <v>4</v>
      </c>
      <c r="C116" s="35">
        <f t="shared" si="12"/>
        <v>1774</v>
      </c>
      <c r="D116" s="35">
        <f t="shared" si="12"/>
        <v>1099</v>
      </c>
      <c r="E116" s="36">
        <f t="shared" si="10"/>
        <v>-38.049605411499435</v>
      </c>
      <c r="F116" s="36">
        <f t="shared" si="13"/>
        <v>2.6590210737702935</v>
      </c>
      <c r="G116" s="35">
        <f t="shared" ref="G116:H116" si="54">G36-G76</f>
        <v>9512</v>
      </c>
      <c r="H116" s="35">
        <f t="shared" si="54"/>
        <v>7113</v>
      </c>
      <c r="I116" s="36">
        <f t="shared" si="11"/>
        <v>-25.220773759461736</v>
      </c>
      <c r="J116" s="36">
        <f t="shared" si="15"/>
        <v>2.591842237591004</v>
      </c>
      <c r="K116" s="79"/>
      <c r="L116" s="35">
        <f t="shared" ref="L116" si="55">L36-L76</f>
        <v>92090</v>
      </c>
      <c r="M116" s="36">
        <f t="shared" si="17"/>
        <v>4.7355833139209897</v>
      </c>
      <c r="N116" s="85"/>
    </row>
    <row r="117" spans="1:14" ht="15.75">
      <c r="A117" s="12"/>
      <c r="B117" s="34" t="s">
        <v>13</v>
      </c>
      <c r="C117" s="35">
        <f t="shared" si="12"/>
        <v>846</v>
      </c>
      <c r="D117" s="35">
        <f t="shared" si="12"/>
        <v>454</v>
      </c>
      <c r="E117" s="36">
        <f t="shared" si="10"/>
        <v>-46.335697399527184</v>
      </c>
      <c r="F117" s="36">
        <f t="shared" si="13"/>
        <v>1.0984491059979193</v>
      </c>
      <c r="G117" s="35">
        <f t="shared" ref="G117:H117" si="56">G37-G77</f>
        <v>4380</v>
      </c>
      <c r="H117" s="35">
        <f t="shared" si="56"/>
        <v>2998</v>
      </c>
      <c r="I117" s="36">
        <f t="shared" si="11"/>
        <v>-31.552511415525121</v>
      </c>
      <c r="J117" s="36">
        <f t="shared" si="15"/>
        <v>1.0924143158017476</v>
      </c>
      <c r="K117" s="79"/>
      <c r="L117" s="35">
        <f t="shared" ref="L117" si="57">L37-L77</f>
        <v>29306</v>
      </c>
      <c r="M117" s="36">
        <f t="shared" si="17"/>
        <v>1.5070149266779078</v>
      </c>
      <c r="N117" s="85"/>
    </row>
    <row r="118" spans="1:14" ht="15.75">
      <c r="A118" s="12"/>
      <c r="B118" s="34" t="s">
        <v>11</v>
      </c>
      <c r="C118" s="35">
        <f t="shared" si="12"/>
        <v>1377</v>
      </c>
      <c r="D118" s="35">
        <f t="shared" si="12"/>
        <v>1039</v>
      </c>
      <c r="E118" s="36">
        <f t="shared" si="10"/>
        <v>-24.546114742193168</v>
      </c>
      <c r="F118" s="36">
        <f t="shared" si="13"/>
        <v>2.5138515883961192</v>
      </c>
      <c r="G118" s="35">
        <f t="shared" ref="G118:H118" si="58">G38-G78</f>
        <v>8232</v>
      </c>
      <c r="H118" s="35">
        <f t="shared" si="58"/>
        <v>6795</v>
      </c>
      <c r="I118" s="36">
        <f t="shared" si="11"/>
        <v>-17.456268221574344</v>
      </c>
      <c r="J118" s="36">
        <f t="shared" si="15"/>
        <v>2.4759690713385174</v>
      </c>
      <c r="K118" s="79"/>
      <c r="L118" s="35">
        <f t="shared" ref="L118" si="59">L38-L78</f>
        <v>49500</v>
      </c>
      <c r="M118" s="36">
        <f t="shared" si="17"/>
        <v>2.5454595943000218</v>
      </c>
      <c r="N118" s="85"/>
    </row>
    <row r="119" spans="1:14" ht="15.75">
      <c r="A119" s="12"/>
      <c r="B119" s="34" t="s">
        <v>22</v>
      </c>
      <c r="C119" s="35">
        <f t="shared" si="12"/>
        <v>1483</v>
      </c>
      <c r="D119" s="35">
        <f t="shared" si="12"/>
        <v>342</v>
      </c>
      <c r="E119" s="36">
        <f t="shared" si="10"/>
        <v>-76.938637896156436</v>
      </c>
      <c r="F119" s="36">
        <f t="shared" si="13"/>
        <v>0.82746606663279376</v>
      </c>
      <c r="G119" s="35">
        <f t="shared" ref="G119:H119" si="60">G39-G79</f>
        <v>3675</v>
      </c>
      <c r="H119" s="35">
        <f t="shared" si="60"/>
        <v>2197</v>
      </c>
      <c r="I119" s="36">
        <f t="shared" si="11"/>
        <v>-40.217687074829932</v>
      </c>
      <c r="J119" s="36">
        <f t="shared" si="15"/>
        <v>0.80054511401482298</v>
      </c>
      <c r="K119" s="79"/>
      <c r="L119" s="35">
        <f t="shared" ref="L119" si="61">L39-L79</f>
        <v>14672</v>
      </c>
      <c r="M119" s="36">
        <f t="shared" si="17"/>
        <v>0.75448450843575599</v>
      </c>
      <c r="N119" s="85"/>
    </row>
    <row r="120" spans="1:14" ht="15.75">
      <c r="A120" s="12"/>
      <c r="B120" s="34" t="s">
        <v>15</v>
      </c>
      <c r="C120" s="35">
        <f t="shared" si="12"/>
        <v>378</v>
      </c>
      <c r="D120" s="35">
        <f t="shared" si="12"/>
        <v>395</v>
      </c>
      <c r="E120" s="36">
        <f t="shared" si="10"/>
        <v>4.4973544973544888</v>
      </c>
      <c r="F120" s="36">
        <f t="shared" si="13"/>
        <v>0.95569911204664781</v>
      </c>
      <c r="G120" s="35">
        <f t="shared" ref="G120:H120" si="62">G40-G80</f>
        <v>2205</v>
      </c>
      <c r="H120" s="35">
        <f t="shared" si="62"/>
        <v>2495</v>
      </c>
      <c r="I120" s="36">
        <f t="shared" si="11"/>
        <v>13.151927437641731</v>
      </c>
      <c r="J120" s="36">
        <f t="shared" si="15"/>
        <v>0.90913065974828555</v>
      </c>
      <c r="K120" s="79"/>
      <c r="L120" s="35">
        <f t="shared" ref="L120" si="63">L40-L80</f>
        <v>18120</v>
      </c>
      <c r="M120" s="36">
        <f t="shared" si="17"/>
        <v>0.93179248179225038</v>
      </c>
      <c r="N120" s="85"/>
    </row>
    <row r="121" spans="1:14" ht="15.75">
      <c r="A121" s="12"/>
      <c r="B121" s="34" t="s">
        <v>6</v>
      </c>
      <c r="C121" s="35">
        <f t="shared" si="12"/>
        <v>800</v>
      </c>
      <c r="D121" s="35">
        <f t="shared" si="12"/>
        <v>747</v>
      </c>
      <c r="E121" s="36">
        <f t="shared" si="10"/>
        <v>-6.6250000000000036</v>
      </c>
      <c r="F121" s="36">
        <f t="shared" si="13"/>
        <v>1.8073600929084706</v>
      </c>
      <c r="G121" s="35">
        <f t="shared" ref="G121:H121" si="64">G41-G81</f>
        <v>4156</v>
      </c>
      <c r="H121" s="35">
        <f t="shared" si="64"/>
        <v>5413</v>
      </c>
      <c r="I121" s="36">
        <f t="shared" si="11"/>
        <v>30.245428296438881</v>
      </c>
      <c r="J121" s="36">
        <f t="shared" si="15"/>
        <v>1.9723944934739359</v>
      </c>
      <c r="K121" s="79"/>
      <c r="L121" s="35">
        <f t="shared" ref="L121" si="65">L41-L81</f>
        <v>34098</v>
      </c>
      <c r="M121" s="36">
        <f t="shared" si="17"/>
        <v>1.753435984776609</v>
      </c>
      <c r="N121" s="85"/>
    </row>
    <row r="122" spans="1:14" ht="15.75">
      <c r="A122" s="12"/>
      <c r="B122" s="34" t="s">
        <v>74</v>
      </c>
      <c r="C122" s="35">
        <f t="shared" si="12"/>
        <v>45</v>
      </c>
      <c r="D122" s="35">
        <f t="shared" si="12"/>
        <v>47</v>
      </c>
      <c r="E122" s="36">
        <f t="shared" si="10"/>
        <v>4.4444444444444509</v>
      </c>
      <c r="F122" s="36">
        <f t="shared" si="13"/>
        <v>0.11371609687643658</v>
      </c>
      <c r="G122" s="35">
        <f t="shared" ref="G122:H122" si="66">G42-G82</f>
        <v>240</v>
      </c>
      <c r="H122" s="35">
        <f t="shared" si="66"/>
        <v>322</v>
      </c>
      <c r="I122" s="36">
        <f t="shared" si="11"/>
        <v>34.166666666666657</v>
      </c>
      <c r="J122" s="36">
        <f t="shared" si="15"/>
        <v>0.11733069035629176</v>
      </c>
      <c r="K122" s="79"/>
      <c r="L122" s="35">
        <f t="shared" ref="L122" si="67">L42-L82</f>
        <v>1525</v>
      </c>
      <c r="M122" s="36">
        <f t="shared" si="17"/>
        <v>7.8420724874899664E-2</v>
      </c>
      <c r="N122" s="85"/>
    </row>
    <row r="123" spans="1:14" ht="15.75">
      <c r="A123" s="12"/>
      <c r="B123" s="34" t="s">
        <v>3</v>
      </c>
      <c r="C123" s="35">
        <f t="shared" si="12"/>
        <v>2766</v>
      </c>
      <c r="D123" s="35">
        <f t="shared" si="12"/>
        <v>2707</v>
      </c>
      <c r="E123" s="36">
        <f t="shared" si="10"/>
        <v>-2.1330441070137374</v>
      </c>
      <c r="F123" s="36">
        <f t="shared" si="13"/>
        <v>6.5495632817981662</v>
      </c>
      <c r="G123" s="35">
        <f t="shared" ref="G123:H123" si="68">G43-G83</f>
        <v>17735</v>
      </c>
      <c r="H123" s="35">
        <f t="shared" si="68"/>
        <v>18090</v>
      </c>
      <c r="I123" s="36">
        <f t="shared" si="11"/>
        <v>2.0016915703411353</v>
      </c>
      <c r="J123" s="36">
        <f t="shared" si="15"/>
        <v>6.5916527594575092</v>
      </c>
      <c r="K123" s="79"/>
      <c r="L123" s="35">
        <f t="shared" ref="L123" si="69">L43-L83</f>
        <v>122082</v>
      </c>
      <c r="M123" s="36">
        <f t="shared" si="17"/>
        <v>6.2778747109360662</v>
      </c>
      <c r="N123" s="85"/>
    </row>
    <row r="124" spans="1:14" ht="15.75">
      <c r="A124" s="12"/>
      <c r="B124" s="34" t="s">
        <v>20</v>
      </c>
      <c r="C124" s="35">
        <f t="shared" si="12"/>
        <v>305</v>
      </c>
      <c r="D124" s="35">
        <f t="shared" si="12"/>
        <v>153</v>
      </c>
      <c r="E124" s="36">
        <f t="shared" si="10"/>
        <v>-49.836065573770497</v>
      </c>
      <c r="F124" s="36">
        <f t="shared" si="13"/>
        <v>0.37018218770414457</v>
      </c>
      <c r="G124" s="35">
        <f t="shared" ref="G124:H124" si="70">G44-G84</f>
        <v>2263</v>
      </c>
      <c r="H124" s="35">
        <f t="shared" si="70"/>
        <v>1033</v>
      </c>
      <c r="I124" s="36">
        <f t="shared" si="11"/>
        <v>-54.352629253203709</v>
      </c>
      <c r="J124" s="36">
        <f t="shared" si="15"/>
        <v>0.37640559980760679</v>
      </c>
      <c r="K124" s="79"/>
      <c r="L124" s="35">
        <f t="shared" ref="L124" si="71">L44-L84</f>
        <v>19549</v>
      </c>
      <c r="M124" s="36">
        <f t="shared" si="17"/>
        <v>1.0052765577569924</v>
      </c>
      <c r="N124" s="85"/>
    </row>
    <row r="125" spans="1:14" ht="15.75">
      <c r="A125" s="12"/>
      <c r="B125" s="34" t="s">
        <v>7</v>
      </c>
      <c r="C125" s="35">
        <f t="shared" ref="C125:D129" si="72">C45-C85</f>
        <v>959</v>
      </c>
      <c r="D125" s="35">
        <f t="shared" si="72"/>
        <v>863</v>
      </c>
      <c r="E125" s="36">
        <f t="shared" ref="E125:E130" si="73">IF(ISBLANK(D125),"",(IFERROR(((D125/C125-1)*100),"")))</f>
        <v>-10.010427528675702</v>
      </c>
      <c r="F125" s="36">
        <f t="shared" si="13"/>
        <v>2.0880210979652079</v>
      </c>
      <c r="G125" s="35">
        <f t="shared" ref="G125:H129" si="74">G45-G85</f>
        <v>6537</v>
      </c>
      <c r="H125" s="35">
        <f t="shared" si="74"/>
        <v>6015</v>
      </c>
      <c r="I125" s="36">
        <f t="shared" ref="I125:I130" si="75">IF(ISBLANK(H125),"",(IFERROR(((H125/G125-1)*100),"")))</f>
        <v>-7.9853143643873299</v>
      </c>
      <c r="J125" s="36">
        <f t="shared" si="15"/>
        <v>2.1917518710965682</v>
      </c>
      <c r="K125" s="79"/>
      <c r="L125" s="35">
        <f>L45-L85</f>
        <v>43926</v>
      </c>
      <c r="M125" s="36">
        <f t="shared" si="17"/>
        <v>2.2588254169539952</v>
      </c>
      <c r="N125" s="85"/>
    </row>
    <row r="126" spans="1:14" ht="15.75">
      <c r="A126" s="12"/>
      <c r="B126" s="34" t="s">
        <v>232</v>
      </c>
      <c r="C126" s="35">
        <f t="shared" si="72"/>
        <v>4024</v>
      </c>
      <c r="D126" s="35">
        <f t="shared" si="72"/>
        <v>2309</v>
      </c>
      <c r="E126" s="36">
        <f t="shared" si="73"/>
        <v>-42.619284294234596</v>
      </c>
      <c r="F126" s="36">
        <f t="shared" si="13"/>
        <v>5.5866056954828096</v>
      </c>
      <c r="G126" s="35">
        <f t="shared" si="74"/>
        <v>24290</v>
      </c>
      <c r="H126" s="35">
        <f t="shared" si="74"/>
        <v>17287</v>
      </c>
      <c r="I126" s="36">
        <f t="shared" si="75"/>
        <v>-28.830794565664885</v>
      </c>
      <c r="J126" s="36">
        <f t="shared" si="15"/>
        <v>6.2990547956186829</v>
      </c>
      <c r="K126" s="79"/>
      <c r="L126" s="35">
        <f>L46-L86</f>
        <v>224438</v>
      </c>
      <c r="M126" s="36">
        <f t="shared" si="17"/>
        <v>11.541370917687036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1</v>
      </c>
      <c r="H127" s="35">
        <f t="shared" si="74"/>
        <v>1</v>
      </c>
      <c r="I127" s="36">
        <f t="shared" si="75"/>
        <v>0</v>
      </c>
      <c r="J127" s="36">
        <f t="shared" si="15"/>
        <v>3.6438102595121665E-4</v>
      </c>
      <c r="K127" s="79"/>
      <c r="L127" s="35">
        <f>L47-L87</f>
        <v>30</v>
      </c>
      <c r="M127" s="36">
        <f t="shared" si="17"/>
        <v>1.5427027844242555E-3</v>
      </c>
      <c r="N127" s="85"/>
    </row>
    <row r="128" spans="1:14" ht="15.75">
      <c r="A128" s="12"/>
      <c r="B128" s="34" t="s">
        <v>28</v>
      </c>
      <c r="C128" s="35">
        <f t="shared" si="72"/>
        <v>2</v>
      </c>
      <c r="D128" s="35">
        <f t="shared" si="72"/>
        <v>1</v>
      </c>
      <c r="E128" s="36">
        <f t="shared" si="73"/>
        <v>-50</v>
      </c>
      <c r="F128" s="36">
        <f t="shared" si="13"/>
        <v>2.419491422902906E-3</v>
      </c>
      <c r="G128" s="35">
        <f t="shared" si="74"/>
        <v>12</v>
      </c>
      <c r="H128" s="35">
        <f t="shared" si="74"/>
        <v>6</v>
      </c>
      <c r="I128" s="36">
        <f t="shared" si="75"/>
        <v>-50</v>
      </c>
      <c r="J128" s="36">
        <f t="shared" si="15"/>
        <v>2.1862861557072999E-3</v>
      </c>
      <c r="K128" s="79"/>
      <c r="L128" s="35">
        <f>L48-L88</f>
        <v>54</v>
      </c>
      <c r="M128" s="36">
        <f t="shared" si="17"/>
        <v>2.77686501196366E-3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2.7254415858161849E-3</v>
      </c>
      <c r="N129" s="85"/>
    </row>
    <row r="130" spans="1:14" ht="15.75">
      <c r="A130" s="12"/>
      <c r="B130" s="40" t="s">
        <v>70</v>
      </c>
      <c r="C130" s="37">
        <f>SUM(C96:C129)</f>
        <v>46968</v>
      </c>
      <c r="D130" s="37">
        <f>SUM(D96:D129)</f>
        <v>41331</v>
      </c>
      <c r="E130" s="38">
        <f t="shared" si="73"/>
        <v>-12.001788451711803</v>
      </c>
      <c r="F130" s="38">
        <f>SUM(F96:F129)</f>
        <v>100</v>
      </c>
      <c r="G130" s="37">
        <f>SUM(G96:G129)</f>
        <v>269926</v>
      </c>
      <c r="H130" s="37">
        <f>SUM(H96:H129)</f>
        <v>274438</v>
      </c>
      <c r="I130" s="38">
        <f t="shared" si="75"/>
        <v>1.6715692449041697</v>
      </c>
      <c r="J130" s="38">
        <f>SUM(J96:J129)</f>
        <v>100</v>
      </c>
      <c r="K130" s="79"/>
      <c r="L130" s="37">
        <f>SUM(L96:L129)</f>
        <v>1944639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501</v>
      </c>
      <c r="D17" s="35">
        <v>153</v>
      </c>
      <c r="E17" s="36">
        <f t="shared" ref="E17:E49" si="0">IF(ISBLANK(D17),"",(IFERROR(((D17/C17-1)*100),"")))</f>
        <v>-69.461077844311376</v>
      </c>
      <c r="F17" s="36">
        <f>+(D17*100)/$D$49</f>
        <v>0.30335474660956457</v>
      </c>
      <c r="G17" s="35">
        <v>2585</v>
      </c>
      <c r="H17" s="35">
        <v>1440</v>
      </c>
      <c r="I17" s="36">
        <f t="shared" ref="I17:I49" si="1">IF(ISBLANK(H17),"",(IFERROR(((H17/G17-1)*100),"")))</f>
        <v>-44.294003868471954</v>
      </c>
      <c r="J17" s="36">
        <f>+(H17*100)/$H$49</f>
        <v>0.42729082778695993</v>
      </c>
      <c r="K17" s="79"/>
      <c r="L17" s="35">
        <v>14270</v>
      </c>
      <c r="M17" s="36">
        <f>+(L17*100)/$L$49</f>
        <v>0.54330651701307053</v>
      </c>
      <c r="N17" s="15"/>
    </row>
    <row r="18" spans="1:14" ht="15.75">
      <c r="A18" s="12"/>
      <c r="B18" s="34" t="s">
        <v>43</v>
      </c>
      <c r="C18" s="35">
        <v>654</v>
      </c>
      <c r="D18" s="35">
        <v>693</v>
      </c>
      <c r="E18" s="36">
        <f t="shared" si="0"/>
        <v>5.9633027522935755</v>
      </c>
      <c r="F18" s="36">
        <f t="shared" ref="F18:F48" si="2">+(D18*100)/$D$49</f>
        <v>1.3740185581727338</v>
      </c>
      <c r="G18" s="35">
        <v>3850</v>
      </c>
      <c r="H18" s="35">
        <v>4314</v>
      </c>
      <c r="I18" s="36">
        <f t="shared" si="1"/>
        <v>12.051948051948047</v>
      </c>
      <c r="J18" s="36">
        <f t="shared" ref="J18:J48" si="3">+(H18*100)/$H$49</f>
        <v>1.2800921049117675</v>
      </c>
      <c r="K18" s="79"/>
      <c r="L18" s="35">
        <v>32549</v>
      </c>
      <c r="M18" s="36">
        <f t="shared" ref="M18:M48" si="4">+(L18*100)/$L$49</f>
        <v>1.2392490415037445</v>
      </c>
      <c r="N18" s="15"/>
    </row>
    <row r="19" spans="1:14" ht="15.75">
      <c r="A19" s="12"/>
      <c r="B19" s="34" t="s">
        <v>33</v>
      </c>
      <c r="C19" s="35">
        <v>3518</v>
      </c>
      <c r="D19" s="35">
        <v>3859</v>
      </c>
      <c r="E19" s="36">
        <f t="shared" si="0"/>
        <v>9.6930073905628245</v>
      </c>
      <c r="F19" s="36">
        <f t="shared" si="2"/>
        <v>7.6512808311523512</v>
      </c>
      <c r="G19" s="35">
        <v>19725</v>
      </c>
      <c r="H19" s="35">
        <v>23366</v>
      </c>
      <c r="I19" s="36">
        <f t="shared" si="1"/>
        <v>18.458808618504442</v>
      </c>
      <c r="J19" s="36">
        <f t="shared" si="3"/>
        <v>6.9333871403264622</v>
      </c>
      <c r="K19" s="79"/>
      <c r="L19" s="35">
        <v>162343</v>
      </c>
      <c r="M19" s="36">
        <f t="shared" si="4"/>
        <v>6.1809397261004149</v>
      </c>
      <c r="N19" s="15"/>
    </row>
    <row r="20" spans="1:14" ht="15.75">
      <c r="A20" s="12"/>
      <c r="B20" s="34" t="s">
        <v>30</v>
      </c>
      <c r="C20" s="35">
        <v>20429</v>
      </c>
      <c r="D20" s="35">
        <v>20750</v>
      </c>
      <c r="E20" s="36">
        <f t="shared" si="0"/>
        <v>1.5712957070830758</v>
      </c>
      <c r="F20" s="36">
        <f t="shared" si="2"/>
        <v>41.141248314695851</v>
      </c>
      <c r="G20" s="35">
        <v>126153</v>
      </c>
      <c r="H20" s="35">
        <v>131755</v>
      </c>
      <c r="I20" s="36">
        <f t="shared" si="1"/>
        <v>4.4406395408749688</v>
      </c>
      <c r="J20" s="36">
        <f t="shared" si="3"/>
        <v>39.095627093799237</v>
      </c>
      <c r="K20" s="79"/>
      <c r="L20" s="35">
        <v>967857</v>
      </c>
      <c r="M20" s="36">
        <f t="shared" si="4"/>
        <v>36.84954559472456</v>
      </c>
      <c r="N20" s="15"/>
    </row>
    <row r="21" spans="1:14" ht="15.75">
      <c r="A21" s="12"/>
      <c r="B21" s="34" t="s">
        <v>34</v>
      </c>
      <c r="C21" s="35">
        <v>1971</v>
      </c>
      <c r="D21" s="35">
        <v>1964</v>
      </c>
      <c r="E21" s="36">
        <f t="shared" si="0"/>
        <v>-0.3551496702181689</v>
      </c>
      <c r="F21" s="36">
        <f t="shared" si="2"/>
        <v>3.8940439368704896</v>
      </c>
      <c r="G21" s="35">
        <v>13602</v>
      </c>
      <c r="H21" s="35">
        <v>12219</v>
      </c>
      <c r="I21" s="36">
        <f t="shared" si="1"/>
        <v>-10.167622408469345</v>
      </c>
      <c r="J21" s="36">
        <f t="shared" si="3"/>
        <v>3.625740711617266</v>
      </c>
      <c r="K21" s="79"/>
      <c r="L21" s="35">
        <v>86963</v>
      </c>
      <c r="M21" s="36">
        <f t="shared" si="4"/>
        <v>3.3109715934833677</v>
      </c>
      <c r="N21" s="15"/>
    </row>
    <row r="22" spans="1:14" ht="15.75">
      <c r="A22" s="12"/>
      <c r="B22" s="34" t="s">
        <v>32</v>
      </c>
      <c r="C22" s="35">
        <v>3641</v>
      </c>
      <c r="D22" s="35">
        <v>2246</v>
      </c>
      <c r="E22" s="36">
        <f t="shared" si="0"/>
        <v>-38.313650096127439</v>
      </c>
      <c r="F22" s="36">
        <f t="shared" si="2"/>
        <v>4.453168371797922</v>
      </c>
      <c r="G22" s="35">
        <v>22408</v>
      </c>
      <c r="H22" s="35">
        <v>17095</v>
      </c>
      <c r="I22" s="36">
        <f t="shared" si="1"/>
        <v>-23.710282042127805</v>
      </c>
      <c r="J22" s="36">
        <f t="shared" si="3"/>
        <v>5.0725949312625556</v>
      </c>
      <c r="K22" s="79"/>
      <c r="L22" s="35">
        <v>234397</v>
      </c>
      <c r="M22" s="36">
        <f t="shared" si="4"/>
        <v>8.9242759403162371</v>
      </c>
      <c r="N22" s="15"/>
    </row>
    <row r="23" spans="1:14" ht="15.75">
      <c r="A23" s="12"/>
      <c r="B23" s="34" t="s">
        <v>35</v>
      </c>
      <c r="C23" s="35">
        <v>1449</v>
      </c>
      <c r="D23" s="35">
        <v>728</v>
      </c>
      <c r="E23" s="36">
        <f t="shared" si="0"/>
        <v>-49.75845410628019</v>
      </c>
      <c r="F23" s="36">
        <f t="shared" si="2"/>
        <v>1.4434134348481245</v>
      </c>
      <c r="G23" s="35">
        <v>6147</v>
      </c>
      <c r="H23" s="35">
        <v>5012</v>
      </c>
      <c r="I23" s="36">
        <f t="shared" si="1"/>
        <v>-18.464291524320807</v>
      </c>
      <c r="J23" s="36">
        <f t="shared" si="3"/>
        <v>1.4872094644918354</v>
      </c>
      <c r="K23" s="79"/>
      <c r="L23" s="35">
        <v>43484</v>
      </c>
      <c r="M23" s="36">
        <f t="shared" si="4"/>
        <v>1.6555809800838375</v>
      </c>
      <c r="N23" s="15"/>
    </row>
    <row r="24" spans="1:14" ht="15.75">
      <c r="A24" s="12"/>
      <c r="B24" s="34" t="s">
        <v>41</v>
      </c>
      <c r="C24" s="35">
        <v>2130</v>
      </c>
      <c r="D24" s="35">
        <v>1436</v>
      </c>
      <c r="E24" s="36">
        <f t="shared" si="0"/>
        <v>-32.582159624413144</v>
      </c>
      <c r="F24" s="36">
        <f t="shared" si="2"/>
        <v>2.8471726544531686</v>
      </c>
      <c r="G24" s="35">
        <v>12654</v>
      </c>
      <c r="H24" s="35">
        <v>10569</v>
      </c>
      <c r="I24" s="36">
        <f t="shared" si="1"/>
        <v>-16.477003319108587</v>
      </c>
      <c r="J24" s="36">
        <f t="shared" si="3"/>
        <v>3.1361366381113744</v>
      </c>
      <c r="K24" s="79"/>
      <c r="L24" s="35">
        <v>84117</v>
      </c>
      <c r="M24" s="36">
        <f t="shared" si="4"/>
        <v>3.202614876775645</v>
      </c>
      <c r="N24" s="15"/>
    </row>
    <row r="25" spans="1:14" ht="15.75">
      <c r="A25" s="12"/>
      <c r="B25" s="34" t="s">
        <v>52</v>
      </c>
      <c r="C25" s="35">
        <v>335</v>
      </c>
      <c r="D25" s="35">
        <v>299</v>
      </c>
      <c r="E25" s="36">
        <f t="shared" si="0"/>
        <v>-10.746268656716417</v>
      </c>
      <c r="F25" s="36">
        <f t="shared" si="2"/>
        <v>0.59283051788405106</v>
      </c>
      <c r="G25" s="35">
        <v>2364</v>
      </c>
      <c r="H25" s="35">
        <v>2014</v>
      </c>
      <c r="I25" s="36">
        <f t="shared" si="1"/>
        <v>-14.805414551607443</v>
      </c>
      <c r="J25" s="36">
        <f t="shared" si="3"/>
        <v>0.59761369941870646</v>
      </c>
      <c r="K25" s="79"/>
      <c r="L25" s="35">
        <v>17491</v>
      </c>
      <c r="M25" s="36">
        <f t="shared" si="4"/>
        <v>0.66594073504384144</v>
      </c>
      <c r="N25" s="15"/>
    </row>
    <row r="26" spans="1:14" ht="15.75">
      <c r="A26" s="12"/>
      <c r="B26" s="34" t="s">
        <v>38</v>
      </c>
      <c r="C26" s="35">
        <v>1472</v>
      </c>
      <c r="D26" s="35">
        <v>1069</v>
      </c>
      <c r="E26" s="36">
        <f t="shared" si="0"/>
        <v>-27.377717391304344</v>
      </c>
      <c r="F26" s="36">
        <f t="shared" si="2"/>
        <v>2.1195178047426442</v>
      </c>
      <c r="G26" s="35">
        <v>9514</v>
      </c>
      <c r="H26" s="35">
        <v>8800</v>
      </c>
      <c r="I26" s="36">
        <f t="shared" si="1"/>
        <v>-7.5047298717679229</v>
      </c>
      <c r="J26" s="36">
        <f t="shared" si="3"/>
        <v>2.6112217253647549</v>
      </c>
      <c r="K26" s="79"/>
      <c r="L26" s="35">
        <v>69813</v>
      </c>
      <c r="M26" s="36">
        <f t="shared" si="4"/>
        <v>2.6580138663092852</v>
      </c>
      <c r="N26" s="15"/>
    </row>
    <row r="27" spans="1:14" ht="15.75">
      <c r="A27" s="12"/>
      <c r="B27" s="34" t="s">
        <v>57</v>
      </c>
      <c r="C27" s="35">
        <v>0</v>
      </c>
      <c r="D27" s="35">
        <v>0</v>
      </c>
      <c r="E27" s="36" t="str">
        <f t="shared" si="0"/>
        <v/>
      </c>
      <c r="F27" s="36">
        <f t="shared" si="2"/>
        <v>0</v>
      </c>
      <c r="G27" s="35">
        <v>2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2.09403352738044E-3</v>
      </c>
      <c r="N27" s="15"/>
    </row>
    <row r="28" spans="1:14" ht="15.75">
      <c r="A28" s="12"/>
      <c r="B28" s="34" t="s">
        <v>56</v>
      </c>
      <c r="C28" s="35">
        <v>51</v>
      </c>
      <c r="D28" s="35">
        <v>54</v>
      </c>
      <c r="E28" s="36">
        <f t="shared" si="0"/>
        <v>5.8823529411764719</v>
      </c>
      <c r="F28" s="36">
        <f t="shared" si="2"/>
        <v>0.10706638115631692</v>
      </c>
      <c r="G28" s="35">
        <v>440</v>
      </c>
      <c r="H28" s="35">
        <v>447</v>
      </c>
      <c r="I28" s="36">
        <f t="shared" si="1"/>
        <v>1.5909090909090873</v>
      </c>
      <c r="J28" s="36">
        <f t="shared" si="3"/>
        <v>0.13263819445886882</v>
      </c>
      <c r="K28" s="79"/>
      <c r="L28" s="35">
        <v>2892</v>
      </c>
      <c r="M28" s="36">
        <f t="shared" si="4"/>
        <v>0.11010809020334969</v>
      </c>
      <c r="N28" s="15"/>
    </row>
    <row r="29" spans="1:14" ht="15.75">
      <c r="A29" s="12"/>
      <c r="B29" s="34" t="s">
        <v>39</v>
      </c>
      <c r="C29" s="35">
        <v>1064</v>
      </c>
      <c r="D29" s="35">
        <v>941</v>
      </c>
      <c r="E29" s="36">
        <f t="shared" si="0"/>
        <v>-11.560150375939848</v>
      </c>
      <c r="F29" s="36">
        <f t="shared" si="2"/>
        <v>1.86573082718693</v>
      </c>
      <c r="G29" s="35">
        <v>6358</v>
      </c>
      <c r="H29" s="35">
        <v>6249</v>
      </c>
      <c r="I29" s="36">
        <f t="shared" si="1"/>
        <v>-1.7143755898081148</v>
      </c>
      <c r="J29" s="36">
        <f t="shared" si="3"/>
        <v>1.8542641547504948</v>
      </c>
      <c r="K29" s="79"/>
      <c r="L29" s="35">
        <v>53400</v>
      </c>
      <c r="M29" s="36">
        <f t="shared" si="4"/>
        <v>2.0331161884021003</v>
      </c>
      <c r="N29" s="15"/>
    </row>
    <row r="30" spans="1:14" ht="15.75">
      <c r="A30" s="12"/>
      <c r="B30" s="34" t="s">
        <v>31</v>
      </c>
      <c r="C30" s="35">
        <v>7027</v>
      </c>
      <c r="D30" s="35">
        <v>7009</v>
      </c>
      <c r="E30" s="36">
        <f t="shared" si="0"/>
        <v>-0.25615483136474104</v>
      </c>
      <c r="F30" s="36">
        <f t="shared" si="2"/>
        <v>13.896819731937505</v>
      </c>
      <c r="G30" s="35">
        <v>42951</v>
      </c>
      <c r="H30" s="35">
        <v>52433</v>
      </c>
      <c r="I30" s="36">
        <f t="shared" si="1"/>
        <v>22.076319526902743</v>
      </c>
      <c r="J30" s="36">
        <f t="shared" si="3"/>
        <v>15.558430537051159</v>
      </c>
      <c r="K30" s="79"/>
      <c r="L30" s="35">
        <v>316714</v>
      </c>
      <c r="M30" s="36">
        <f t="shared" si="4"/>
        <v>12.05835881074125</v>
      </c>
      <c r="N30" s="15"/>
    </row>
    <row r="31" spans="1:14" ht="15.75">
      <c r="A31" s="12"/>
      <c r="B31" s="34" t="s">
        <v>58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2</v>
      </c>
      <c r="H31" s="35">
        <v>2</v>
      </c>
      <c r="I31" s="36">
        <f t="shared" si="1"/>
        <v>0</v>
      </c>
      <c r="J31" s="36">
        <f t="shared" si="3"/>
        <v>5.9345948303744431E-4</v>
      </c>
      <c r="K31" s="79"/>
      <c r="L31" s="35">
        <v>41</v>
      </c>
      <c r="M31" s="36">
        <f t="shared" si="4"/>
        <v>1.5610068113199645E-3</v>
      </c>
      <c r="N31" s="15"/>
    </row>
    <row r="32" spans="1:14" ht="15.75">
      <c r="A32" s="12"/>
      <c r="B32" s="34" t="s">
        <v>55</v>
      </c>
      <c r="C32" s="35">
        <v>133</v>
      </c>
      <c r="D32" s="35">
        <v>125</v>
      </c>
      <c r="E32" s="36">
        <f t="shared" si="0"/>
        <v>-6.0150375939849621</v>
      </c>
      <c r="F32" s="36">
        <f t="shared" si="2"/>
        <v>0.24783884526925212</v>
      </c>
      <c r="G32" s="35">
        <v>593</v>
      </c>
      <c r="H32" s="35">
        <v>713</v>
      </c>
      <c r="I32" s="36">
        <f t="shared" si="1"/>
        <v>20.236087689713322</v>
      </c>
      <c r="J32" s="36">
        <f t="shared" si="3"/>
        <v>0.2115683057028489</v>
      </c>
      <c r="K32" s="79"/>
      <c r="L32" s="35">
        <v>3603</v>
      </c>
      <c r="M32" s="36">
        <f t="shared" si="4"/>
        <v>0.13717823271184956</v>
      </c>
      <c r="N32" s="15"/>
    </row>
    <row r="33" spans="1:14" ht="15.75">
      <c r="A33" s="12"/>
      <c r="B33" s="34" t="s">
        <v>47</v>
      </c>
      <c r="C33" s="35">
        <v>1876</v>
      </c>
      <c r="D33" s="35">
        <v>962</v>
      </c>
      <c r="E33" s="36">
        <f t="shared" si="0"/>
        <v>-48.720682302771856</v>
      </c>
      <c r="F33" s="36">
        <f t="shared" si="2"/>
        <v>1.9073677531921642</v>
      </c>
      <c r="G33" s="35">
        <v>8646</v>
      </c>
      <c r="H33" s="35">
        <v>6516</v>
      </c>
      <c r="I33" s="36">
        <f t="shared" si="1"/>
        <v>-24.635669673837612</v>
      </c>
      <c r="J33" s="36">
        <f t="shared" si="3"/>
        <v>1.9334909957359936</v>
      </c>
      <c r="K33" s="79"/>
      <c r="L33" s="35">
        <v>40103</v>
      </c>
      <c r="M33" s="36">
        <f t="shared" si="4"/>
        <v>1.5268550281552327</v>
      </c>
      <c r="N33" s="15"/>
    </row>
    <row r="34" spans="1:14" ht="15.75">
      <c r="A34" s="12"/>
      <c r="B34" s="34" t="s">
        <v>40</v>
      </c>
      <c r="C34" s="35">
        <v>729</v>
      </c>
      <c r="D34" s="35">
        <v>632</v>
      </c>
      <c r="E34" s="36">
        <f t="shared" si="0"/>
        <v>-13.305898491083678</v>
      </c>
      <c r="F34" s="36">
        <f t="shared" si="2"/>
        <v>1.2530732016813386</v>
      </c>
      <c r="G34" s="35">
        <v>5980</v>
      </c>
      <c r="H34" s="35">
        <v>5521</v>
      </c>
      <c r="I34" s="36">
        <f t="shared" si="1"/>
        <v>-7.6755852842809391</v>
      </c>
      <c r="J34" s="36">
        <f t="shared" si="3"/>
        <v>1.6382449029248651</v>
      </c>
      <c r="K34" s="79"/>
      <c r="L34" s="35">
        <v>56938</v>
      </c>
      <c r="M34" s="36">
        <f t="shared" si="4"/>
        <v>2.1678196542179546</v>
      </c>
      <c r="N34" s="15"/>
    </row>
    <row r="35" spans="1:14" ht="15.75">
      <c r="A35" s="12"/>
      <c r="B35" s="34" t="s">
        <v>44</v>
      </c>
      <c r="C35" s="35">
        <v>1302</v>
      </c>
      <c r="D35" s="35">
        <v>621</v>
      </c>
      <c r="E35" s="36">
        <f t="shared" si="0"/>
        <v>-52.304147465437786</v>
      </c>
      <c r="F35" s="36">
        <f t="shared" si="2"/>
        <v>1.2312633832976445</v>
      </c>
      <c r="G35" s="35">
        <v>6388</v>
      </c>
      <c r="H35" s="35">
        <v>4440</v>
      </c>
      <c r="I35" s="36">
        <f t="shared" si="1"/>
        <v>-30.494677520350656</v>
      </c>
      <c r="J35" s="36">
        <f t="shared" si="3"/>
        <v>1.3174800523431265</v>
      </c>
      <c r="K35" s="79"/>
      <c r="L35" s="35">
        <v>49512</v>
      </c>
      <c r="M35" s="36">
        <f t="shared" si="4"/>
        <v>1.8850870546847338</v>
      </c>
      <c r="N35" s="15"/>
    </row>
    <row r="36" spans="1:14" ht="15.75">
      <c r="A36" s="12"/>
      <c r="B36" s="34" t="s">
        <v>36</v>
      </c>
      <c r="C36" s="35">
        <v>1147</v>
      </c>
      <c r="D36" s="35">
        <v>955</v>
      </c>
      <c r="E36" s="36">
        <f t="shared" si="0"/>
        <v>-16.73931996512642</v>
      </c>
      <c r="F36" s="36">
        <f t="shared" si="2"/>
        <v>1.8934887778570861</v>
      </c>
      <c r="G36" s="35">
        <v>6127</v>
      </c>
      <c r="H36" s="35">
        <v>6215</v>
      </c>
      <c r="I36" s="36">
        <f t="shared" si="1"/>
        <v>1.4362657091562037</v>
      </c>
      <c r="J36" s="36">
        <f t="shared" si="3"/>
        <v>1.8441753435388581</v>
      </c>
      <c r="K36" s="79"/>
      <c r="L36" s="35">
        <v>50446</v>
      </c>
      <c r="M36" s="36">
        <f t="shared" si="4"/>
        <v>1.9206475513133399</v>
      </c>
      <c r="N36" s="15"/>
    </row>
    <row r="37" spans="1:14" ht="15.75">
      <c r="A37" s="12"/>
      <c r="B37" s="34" t="s">
        <v>48</v>
      </c>
      <c r="C37" s="35">
        <v>1274</v>
      </c>
      <c r="D37" s="35">
        <v>897</v>
      </c>
      <c r="E37" s="36">
        <f t="shared" si="0"/>
        <v>-29.591836734693878</v>
      </c>
      <c r="F37" s="36">
        <f t="shared" si="2"/>
        <v>1.7784915536521533</v>
      </c>
      <c r="G37" s="35">
        <v>6125</v>
      </c>
      <c r="H37" s="35">
        <v>5209</v>
      </c>
      <c r="I37" s="36">
        <f t="shared" si="1"/>
        <v>-14.955102040816326</v>
      </c>
      <c r="J37" s="36">
        <f t="shared" si="3"/>
        <v>1.5456652235710238</v>
      </c>
      <c r="K37" s="79"/>
      <c r="L37" s="35">
        <v>40823</v>
      </c>
      <c r="M37" s="36">
        <f t="shared" si="4"/>
        <v>1.5542678306954856</v>
      </c>
      <c r="N37" s="15"/>
    </row>
    <row r="38" spans="1:14" ht="15.75">
      <c r="A38" s="12"/>
      <c r="B38" s="34" t="s">
        <v>85</v>
      </c>
      <c r="C38" s="35">
        <v>2</v>
      </c>
      <c r="D38" s="35">
        <v>0</v>
      </c>
      <c r="E38" s="36">
        <f t="shared" si="0"/>
        <v>-100</v>
      </c>
      <c r="F38" s="36">
        <f t="shared" si="2"/>
        <v>0</v>
      </c>
      <c r="G38" s="35">
        <v>13</v>
      </c>
      <c r="H38" s="35">
        <v>6</v>
      </c>
      <c r="I38" s="36">
        <f t="shared" si="1"/>
        <v>-53.846153846153847</v>
      </c>
      <c r="J38" s="36">
        <f t="shared" si="3"/>
        <v>1.780378449112333E-3</v>
      </c>
      <c r="K38" s="79"/>
      <c r="L38" s="35">
        <v>66</v>
      </c>
      <c r="M38" s="36">
        <f t="shared" si="4"/>
        <v>2.5128402328565285E-3</v>
      </c>
      <c r="N38" s="15"/>
    </row>
    <row r="39" spans="1:14" ht="15.75">
      <c r="A39" s="12"/>
      <c r="B39" s="34" t="s">
        <v>53</v>
      </c>
      <c r="C39" s="35">
        <v>299</v>
      </c>
      <c r="D39" s="35">
        <v>304</v>
      </c>
      <c r="E39" s="36">
        <f t="shared" si="0"/>
        <v>1.6722408026755842</v>
      </c>
      <c r="F39" s="36">
        <f t="shared" si="2"/>
        <v>0.60274407169482114</v>
      </c>
      <c r="G39" s="35">
        <v>1925</v>
      </c>
      <c r="H39" s="35">
        <v>1406</v>
      </c>
      <c r="I39" s="36">
        <f t="shared" si="1"/>
        <v>-26.961038961038962</v>
      </c>
      <c r="J39" s="36">
        <f t="shared" si="3"/>
        <v>0.41720201657532335</v>
      </c>
      <c r="K39" s="79"/>
      <c r="L39" s="35">
        <v>12117</v>
      </c>
      <c r="M39" s="36">
        <f t="shared" si="4"/>
        <v>0.46133462275034171</v>
      </c>
      <c r="N39" s="15"/>
    </row>
    <row r="40" spans="1:14" ht="15.75">
      <c r="A40" s="12"/>
      <c r="B40" s="34" t="s">
        <v>50</v>
      </c>
      <c r="C40" s="35">
        <v>457</v>
      </c>
      <c r="D40" s="35">
        <v>389</v>
      </c>
      <c r="E40" s="36">
        <f t="shared" si="0"/>
        <v>-14.879649890590807</v>
      </c>
      <c r="F40" s="36">
        <f t="shared" si="2"/>
        <v>0.77127448647791264</v>
      </c>
      <c r="G40" s="35">
        <v>3625</v>
      </c>
      <c r="H40" s="35">
        <v>3407</v>
      </c>
      <c r="I40" s="36">
        <f t="shared" si="1"/>
        <v>-6.0137931034482728</v>
      </c>
      <c r="J40" s="36">
        <f t="shared" si="3"/>
        <v>1.0109582293542865</v>
      </c>
      <c r="K40" s="79"/>
      <c r="L40" s="35">
        <v>22491</v>
      </c>
      <c r="M40" s="36">
        <f t="shared" si="4"/>
        <v>0.85630741935115418</v>
      </c>
      <c r="N40" s="15"/>
    </row>
    <row r="41" spans="1:14" ht="15.75">
      <c r="A41" s="12"/>
      <c r="B41" s="34" t="s">
        <v>54</v>
      </c>
      <c r="C41" s="35">
        <v>158</v>
      </c>
      <c r="D41" s="35">
        <v>155</v>
      </c>
      <c r="E41" s="36">
        <f t="shared" si="0"/>
        <v>-1.8987341772151889</v>
      </c>
      <c r="F41" s="36">
        <f t="shared" si="2"/>
        <v>0.30732016813387264</v>
      </c>
      <c r="G41" s="35">
        <v>910</v>
      </c>
      <c r="H41" s="35">
        <v>937</v>
      </c>
      <c r="I41" s="36">
        <f t="shared" si="1"/>
        <v>2.9670329670329565</v>
      </c>
      <c r="J41" s="36">
        <f t="shared" si="3"/>
        <v>0.27803576780304268</v>
      </c>
      <c r="K41" s="79"/>
      <c r="L41" s="35">
        <v>5008</v>
      </c>
      <c r="M41" s="36">
        <f t="shared" si="4"/>
        <v>0.19067127100220443</v>
      </c>
      <c r="N41" s="15"/>
    </row>
    <row r="42" spans="1:14" ht="15.75">
      <c r="A42" s="12"/>
      <c r="B42" s="34" t="s">
        <v>233</v>
      </c>
      <c r="C42" s="35">
        <v>5</v>
      </c>
      <c r="D42" s="35">
        <v>9</v>
      </c>
      <c r="E42" s="36">
        <f t="shared" si="0"/>
        <v>80</v>
      </c>
      <c r="F42" s="36">
        <f t="shared" si="2"/>
        <v>1.7844396859386154E-2</v>
      </c>
      <c r="G42" s="35">
        <v>34</v>
      </c>
      <c r="H42" s="35">
        <v>26</v>
      </c>
      <c r="I42" s="36">
        <f t="shared" si="1"/>
        <v>-23.529411764705888</v>
      </c>
      <c r="J42" s="36">
        <f t="shared" si="3"/>
        <v>7.7149732794867766E-3</v>
      </c>
      <c r="K42" s="79"/>
      <c r="L42" s="35">
        <v>234</v>
      </c>
      <c r="M42" s="36">
        <f t="shared" si="4"/>
        <v>8.9091608255822373E-3</v>
      </c>
      <c r="N42" s="15"/>
    </row>
    <row r="43" spans="1:14" ht="15.75">
      <c r="A43" s="12"/>
      <c r="B43" s="34" t="s">
        <v>42</v>
      </c>
      <c r="C43" s="35">
        <v>1100</v>
      </c>
      <c r="D43" s="35">
        <v>858</v>
      </c>
      <c r="E43" s="36">
        <f t="shared" si="0"/>
        <v>-21.999999999999996</v>
      </c>
      <c r="F43" s="36">
        <f t="shared" si="2"/>
        <v>1.7011658339281466</v>
      </c>
      <c r="G43" s="35">
        <v>5123</v>
      </c>
      <c r="H43" s="35">
        <v>4465</v>
      </c>
      <c r="I43" s="36">
        <f t="shared" si="1"/>
        <v>-12.844036697247708</v>
      </c>
      <c r="J43" s="36">
        <f t="shared" si="3"/>
        <v>1.3248982958810944</v>
      </c>
      <c r="K43" s="79"/>
      <c r="L43" s="35">
        <v>35649</v>
      </c>
      <c r="M43" s="36">
        <f t="shared" si="4"/>
        <v>1.3572763857742784</v>
      </c>
      <c r="N43" s="15"/>
    </row>
    <row r="44" spans="1:14" ht="15.75">
      <c r="A44" s="12"/>
      <c r="B44" s="34" t="s">
        <v>51</v>
      </c>
      <c r="C44" s="35">
        <v>401</v>
      </c>
      <c r="D44" s="35">
        <v>181</v>
      </c>
      <c r="E44" s="36">
        <f t="shared" si="0"/>
        <v>-54.862842892768086</v>
      </c>
      <c r="F44" s="36">
        <f t="shared" si="2"/>
        <v>0.35887064794987705</v>
      </c>
      <c r="G44" s="35">
        <v>2449</v>
      </c>
      <c r="H44" s="35">
        <v>1362</v>
      </c>
      <c r="I44" s="36">
        <f t="shared" si="1"/>
        <v>-44.385463454471207</v>
      </c>
      <c r="J44" s="36">
        <f t="shared" si="3"/>
        <v>0.40414590794849958</v>
      </c>
      <c r="K44" s="79"/>
      <c r="L44" s="35">
        <v>30780</v>
      </c>
      <c r="M44" s="36">
        <f t="shared" si="4"/>
        <v>1.1718973085958173</v>
      </c>
      <c r="N44" s="15"/>
    </row>
    <row r="45" spans="1:14" ht="15.75">
      <c r="A45" s="12"/>
      <c r="B45" s="34" t="s">
        <v>46</v>
      </c>
      <c r="C45" s="35">
        <v>736</v>
      </c>
      <c r="D45" s="35">
        <v>591</v>
      </c>
      <c r="E45" s="36">
        <f t="shared" si="0"/>
        <v>-19.701086956521742</v>
      </c>
      <c r="F45" s="36">
        <f t="shared" si="2"/>
        <v>1.171782060433024</v>
      </c>
      <c r="G45" s="35">
        <v>4599</v>
      </c>
      <c r="H45" s="35">
        <v>4507</v>
      </c>
      <c r="I45" s="36">
        <f t="shared" si="1"/>
        <v>-2.0004348771472058</v>
      </c>
      <c r="J45" s="36">
        <f t="shared" si="3"/>
        <v>1.3373609450248809</v>
      </c>
      <c r="K45" s="79"/>
      <c r="L45" s="35">
        <v>34187</v>
      </c>
      <c r="M45" s="36">
        <f t="shared" si="4"/>
        <v>1.3016131672828202</v>
      </c>
      <c r="N45" s="15"/>
    </row>
    <row r="46" spans="1:14" ht="15.75">
      <c r="A46" s="12"/>
      <c r="B46" s="34" t="s">
        <v>49</v>
      </c>
      <c r="C46" s="35">
        <v>1086</v>
      </c>
      <c r="D46" s="35">
        <v>1001</v>
      </c>
      <c r="E46" s="36">
        <f t="shared" si="0"/>
        <v>-7.8268876611418019</v>
      </c>
      <c r="F46" s="36">
        <f t="shared" si="2"/>
        <v>1.9846934729161709</v>
      </c>
      <c r="G46" s="35">
        <v>4971</v>
      </c>
      <c r="H46" s="35">
        <v>6180</v>
      </c>
      <c r="I46" s="36">
        <f t="shared" si="1"/>
        <v>24.321062160531071</v>
      </c>
      <c r="J46" s="36">
        <f t="shared" si="3"/>
        <v>1.8337898025857029</v>
      </c>
      <c r="K46" s="79"/>
      <c r="L46" s="35">
        <v>42163</v>
      </c>
      <c r="M46" s="36">
        <f t="shared" si="4"/>
        <v>1.6052861020898455</v>
      </c>
      <c r="N46" s="15"/>
    </row>
    <row r="47" spans="1:14" ht="15.75">
      <c r="A47" s="12"/>
      <c r="B47" s="34" t="s">
        <v>37</v>
      </c>
      <c r="C47" s="35">
        <v>1512</v>
      </c>
      <c r="D47" s="35">
        <v>975</v>
      </c>
      <c r="E47" s="36">
        <f t="shared" si="0"/>
        <v>-35.515873015873012</v>
      </c>
      <c r="F47" s="36">
        <f t="shared" si="2"/>
        <v>1.9331429931001665</v>
      </c>
      <c r="G47" s="35">
        <v>9318</v>
      </c>
      <c r="H47" s="35">
        <v>6444</v>
      </c>
      <c r="I47" s="36">
        <f t="shared" si="1"/>
        <v>-30.843528654217643</v>
      </c>
      <c r="J47" s="36">
        <f t="shared" si="3"/>
        <v>1.9121264543466456</v>
      </c>
      <c r="K47" s="79"/>
      <c r="L47" s="35">
        <v>78789</v>
      </c>
      <c r="M47" s="36">
        <f t="shared" si="4"/>
        <v>2.999760137977773</v>
      </c>
      <c r="N47" s="15"/>
    </row>
    <row r="48" spans="1:14" ht="15.75">
      <c r="A48" s="12"/>
      <c r="B48" s="34" t="s">
        <v>45</v>
      </c>
      <c r="C48" s="35">
        <v>702</v>
      </c>
      <c r="D48" s="35">
        <v>580</v>
      </c>
      <c r="E48" s="36">
        <f t="shared" si="0"/>
        <v>-17.378917378917379</v>
      </c>
      <c r="F48" s="36">
        <f t="shared" si="2"/>
        <v>1.1499722420493299</v>
      </c>
      <c r="G48" s="35">
        <v>4924</v>
      </c>
      <c r="H48" s="35">
        <v>3938</v>
      </c>
      <c r="I48" s="36">
        <f t="shared" si="1"/>
        <v>-20.02437043054427</v>
      </c>
      <c r="J48" s="36">
        <f t="shared" si="3"/>
        <v>1.1685217221007278</v>
      </c>
      <c r="K48" s="79"/>
      <c r="L48" s="35">
        <v>37215</v>
      </c>
      <c r="M48" s="36">
        <f t="shared" si="4"/>
        <v>1.4168992312993287</v>
      </c>
      <c r="N48" s="15"/>
    </row>
    <row r="49" spans="1:15" ht="15.75">
      <c r="A49" s="12"/>
      <c r="B49" s="40" t="s">
        <v>70</v>
      </c>
      <c r="C49" s="42">
        <f>SUM(C17:C48)</f>
        <v>57161</v>
      </c>
      <c r="D49" s="42">
        <f>SUM(D17:D48)</f>
        <v>50436</v>
      </c>
      <c r="E49" s="38">
        <f t="shared" si="0"/>
        <v>-11.765014607862001</v>
      </c>
      <c r="F49" s="38">
        <f>SUM(F17:F48)</f>
        <v>99.999999999999972</v>
      </c>
      <c r="G49" s="42">
        <f>SUM(G17:G48)</f>
        <v>340505</v>
      </c>
      <c r="H49" s="42">
        <f>SUM(H17:H48)</f>
        <v>337007</v>
      </c>
      <c r="I49" s="38">
        <f t="shared" si="1"/>
        <v>-1.02729769019545</v>
      </c>
      <c r="J49" s="38">
        <f>SUM(J17:J48)</f>
        <v>100.00000000000003</v>
      </c>
      <c r="K49" s="4"/>
      <c r="L49" s="42">
        <f>SUM(L17:L48)</f>
        <v>2626510</v>
      </c>
      <c r="M49" s="38">
        <f>SUM(M17:M48)</f>
        <v>100.00000000000001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192</v>
      </c>
      <c r="D55" s="35">
        <v>77</v>
      </c>
      <c r="E55" s="36">
        <f t="shared" ref="E55:E87" si="5">IF(ISBLANK(D55),"",(IFERROR(((D55/C55-1)*100),"")))</f>
        <v>-59.895833333333329</v>
      </c>
      <c r="F55" s="36">
        <f>+(D55*100)/$D$87</f>
        <v>0.2837663534180947</v>
      </c>
      <c r="G55" s="35">
        <v>956</v>
      </c>
      <c r="H55" s="35">
        <v>710</v>
      </c>
      <c r="I55" s="36">
        <f t="shared" ref="I55:I87" si="6">IF(ISBLANK(H55),"",(IFERROR(((H55/G55-1)*100),"")))</f>
        <v>-25.73221757322176</v>
      </c>
      <c r="J55" s="36">
        <f>+(H55*100)/$H$87</f>
        <v>0.38669760247486468</v>
      </c>
      <c r="K55" s="79"/>
      <c r="L55" s="35">
        <v>6558</v>
      </c>
      <c r="M55" s="36">
        <f>+(L55*100)/$L$87</f>
        <v>0.44029645822521185</v>
      </c>
      <c r="N55" s="15"/>
    </row>
    <row r="56" spans="1:15" ht="15.75">
      <c r="A56" s="12"/>
      <c r="B56" s="34" t="s">
        <v>43</v>
      </c>
      <c r="C56" s="35">
        <v>377</v>
      </c>
      <c r="D56" s="35">
        <v>393</v>
      </c>
      <c r="E56" s="36">
        <f t="shared" si="5"/>
        <v>4.244031830238737</v>
      </c>
      <c r="F56" s="36">
        <f t="shared" ref="F56:F85" si="7">+(D56*100)/$D$87</f>
        <v>1.4483139856274185</v>
      </c>
      <c r="G56" s="35">
        <v>2235</v>
      </c>
      <c r="H56" s="35">
        <v>2481</v>
      </c>
      <c r="I56" s="36">
        <f t="shared" si="6"/>
        <v>11.006711409395976</v>
      </c>
      <c r="J56" s="36">
        <f t="shared" ref="J56:J86" si="8">+(H56*100)/$H$87</f>
        <v>1.3512630306199145</v>
      </c>
      <c r="K56" s="79"/>
      <c r="L56" s="35">
        <v>19109</v>
      </c>
      <c r="M56" s="36">
        <f t="shared" ref="M56:M86" si="9">+(L56*100)/$L$87</f>
        <v>1.2829559347705968</v>
      </c>
      <c r="N56" s="15"/>
    </row>
    <row r="57" spans="1:15" ht="15.75">
      <c r="A57" s="12"/>
      <c r="B57" s="34" t="s">
        <v>33</v>
      </c>
      <c r="C57" s="35">
        <v>1874</v>
      </c>
      <c r="D57" s="35">
        <v>2076</v>
      </c>
      <c r="E57" s="36">
        <f t="shared" si="5"/>
        <v>10.779082177161147</v>
      </c>
      <c r="F57" s="36">
        <f t="shared" si="7"/>
        <v>7.6506357103372027</v>
      </c>
      <c r="G57" s="35">
        <v>10818</v>
      </c>
      <c r="H57" s="35">
        <v>12184</v>
      </c>
      <c r="I57" s="36">
        <f t="shared" si="6"/>
        <v>12.627102976520611</v>
      </c>
      <c r="J57" s="36">
        <f t="shared" si="8"/>
        <v>6.635948716272889</v>
      </c>
      <c r="K57" s="79"/>
      <c r="L57" s="35">
        <v>87067</v>
      </c>
      <c r="M57" s="36">
        <f t="shared" si="9"/>
        <v>5.8455766587823295</v>
      </c>
      <c r="N57" s="15"/>
    </row>
    <row r="58" spans="1:15" ht="15.75">
      <c r="A58" s="12"/>
      <c r="B58" s="34" t="s">
        <v>30</v>
      </c>
      <c r="C58" s="35">
        <v>11616</v>
      </c>
      <c r="D58" s="35">
        <v>11502</v>
      </c>
      <c r="E58" s="36">
        <f t="shared" si="5"/>
        <v>-0.98140495867768962</v>
      </c>
      <c r="F58" s="36">
        <f t="shared" si="7"/>
        <v>42.388059701492537</v>
      </c>
      <c r="G58" s="35">
        <v>74372</v>
      </c>
      <c r="H58" s="35">
        <v>74313</v>
      </c>
      <c r="I58" s="36">
        <f t="shared" si="6"/>
        <v>-7.9330930995535898E-2</v>
      </c>
      <c r="J58" s="36">
        <f t="shared" si="8"/>
        <v>40.474167510865655</v>
      </c>
      <c r="K58" s="79"/>
      <c r="L58" s="35">
        <v>570735</v>
      </c>
      <c r="M58" s="36">
        <f t="shared" si="9"/>
        <v>38.318481104782904</v>
      </c>
      <c r="N58" s="15"/>
    </row>
    <row r="59" spans="1:15" ht="15.75">
      <c r="A59" s="12"/>
      <c r="B59" s="34" t="s">
        <v>34</v>
      </c>
      <c r="C59" s="35">
        <v>1033</v>
      </c>
      <c r="D59" s="35">
        <v>958</v>
      </c>
      <c r="E59" s="36">
        <f t="shared" si="5"/>
        <v>-7.2604065827686304</v>
      </c>
      <c r="F59" s="36">
        <f t="shared" si="7"/>
        <v>3.5304956697991523</v>
      </c>
      <c r="G59" s="35">
        <v>6968</v>
      </c>
      <c r="H59" s="35">
        <v>5847</v>
      </c>
      <c r="I59" s="36">
        <f t="shared" si="6"/>
        <v>-16.087830080367393</v>
      </c>
      <c r="J59" s="36">
        <f t="shared" si="8"/>
        <v>3.1845364530570897</v>
      </c>
      <c r="K59" s="79"/>
      <c r="L59" s="35">
        <v>46229</v>
      </c>
      <c r="M59" s="36">
        <f t="shared" si="9"/>
        <v>3.1037610502124608</v>
      </c>
      <c r="N59" s="15"/>
    </row>
    <row r="60" spans="1:15" ht="15.75">
      <c r="A60" s="12"/>
      <c r="B60" s="34" t="s">
        <v>32</v>
      </c>
      <c r="C60" s="35">
        <v>2012</v>
      </c>
      <c r="D60" s="35">
        <v>1229</v>
      </c>
      <c r="E60" s="36">
        <f t="shared" si="5"/>
        <v>-38.916500994035786</v>
      </c>
      <c r="F60" s="36">
        <f t="shared" si="7"/>
        <v>4.5292058227381613</v>
      </c>
      <c r="G60" s="35">
        <v>12486</v>
      </c>
      <c r="H60" s="35">
        <v>9334</v>
      </c>
      <c r="I60" s="36">
        <f t="shared" si="6"/>
        <v>-25.244273586416789</v>
      </c>
      <c r="J60" s="36">
        <f t="shared" si="8"/>
        <v>5.0837118612681502</v>
      </c>
      <c r="K60" s="79"/>
      <c r="L60" s="35">
        <v>129953</v>
      </c>
      <c r="M60" s="36">
        <f t="shared" si="9"/>
        <v>8.724892594654003</v>
      </c>
      <c r="N60" s="15"/>
    </row>
    <row r="61" spans="1:15" ht="15.75">
      <c r="A61" s="12"/>
      <c r="B61" s="34" t="s">
        <v>35</v>
      </c>
      <c r="C61" s="35">
        <v>769</v>
      </c>
      <c r="D61" s="35">
        <v>389</v>
      </c>
      <c r="E61" s="36">
        <f t="shared" si="5"/>
        <v>-49.414824447334205</v>
      </c>
      <c r="F61" s="36">
        <f t="shared" si="7"/>
        <v>1.4335728763589459</v>
      </c>
      <c r="G61" s="35">
        <v>2553</v>
      </c>
      <c r="H61" s="35">
        <v>2566</v>
      </c>
      <c r="I61" s="36">
        <f t="shared" si="6"/>
        <v>0.50920485703094265</v>
      </c>
      <c r="J61" s="36">
        <f t="shared" si="8"/>
        <v>1.3975578140147926</v>
      </c>
      <c r="K61" s="79"/>
      <c r="L61" s="35">
        <v>20249</v>
      </c>
      <c r="M61" s="36">
        <f t="shared" si="9"/>
        <v>1.3594942028975776</v>
      </c>
      <c r="N61" s="15"/>
    </row>
    <row r="62" spans="1:15" ht="15.75">
      <c r="A62" s="12"/>
      <c r="B62" s="34" t="s">
        <v>41</v>
      </c>
      <c r="C62" s="35">
        <v>1070</v>
      </c>
      <c r="D62" s="35">
        <v>717</v>
      </c>
      <c r="E62" s="36">
        <f t="shared" si="5"/>
        <v>-32.99065420560747</v>
      </c>
      <c r="F62" s="36">
        <f t="shared" si="7"/>
        <v>2.6423438363736871</v>
      </c>
      <c r="G62" s="35">
        <v>6264</v>
      </c>
      <c r="H62" s="35">
        <v>5718</v>
      </c>
      <c r="I62" s="36">
        <f t="shared" si="6"/>
        <v>-8.7164750957854373</v>
      </c>
      <c r="J62" s="36">
        <f t="shared" si="8"/>
        <v>3.1142773111989803</v>
      </c>
      <c r="K62" s="79"/>
      <c r="L62" s="35">
        <v>46640</v>
      </c>
      <c r="M62" s="36">
        <f t="shared" si="9"/>
        <v>3.1313551100371884</v>
      </c>
      <c r="N62" s="15"/>
    </row>
    <row r="63" spans="1:15" ht="15.75">
      <c r="A63" s="12"/>
      <c r="B63" s="34" t="s">
        <v>52</v>
      </c>
      <c r="C63" s="35">
        <v>185</v>
      </c>
      <c r="D63" s="35">
        <v>163</v>
      </c>
      <c r="E63" s="36">
        <f t="shared" si="5"/>
        <v>-11.891891891891893</v>
      </c>
      <c r="F63" s="36">
        <f t="shared" si="7"/>
        <v>0.60070020269025248</v>
      </c>
      <c r="G63" s="35">
        <v>1309</v>
      </c>
      <c r="H63" s="35">
        <v>1142</v>
      </c>
      <c r="I63" s="36">
        <f t="shared" si="6"/>
        <v>-12.757830404889226</v>
      </c>
      <c r="J63" s="36">
        <f t="shared" si="8"/>
        <v>0.6219840310229513</v>
      </c>
      <c r="K63" s="79"/>
      <c r="L63" s="35">
        <v>9639</v>
      </c>
      <c r="M63" s="36">
        <f t="shared" si="9"/>
        <v>0.64715119866313153</v>
      </c>
      <c r="N63" s="15"/>
    </row>
    <row r="64" spans="1:15" ht="15.75">
      <c r="A64" s="12"/>
      <c r="B64" s="34" t="s">
        <v>38</v>
      </c>
      <c r="C64" s="35">
        <v>756</v>
      </c>
      <c r="D64" s="35">
        <v>602</v>
      </c>
      <c r="E64" s="36">
        <f t="shared" si="5"/>
        <v>-20.370370370370374</v>
      </c>
      <c r="F64" s="36">
        <f t="shared" si="7"/>
        <v>2.2185369449051042</v>
      </c>
      <c r="G64" s="35">
        <v>5189</v>
      </c>
      <c r="H64" s="35">
        <v>4884</v>
      </c>
      <c r="I64" s="36">
        <f t="shared" si="6"/>
        <v>-5.8778184621314349</v>
      </c>
      <c r="J64" s="36">
        <f t="shared" si="8"/>
        <v>2.6600437894186464</v>
      </c>
      <c r="K64" s="79"/>
      <c r="L64" s="35">
        <v>38410</v>
      </c>
      <c r="M64" s="36">
        <f t="shared" si="9"/>
        <v>2.5788025252257376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1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1.3427766338066844E-3</v>
      </c>
      <c r="N65" s="15"/>
    </row>
    <row r="66" spans="1:14" ht="15.75">
      <c r="A66" s="12"/>
      <c r="B66" s="34" t="s">
        <v>56</v>
      </c>
      <c r="C66" s="35">
        <v>32</v>
      </c>
      <c r="D66" s="35">
        <v>37</v>
      </c>
      <c r="E66" s="36">
        <f t="shared" si="5"/>
        <v>15.625</v>
      </c>
      <c r="F66" s="36">
        <f t="shared" si="7"/>
        <v>0.13635526073337018</v>
      </c>
      <c r="G66" s="35">
        <v>246</v>
      </c>
      <c r="H66" s="35">
        <v>273</v>
      </c>
      <c r="I66" s="36">
        <f t="shared" si="6"/>
        <v>10.975609756097571</v>
      </c>
      <c r="J66" s="36">
        <f t="shared" si="8"/>
        <v>0.14868795137413809</v>
      </c>
      <c r="K66" s="79"/>
      <c r="L66" s="35">
        <v>1739</v>
      </c>
      <c r="M66" s="36">
        <f t="shared" si="9"/>
        <v>0.11675442830949122</v>
      </c>
      <c r="N66" s="15"/>
    </row>
    <row r="67" spans="1:14" ht="15.75">
      <c r="A67" s="12"/>
      <c r="B67" s="34" t="s">
        <v>39</v>
      </c>
      <c r="C67" s="35">
        <v>558</v>
      </c>
      <c r="D67" s="35">
        <v>478</v>
      </c>
      <c r="E67" s="36">
        <f t="shared" si="5"/>
        <v>-14.336917562724016</v>
      </c>
      <c r="F67" s="36">
        <f t="shared" si="7"/>
        <v>1.7615625575824581</v>
      </c>
      <c r="G67" s="35">
        <v>3603</v>
      </c>
      <c r="H67" s="35">
        <v>3478</v>
      </c>
      <c r="I67" s="36">
        <f t="shared" si="6"/>
        <v>-3.4693311129614157</v>
      </c>
      <c r="J67" s="36">
        <f t="shared" si="8"/>
        <v>1.8942736076163089</v>
      </c>
      <c r="K67" s="79"/>
      <c r="L67" s="35">
        <v>30953</v>
      </c>
      <c r="M67" s="36">
        <f t="shared" si="9"/>
        <v>2.0781482573109153</v>
      </c>
      <c r="N67" s="15"/>
    </row>
    <row r="68" spans="1:14" ht="15.75">
      <c r="A68" s="12"/>
      <c r="B68" s="34" t="s">
        <v>31</v>
      </c>
      <c r="C68" s="35">
        <v>4141</v>
      </c>
      <c r="D68" s="35">
        <v>3659</v>
      </c>
      <c r="E68" s="36">
        <f t="shared" si="5"/>
        <v>-11.639700555421395</v>
      </c>
      <c r="F68" s="36">
        <f t="shared" si="7"/>
        <v>13.484429703335175</v>
      </c>
      <c r="G68" s="35">
        <v>25130</v>
      </c>
      <c r="H68" s="35">
        <v>27926</v>
      </c>
      <c r="I68" s="36">
        <f t="shared" si="6"/>
        <v>11.126144050935128</v>
      </c>
      <c r="J68" s="36">
        <f t="shared" si="8"/>
        <v>15.209742601004324</v>
      </c>
      <c r="K68" s="79"/>
      <c r="L68" s="35">
        <v>185496</v>
      </c>
      <c r="M68" s="36">
        <f t="shared" si="9"/>
        <v>12.453984723230237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1</v>
      </c>
      <c r="H69" s="35">
        <v>1</v>
      </c>
      <c r="I69" s="36">
        <f t="shared" si="6"/>
        <v>0</v>
      </c>
      <c r="J69" s="36">
        <f t="shared" si="8"/>
        <v>5.4464451052797834E-4</v>
      </c>
      <c r="K69" s="79"/>
      <c r="L69" s="35">
        <v>12</v>
      </c>
      <c r="M69" s="36">
        <f t="shared" si="9"/>
        <v>8.0566598028401065E-4</v>
      </c>
      <c r="N69" s="15"/>
    </row>
    <row r="70" spans="1:14" ht="15.75">
      <c r="A70" s="12"/>
      <c r="B70" s="34" t="s">
        <v>55</v>
      </c>
      <c r="C70" s="35">
        <v>58</v>
      </c>
      <c r="D70" s="35">
        <v>69</v>
      </c>
      <c r="E70" s="36">
        <f t="shared" si="5"/>
        <v>18.965517241379317</v>
      </c>
      <c r="F70" s="36">
        <f t="shared" si="7"/>
        <v>0.25428413488114981</v>
      </c>
      <c r="G70" s="35">
        <v>286</v>
      </c>
      <c r="H70" s="35">
        <v>356</v>
      </c>
      <c r="I70" s="36">
        <f t="shared" si="6"/>
        <v>24.47552447552448</v>
      </c>
      <c r="J70" s="36">
        <f t="shared" si="8"/>
        <v>0.1938934457479603</v>
      </c>
      <c r="K70" s="79"/>
      <c r="L70" s="35">
        <v>1866</v>
      </c>
      <c r="M70" s="36">
        <f t="shared" si="9"/>
        <v>0.12528105993416366</v>
      </c>
      <c r="N70" s="15"/>
    </row>
    <row r="71" spans="1:14" ht="15.75">
      <c r="A71" s="12"/>
      <c r="B71" s="34" t="s">
        <v>47</v>
      </c>
      <c r="C71" s="35">
        <v>1014</v>
      </c>
      <c r="D71" s="35">
        <v>537</v>
      </c>
      <c r="E71" s="36">
        <f t="shared" si="5"/>
        <v>-47.04142011834319</v>
      </c>
      <c r="F71" s="36">
        <f t="shared" si="7"/>
        <v>1.9789939192924269</v>
      </c>
      <c r="G71" s="35">
        <v>4293</v>
      </c>
      <c r="H71" s="35">
        <v>3750</v>
      </c>
      <c r="I71" s="36">
        <f t="shared" si="6"/>
        <v>-12.648497554157935</v>
      </c>
      <c r="J71" s="36">
        <f t="shared" si="8"/>
        <v>2.0424169144799191</v>
      </c>
      <c r="K71" s="79"/>
      <c r="L71" s="35">
        <v>21678</v>
      </c>
      <c r="M71" s="36">
        <f t="shared" si="9"/>
        <v>1.4554355933830654</v>
      </c>
      <c r="N71" s="15"/>
    </row>
    <row r="72" spans="1:14" ht="15.75">
      <c r="A72" s="12"/>
      <c r="B72" s="34" t="s">
        <v>40</v>
      </c>
      <c r="C72" s="35">
        <v>361</v>
      </c>
      <c r="D72" s="35">
        <v>312</v>
      </c>
      <c r="E72" s="36">
        <f t="shared" si="5"/>
        <v>-13.573407202216071</v>
      </c>
      <c r="F72" s="36">
        <f t="shared" si="7"/>
        <v>1.1498065229408514</v>
      </c>
      <c r="G72" s="35">
        <v>2971</v>
      </c>
      <c r="H72" s="35">
        <v>2813</v>
      </c>
      <c r="I72" s="36">
        <f t="shared" si="6"/>
        <v>-5.3180747223157132</v>
      </c>
      <c r="J72" s="36">
        <f t="shared" si="8"/>
        <v>1.5320850081152033</v>
      </c>
      <c r="K72" s="79"/>
      <c r="L72" s="35">
        <v>29586</v>
      </c>
      <c r="M72" s="36">
        <f t="shared" si="9"/>
        <v>1.9863694743902283</v>
      </c>
      <c r="N72" s="15"/>
    </row>
    <row r="73" spans="1:14" ht="15.75">
      <c r="A73" s="12"/>
      <c r="B73" s="34" t="s">
        <v>44</v>
      </c>
      <c r="C73" s="35">
        <v>703</v>
      </c>
      <c r="D73" s="35">
        <v>315</v>
      </c>
      <c r="E73" s="36">
        <f t="shared" si="5"/>
        <v>-55.192034139402566</v>
      </c>
      <c r="F73" s="36">
        <f t="shared" si="7"/>
        <v>1.1608623548922057</v>
      </c>
      <c r="G73" s="35">
        <v>3174</v>
      </c>
      <c r="H73" s="35">
        <v>2440</v>
      </c>
      <c r="I73" s="36">
        <f t="shared" si="6"/>
        <v>-23.125393824826713</v>
      </c>
      <c r="J73" s="36">
        <f t="shared" si="8"/>
        <v>1.3289326056882673</v>
      </c>
      <c r="K73" s="79"/>
      <c r="L73" s="35">
        <v>28400</v>
      </c>
      <c r="M73" s="36">
        <f t="shared" si="9"/>
        <v>1.9067428200054919</v>
      </c>
      <c r="N73" s="15"/>
    </row>
    <row r="74" spans="1:14" ht="15.75">
      <c r="A74" s="12"/>
      <c r="B74" s="34" t="s">
        <v>36</v>
      </c>
      <c r="C74" s="35">
        <v>643</v>
      </c>
      <c r="D74" s="35">
        <v>521</v>
      </c>
      <c r="E74" s="36">
        <f t="shared" si="5"/>
        <v>-18.973561430793161</v>
      </c>
      <c r="F74" s="36">
        <f t="shared" si="7"/>
        <v>1.9200294822185369</v>
      </c>
      <c r="G74" s="35">
        <v>3548</v>
      </c>
      <c r="H74" s="35">
        <v>3298</v>
      </c>
      <c r="I74" s="36">
        <f t="shared" si="6"/>
        <v>-7.0462232243517438</v>
      </c>
      <c r="J74" s="36">
        <f t="shared" si="8"/>
        <v>1.7962375957212726</v>
      </c>
      <c r="K74" s="79"/>
      <c r="L74" s="35">
        <v>29191</v>
      </c>
      <c r="M74" s="36">
        <f t="shared" si="9"/>
        <v>1.9598496358725463</v>
      </c>
      <c r="N74" s="15"/>
    </row>
    <row r="75" spans="1:14" ht="15.75">
      <c r="A75" s="12"/>
      <c r="B75" s="34" t="s">
        <v>48</v>
      </c>
      <c r="C75" s="35">
        <v>691</v>
      </c>
      <c r="D75" s="35">
        <v>506</v>
      </c>
      <c r="E75" s="36">
        <f t="shared" si="5"/>
        <v>-26.772793053545584</v>
      </c>
      <c r="F75" s="36">
        <f t="shared" si="7"/>
        <v>1.8647503224617652</v>
      </c>
      <c r="G75" s="35">
        <v>3485</v>
      </c>
      <c r="H75" s="35">
        <v>2916</v>
      </c>
      <c r="I75" s="36">
        <f t="shared" si="6"/>
        <v>-16.327116212338598</v>
      </c>
      <c r="J75" s="36">
        <f t="shared" si="8"/>
        <v>1.588183392699585</v>
      </c>
      <c r="K75" s="79"/>
      <c r="L75" s="35">
        <v>23037</v>
      </c>
      <c r="M75" s="36">
        <f t="shared" si="9"/>
        <v>1.5466772656502294</v>
      </c>
      <c r="N75" s="15"/>
    </row>
    <row r="76" spans="1:14" ht="15.75">
      <c r="A76" s="12"/>
      <c r="B76" s="34" t="s">
        <v>85</v>
      </c>
      <c r="C76" s="35">
        <v>1</v>
      </c>
      <c r="D76" s="35">
        <v>0</v>
      </c>
      <c r="E76" s="36">
        <f t="shared" si="5"/>
        <v>-100</v>
      </c>
      <c r="F76" s="36">
        <f t="shared" si="7"/>
        <v>0</v>
      </c>
      <c r="G76" s="35">
        <v>5</v>
      </c>
      <c r="H76" s="35">
        <v>2</v>
      </c>
      <c r="I76" s="36">
        <f t="shared" si="6"/>
        <v>-60</v>
      </c>
      <c r="J76" s="36">
        <f t="shared" si="8"/>
        <v>1.0892890210559567E-3</v>
      </c>
      <c r="K76" s="79"/>
      <c r="L76" s="35">
        <v>36</v>
      </c>
      <c r="M76" s="36">
        <f t="shared" si="9"/>
        <v>2.4169979408520319E-3</v>
      </c>
      <c r="N76" s="15"/>
    </row>
    <row r="77" spans="1:14" ht="15.75">
      <c r="A77" s="12"/>
      <c r="B77" s="34" t="s">
        <v>53</v>
      </c>
      <c r="C77" s="35">
        <v>174</v>
      </c>
      <c r="D77" s="35">
        <v>179</v>
      </c>
      <c r="E77" s="36">
        <f t="shared" si="5"/>
        <v>2.8735632183908066</v>
      </c>
      <c r="F77" s="36">
        <f t="shared" si="7"/>
        <v>0.65966463976414225</v>
      </c>
      <c r="G77" s="35">
        <v>1264</v>
      </c>
      <c r="H77" s="35">
        <v>804</v>
      </c>
      <c r="I77" s="36">
        <f t="shared" si="6"/>
        <v>-36.392405063291143</v>
      </c>
      <c r="J77" s="36">
        <f t="shared" si="8"/>
        <v>0.43789418646449463</v>
      </c>
      <c r="K77" s="79"/>
      <c r="L77" s="35">
        <v>7953</v>
      </c>
      <c r="M77" s="36">
        <f t="shared" si="9"/>
        <v>0.53395512843322812</v>
      </c>
      <c r="N77" s="15"/>
    </row>
    <row r="78" spans="1:14" ht="15.75">
      <c r="A78" s="12"/>
      <c r="B78" s="34" t="s">
        <v>50</v>
      </c>
      <c r="C78" s="35">
        <v>275</v>
      </c>
      <c r="D78" s="35">
        <v>174</v>
      </c>
      <c r="E78" s="36">
        <f t="shared" si="5"/>
        <v>-36.727272727272734</v>
      </c>
      <c r="F78" s="36">
        <f t="shared" si="7"/>
        <v>0.64123825317855165</v>
      </c>
      <c r="G78" s="35">
        <v>2033</v>
      </c>
      <c r="H78" s="35">
        <v>1989</v>
      </c>
      <c r="I78" s="36">
        <f t="shared" si="6"/>
        <v>-2.1642892277422554</v>
      </c>
      <c r="J78" s="36">
        <f t="shared" si="8"/>
        <v>1.083297931440149</v>
      </c>
      <c r="K78" s="79"/>
      <c r="L78" s="35">
        <v>12856</v>
      </c>
      <c r="M78" s="36">
        <f t="shared" si="9"/>
        <v>0.86313682021093674</v>
      </c>
      <c r="N78" s="15"/>
    </row>
    <row r="79" spans="1:14" ht="15.75">
      <c r="A79" s="12"/>
      <c r="B79" s="34" t="s">
        <v>54</v>
      </c>
      <c r="C79" s="35">
        <v>113</v>
      </c>
      <c r="D79" s="35">
        <v>108</v>
      </c>
      <c r="E79" s="36">
        <f t="shared" si="5"/>
        <v>-4.4247787610619422</v>
      </c>
      <c r="F79" s="36">
        <f t="shared" si="7"/>
        <v>0.39800995024875624</v>
      </c>
      <c r="G79" s="35">
        <v>670</v>
      </c>
      <c r="H79" s="35">
        <v>615</v>
      </c>
      <c r="I79" s="36">
        <f t="shared" si="6"/>
        <v>-8.208955223880599</v>
      </c>
      <c r="J79" s="36">
        <f t="shared" si="8"/>
        <v>0.33495637397470673</v>
      </c>
      <c r="K79" s="79"/>
      <c r="L79" s="35">
        <v>3487</v>
      </c>
      <c r="M79" s="36">
        <f t="shared" si="9"/>
        <v>0.23411310610419545</v>
      </c>
      <c r="N79" s="15"/>
    </row>
    <row r="80" spans="1:14" ht="15.75">
      <c r="A80" s="12"/>
      <c r="B80" s="34" t="s">
        <v>233</v>
      </c>
      <c r="C80" s="35">
        <v>5</v>
      </c>
      <c r="D80" s="35">
        <v>8</v>
      </c>
      <c r="E80" s="36">
        <f t="shared" si="5"/>
        <v>60.000000000000007</v>
      </c>
      <c r="F80" s="36">
        <f t="shared" si="7"/>
        <v>2.9482218536944906E-2</v>
      </c>
      <c r="G80" s="35">
        <v>19</v>
      </c>
      <c r="H80" s="35">
        <v>21</v>
      </c>
      <c r="I80" s="36">
        <f t="shared" si="6"/>
        <v>10.526315789473696</v>
      </c>
      <c r="J80" s="36">
        <f t="shared" si="8"/>
        <v>1.1437534721087547E-2</v>
      </c>
      <c r="K80" s="79"/>
      <c r="L80" s="35">
        <v>133</v>
      </c>
      <c r="M80" s="36">
        <f t="shared" si="9"/>
        <v>8.9294646148144526E-3</v>
      </c>
      <c r="N80" s="15"/>
    </row>
    <row r="81" spans="1:14" ht="15.75">
      <c r="A81" s="12"/>
      <c r="B81" s="34" t="s">
        <v>42</v>
      </c>
      <c r="C81" s="35">
        <v>598</v>
      </c>
      <c r="D81" s="35">
        <v>435</v>
      </c>
      <c r="E81" s="36">
        <f t="shared" si="5"/>
        <v>-27.257525083612045</v>
      </c>
      <c r="F81" s="36">
        <f t="shared" si="7"/>
        <v>1.6030956329463792</v>
      </c>
      <c r="G81" s="35">
        <v>2732</v>
      </c>
      <c r="H81" s="35">
        <v>2327</v>
      </c>
      <c r="I81" s="36">
        <f t="shared" si="6"/>
        <v>-14.824304538799415</v>
      </c>
      <c r="J81" s="36">
        <f t="shared" si="8"/>
        <v>1.2673877759986056</v>
      </c>
      <c r="K81" s="79"/>
      <c r="L81" s="35">
        <v>18897</v>
      </c>
      <c r="M81" s="36">
        <f t="shared" si="9"/>
        <v>1.2687225024522459</v>
      </c>
      <c r="N81" s="15"/>
    </row>
    <row r="82" spans="1:14" ht="15.75">
      <c r="A82" s="12"/>
      <c r="B82" s="34" t="s">
        <v>51</v>
      </c>
      <c r="C82" s="35">
        <v>208</v>
      </c>
      <c r="D82" s="35">
        <v>87</v>
      </c>
      <c r="E82" s="36">
        <f t="shared" si="5"/>
        <v>-58.17307692307692</v>
      </c>
      <c r="F82" s="36">
        <f t="shared" si="7"/>
        <v>0.32061912658927583</v>
      </c>
      <c r="G82" s="35">
        <v>1220</v>
      </c>
      <c r="H82" s="35">
        <v>748</v>
      </c>
      <c r="I82" s="36">
        <f t="shared" si="6"/>
        <v>-38.688524590163929</v>
      </c>
      <c r="J82" s="36">
        <f t="shared" si="8"/>
        <v>0.40739409387492781</v>
      </c>
      <c r="K82" s="79"/>
      <c r="L82" s="35">
        <v>18155</v>
      </c>
      <c r="M82" s="36">
        <f t="shared" si="9"/>
        <v>1.2189054893380178</v>
      </c>
      <c r="N82" s="15"/>
    </row>
    <row r="83" spans="1:14" ht="15.75">
      <c r="A83" s="12"/>
      <c r="B83" s="34" t="s">
        <v>46</v>
      </c>
      <c r="C83" s="35">
        <v>396</v>
      </c>
      <c r="D83" s="35">
        <v>324</v>
      </c>
      <c r="E83" s="36">
        <f t="shared" si="5"/>
        <v>-18.181818181818176</v>
      </c>
      <c r="F83" s="36">
        <f t="shared" si="7"/>
        <v>1.1940298507462686</v>
      </c>
      <c r="G83" s="35">
        <v>2649</v>
      </c>
      <c r="H83" s="35">
        <v>2451</v>
      </c>
      <c r="I83" s="36">
        <f t="shared" si="6"/>
        <v>-7.4745186862967161</v>
      </c>
      <c r="J83" s="36">
        <f t="shared" si="8"/>
        <v>1.3349236953040751</v>
      </c>
      <c r="K83" s="79"/>
      <c r="L83" s="35">
        <v>19895</v>
      </c>
      <c r="M83" s="36">
        <f t="shared" si="9"/>
        <v>1.3357270564791994</v>
      </c>
      <c r="N83" s="15"/>
    </row>
    <row r="84" spans="1:14" ht="15.75">
      <c r="A84" s="12"/>
      <c r="B84" s="34" t="s">
        <v>49</v>
      </c>
      <c r="C84" s="35">
        <v>590</v>
      </c>
      <c r="D84" s="35">
        <v>550</v>
      </c>
      <c r="E84" s="36">
        <f t="shared" si="5"/>
        <v>-6.7796610169491567</v>
      </c>
      <c r="F84" s="36">
        <f t="shared" si="7"/>
        <v>2.0269025244149623</v>
      </c>
      <c r="G84" s="35">
        <v>2811</v>
      </c>
      <c r="H84" s="35">
        <v>3348</v>
      </c>
      <c r="I84" s="36">
        <f t="shared" si="6"/>
        <v>19.103521878335105</v>
      </c>
      <c r="J84" s="36">
        <f t="shared" si="8"/>
        <v>1.8234698212476717</v>
      </c>
      <c r="K84" s="79"/>
      <c r="L84" s="35">
        <v>23908</v>
      </c>
      <c r="M84" s="36">
        <f t="shared" si="9"/>
        <v>1.6051551880525106</v>
      </c>
      <c r="N84" s="15"/>
    </row>
    <row r="85" spans="1:14" ht="15.75">
      <c r="A85" s="12"/>
      <c r="B85" s="34" t="s">
        <v>37</v>
      </c>
      <c r="C85" s="35">
        <v>742</v>
      </c>
      <c r="D85" s="35">
        <v>457</v>
      </c>
      <c r="E85" s="36">
        <f t="shared" si="5"/>
        <v>-38.409703504043122</v>
      </c>
      <c r="F85" s="36">
        <f t="shared" si="7"/>
        <v>1.6841717339229778</v>
      </c>
      <c r="G85" s="35">
        <v>4579</v>
      </c>
      <c r="H85" s="35">
        <v>2988</v>
      </c>
      <c r="I85" s="36">
        <f t="shared" si="6"/>
        <v>-34.74557763703865</v>
      </c>
      <c r="J85" s="36">
        <f t="shared" si="8"/>
        <v>1.6273977974575995</v>
      </c>
      <c r="K85" s="79"/>
      <c r="L85" s="35">
        <v>39855</v>
      </c>
      <c r="M85" s="36">
        <f t="shared" si="9"/>
        <v>2.6758181370182705</v>
      </c>
      <c r="N85" s="15"/>
    </row>
    <row r="86" spans="1:14" ht="15.75">
      <c r="A86" s="12"/>
      <c r="B86" s="34" t="s">
        <v>45</v>
      </c>
      <c r="C86" s="35">
        <v>283</v>
      </c>
      <c r="D86" s="35">
        <v>273</v>
      </c>
      <c r="E86" s="36">
        <f t="shared" si="5"/>
        <v>-3.5335689045936425</v>
      </c>
      <c r="F86" s="36">
        <f>+(D86*100)/$D$87</f>
        <v>1.006080707573245</v>
      </c>
      <c r="G86" s="35">
        <v>2191</v>
      </c>
      <c r="H86" s="35">
        <v>1883</v>
      </c>
      <c r="I86" s="36">
        <f t="shared" si="6"/>
        <v>-14.057507987220452</v>
      </c>
      <c r="J86" s="36">
        <f t="shared" si="8"/>
        <v>1.0255656133241833</v>
      </c>
      <c r="K86" s="79"/>
      <c r="L86" s="35">
        <v>17709</v>
      </c>
      <c r="M86" s="36">
        <f t="shared" si="9"/>
        <v>1.1889615704041288</v>
      </c>
      <c r="N86" s="15"/>
    </row>
    <row r="87" spans="1:14" ht="15.75">
      <c r="A87" s="12"/>
      <c r="B87" s="40" t="s">
        <v>70</v>
      </c>
      <c r="C87" s="42">
        <f>SUM(C55:C86)</f>
        <v>31470</v>
      </c>
      <c r="D87" s="42">
        <f>SUM(D55:D86)</f>
        <v>27135</v>
      </c>
      <c r="E87" s="38">
        <f t="shared" si="5"/>
        <v>-13.775023832221168</v>
      </c>
      <c r="F87" s="38">
        <f>SUM(F55:F86)</f>
        <v>100</v>
      </c>
      <c r="G87" s="42">
        <f>SUM(G55:G86)</f>
        <v>190061</v>
      </c>
      <c r="H87" s="42">
        <f>SUM(H55:H86)</f>
        <v>183606</v>
      </c>
      <c r="I87" s="38">
        <f t="shared" si="6"/>
        <v>-3.3962780370512591</v>
      </c>
      <c r="J87" s="38">
        <f>SUM(J55:J86)</f>
        <v>99.999999999999986</v>
      </c>
      <c r="K87" s="4"/>
      <c r="L87" s="42">
        <f>SUM(L55:L86)</f>
        <v>1489451</v>
      </c>
      <c r="M87" s="38">
        <f>SUM(M55:M86)</f>
        <v>100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309</v>
      </c>
      <c r="D93" s="35">
        <f>D17-D55</f>
        <v>76</v>
      </c>
      <c r="E93" s="36">
        <f t="shared" ref="E93:E125" si="10">IF(ISBLANK(D93),"",(IFERROR(((D93/C93-1)*100),"")))</f>
        <v>-75.404530744336569</v>
      </c>
      <c r="F93" s="36">
        <f>+(D93*100)/$D$125</f>
        <v>0.32616625895884299</v>
      </c>
      <c r="G93" s="35">
        <f>G17-G55</f>
        <v>1629</v>
      </c>
      <c r="H93" s="35">
        <f>H17-H55</f>
        <v>730</v>
      </c>
      <c r="I93" s="36">
        <f t="shared" ref="I93:I125" si="11">IF(ISBLANK(H93),"",(IFERROR(((H93/G93-1)*100),"")))</f>
        <v>-55.187231430325355</v>
      </c>
      <c r="J93" s="36">
        <f>+(H93*100)/$H$125</f>
        <v>0.47587694995469393</v>
      </c>
      <c r="K93" s="79"/>
      <c r="L93" s="35">
        <f>L17-L55</f>
        <v>7712</v>
      </c>
      <c r="M93" s="36">
        <f>+(L93*100)/$L$125</f>
        <v>0.6782409707851571</v>
      </c>
      <c r="N93" s="15"/>
    </row>
    <row r="94" spans="1:14" ht="15.75">
      <c r="A94" s="12"/>
      <c r="B94" s="34" t="s">
        <v>43</v>
      </c>
      <c r="C94" s="35">
        <f t="shared" ref="C94:D124" si="12">C18-C56</f>
        <v>277</v>
      </c>
      <c r="D94" s="35">
        <f t="shared" si="12"/>
        <v>300</v>
      </c>
      <c r="E94" s="36">
        <f t="shared" si="10"/>
        <v>8.303249097472932</v>
      </c>
      <c r="F94" s="36">
        <f t="shared" ref="F94:F124" si="13">+(D94*100)/$D$125</f>
        <v>1.2874983906270117</v>
      </c>
      <c r="G94" s="35">
        <f t="shared" ref="G94:H94" si="14">G18-G56</f>
        <v>1615</v>
      </c>
      <c r="H94" s="35">
        <f t="shared" si="14"/>
        <v>1833</v>
      </c>
      <c r="I94" s="36">
        <f t="shared" si="11"/>
        <v>13.498452012383911</v>
      </c>
      <c r="J94" s="36">
        <f t="shared" ref="J94:J124" si="15">+(H94*100)/$H$125</f>
        <v>1.1949074647492519</v>
      </c>
      <c r="K94" s="79"/>
      <c r="L94" s="35">
        <f t="shared" ref="L94" si="16">L18-L56</f>
        <v>13440</v>
      </c>
      <c r="M94" s="36">
        <f t="shared" ref="M94:M124" si="17">+(L94*100)/$L$125</f>
        <v>1.1819967125716431</v>
      </c>
      <c r="N94" s="15"/>
    </row>
    <row r="95" spans="1:14" ht="15.75">
      <c r="A95" s="12"/>
      <c r="B95" s="34" t="s">
        <v>33</v>
      </c>
      <c r="C95" s="35">
        <f t="shared" si="12"/>
        <v>1644</v>
      </c>
      <c r="D95" s="35">
        <f t="shared" si="12"/>
        <v>1783</v>
      </c>
      <c r="E95" s="36">
        <f t="shared" si="10"/>
        <v>8.4549878345498755</v>
      </c>
      <c r="F95" s="36">
        <f t="shared" si="13"/>
        <v>7.6520321016265394</v>
      </c>
      <c r="G95" s="35">
        <f t="shared" ref="G95:H95" si="18">G19-G57</f>
        <v>8907</v>
      </c>
      <c r="H95" s="35">
        <f t="shared" si="18"/>
        <v>11182</v>
      </c>
      <c r="I95" s="36">
        <f t="shared" si="11"/>
        <v>25.541708768384417</v>
      </c>
      <c r="J95" s="36">
        <f t="shared" si="15"/>
        <v>7.2893918553334069</v>
      </c>
      <c r="K95" s="79"/>
      <c r="L95" s="35">
        <f t="shared" ref="L95" si="19">L19-L57</f>
        <v>75276</v>
      </c>
      <c r="M95" s="36">
        <f t="shared" si="17"/>
        <v>6.6202369446088554</v>
      </c>
      <c r="N95" s="15"/>
    </row>
    <row r="96" spans="1:14" ht="15.75">
      <c r="A96" s="12"/>
      <c r="B96" s="34" t="s">
        <v>30</v>
      </c>
      <c r="C96" s="35">
        <f t="shared" si="12"/>
        <v>8813</v>
      </c>
      <c r="D96" s="35">
        <f t="shared" si="12"/>
        <v>9248</v>
      </c>
      <c r="E96" s="36">
        <f t="shared" si="10"/>
        <v>4.9358901622603035</v>
      </c>
      <c r="F96" s="36">
        <f t="shared" si="13"/>
        <v>39.689283721728678</v>
      </c>
      <c r="G96" s="35">
        <f t="shared" ref="G96:H96" si="20">G20-G58</f>
        <v>51781</v>
      </c>
      <c r="H96" s="35">
        <f t="shared" si="20"/>
        <v>57442</v>
      </c>
      <c r="I96" s="36">
        <f t="shared" si="11"/>
        <v>10.932581448793965</v>
      </c>
      <c r="J96" s="36">
        <f t="shared" si="15"/>
        <v>37.445648985339076</v>
      </c>
      <c r="K96" s="79"/>
      <c r="L96" s="35">
        <f t="shared" ref="L96" si="21">L20-L58</f>
        <v>397122</v>
      </c>
      <c r="M96" s="36">
        <f t="shared" si="17"/>
        <v>34.925364470972923</v>
      </c>
      <c r="N96" s="15"/>
    </row>
    <row r="97" spans="1:14" ht="15.75">
      <c r="A97" s="12"/>
      <c r="B97" s="34" t="s">
        <v>34</v>
      </c>
      <c r="C97" s="35">
        <f t="shared" si="12"/>
        <v>938</v>
      </c>
      <c r="D97" s="35">
        <f t="shared" si="12"/>
        <v>1006</v>
      </c>
      <c r="E97" s="36">
        <f t="shared" si="10"/>
        <v>7.2494669509594933</v>
      </c>
      <c r="F97" s="36">
        <f t="shared" si="13"/>
        <v>4.3174112699025793</v>
      </c>
      <c r="G97" s="35">
        <f t="shared" ref="G97:H97" si="22">G21-G59</f>
        <v>6634</v>
      </c>
      <c r="H97" s="35">
        <f t="shared" si="22"/>
        <v>6372</v>
      </c>
      <c r="I97" s="36">
        <f t="shared" si="11"/>
        <v>-3.9493518239372971</v>
      </c>
      <c r="J97" s="36">
        <f t="shared" si="15"/>
        <v>4.1538190754949449</v>
      </c>
      <c r="K97" s="79"/>
      <c r="L97" s="35">
        <f t="shared" ref="L97" si="23">L21-L59</f>
        <v>40734</v>
      </c>
      <c r="M97" s="36">
        <f t="shared" si="17"/>
        <v>3.5823998578789666</v>
      </c>
      <c r="N97" s="15"/>
    </row>
    <row r="98" spans="1:14" ht="15.75">
      <c r="A98" s="12"/>
      <c r="B98" s="34" t="s">
        <v>32</v>
      </c>
      <c r="C98" s="35">
        <f t="shared" si="12"/>
        <v>1629</v>
      </c>
      <c r="D98" s="35">
        <f t="shared" si="12"/>
        <v>1017</v>
      </c>
      <c r="E98" s="36">
        <f t="shared" si="10"/>
        <v>-37.569060773480665</v>
      </c>
      <c r="F98" s="36">
        <f t="shared" si="13"/>
        <v>4.3646195442255697</v>
      </c>
      <c r="G98" s="35">
        <f t="shared" ref="G98:H98" si="24">G22-G60</f>
        <v>9922</v>
      </c>
      <c r="H98" s="35">
        <f t="shared" si="24"/>
        <v>7761</v>
      </c>
      <c r="I98" s="36">
        <f t="shared" si="11"/>
        <v>-21.779883088087082</v>
      </c>
      <c r="J98" s="36">
        <f t="shared" si="15"/>
        <v>5.059289052874492</v>
      </c>
      <c r="K98" s="79"/>
      <c r="L98" s="35">
        <f t="shared" ref="L98" si="25">L22-L60</f>
        <v>104444</v>
      </c>
      <c r="M98" s="36">
        <f t="shared" si="17"/>
        <v>9.1854512386780289</v>
      </c>
      <c r="N98" s="15"/>
    </row>
    <row r="99" spans="1:14" ht="15.75">
      <c r="A99" s="12"/>
      <c r="B99" s="34" t="s">
        <v>35</v>
      </c>
      <c r="C99" s="35">
        <f t="shared" si="12"/>
        <v>680</v>
      </c>
      <c r="D99" s="35">
        <f t="shared" si="12"/>
        <v>339</v>
      </c>
      <c r="E99" s="36">
        <f t="shared" si="10"/>
        <v>-50.147058823529413</v>
      </c>
      <c r="F99" s="36">
        <f t="shared" si="13"/>
        <v>1.4548731814085232</v>
      </c>
      <c r="G99" s="35">
        <f t="shared" ref="G99:H99" si="26">G23-G61</f>
        <v>3594</v>
      </c>
      <c r="H99" s="35">
        <f t="shared" si="26"/>
        <v>2446</v>
      </c>
      <c r="I99" s="36">
        <f t="shared" si="11"/>
        <v>-31.942125765164164</v>
      </c>
      <c r="J99" s="36">
        <f t="shared" si="15"/>
        <v>1.594513725464632</v>
      </c>
      <c r="K99" s="79"/>
      <c r="L99" s="35">
        <f t="shared" ref="L99" si="27">L23-L61</f>
        <v>23235</v>
      </c>
      <c r="M99" s="36">
        <f t="shared" si="17"/>
        <v>2.0434295845686106</v>
      </c>
      <c r="N99" s="15"/>
    </row>
    <row r="100" spans="1:14" ht="15.75">
      <c r="A100" s="12"/>
      <c r="B100" s="34" t="s">
        <v>41</v>
      </c>
      <c r="C100" s="35">
        <f t="shared" si="12"/>
        <v>1060</v>
      </c>
      <c r="D100" s="35">
        <f t="shared" si="12"/>
        <v>719</v>
      </c>
      <c r="E100" s="36">
        <f t="shared" si="10"/>
        <v>-32.169811320754718</v>
      </c>
      <c r="F100" s="36">
        <f t="shared" si="13"/>
        <v>3.0857044762027379</v>
      </c>
      <c r="G100" s="35">
        <f t="shared" ref="G100:H100" si="28">G24-G62</f>
        <v>6390</v>
      </c>
      <c r="H100" s="35">
        <f t="shared" si="28"/>
        <v>4851</v>
      </c>
      <c r="I100" s="36">
        <f t="shared" si="11"/>
        <v>-24.084507042253524</v>
      </c>
      <c r="J100" s="36">
        <f t="shared" si="15"/>
        <v>3.162300115383863</v>
      </c>
      <c r="K100" s="79"/>
      <c r="L100" s="35">
        <f t="shared" ref="L100" si="29">L24-L62</f>
        <v>37477</v>
      </c>
      <c r="M100" s="36">
        <f t="shared" si="17"/>
        <v>3.2959591366850796</v>
      </c>
      <c r="N100" s="15"/>
    </row>
    <row r="101" spans="1:14" ht="15.75">
      <c r="A101" s="12"/>
      <c r="B101" s="34" t="s">
        <v>52</v>
      </c>
      <c r="C101" s="35">
        <f t="shared" si="12"/>
        <v>150</v>
      </c>
      <c r="D101" s="35">
        <f t="shared" si="12"/>
        <v>136</v>
      </c>
      <c r="E101" s="36">
        <f t="shared" si="10"/>
        <v>-9.3333333333333375</v>
      </c>
      <c r="F101" s="36">
        <f t="shared" si="13"/>
        <v>0.5836659370842453</v>
      </c>
      <c r="G101" s="35">
        <f t="shared" ref="G101:H101" si="30">G25-G63</f>
        <v>1055</v>
      </c>
      <c r="H101" s="35">
        <f t="shared" si="30"/>
        <v>872</v>
      </c>
      <c r="I101" s="36">
        <f t="shared" si="11"/>
        <v>-17.345971563981045</v>
      </c>
      <c r="J101" s="36">
        <f t="shared" si="15"/>
        <v>0.56844479501437406</v>
      </c>
      <c r="K101" s="79"/>
      <c r="L101" s="35">
        <f t="shared" ref="L101" si="31">L25-L63</f>
        <v>7852</v>
      </c>
      <c r="M101" s="36">
        <f t="shared" si="17"/>
        <v>0.69055343654111179</v>
      </c>
      <c r="N101" s="15"/>
    </row>
    <row r="102" spans="1:14" ht="15.75">
      <c r="A102" s="12"/>
      <c r="B102" s="34" t="s">
        <v>38</v>
      </c>
      <c r="C102" s="35">
        <f t="shared" si="12"/>
        <v>716</v>
      </c>
      <c r="D102" s="35">
        <f t="shared" si="12"/>
        <v>467</v>
      </c>
      <c r="E102" s="36">
        <f t="shared" si="10"/>
        <v>-34.77653631284916</v>
      </c>
      <c r="F102" s="36">
        <f t="shared" si="13"/>
        <v>2.0042058280760484</v>
      </c>
      <c r="G102" s="35">
        <f t="shared" ref="G102:H102" si="32">G26-G64</f>
        <v>4325</v>
      </c>
      <c r="H102" s="35">
        <f t="shared" si="32"/>
        <v>3916</v>
      </c>
      <c r="I102" s="36">
        <f t="shared" si="11"/>
        <v>-9.4566473988439306</v>
      </c>
      <c r="J102" s="36">
        <f t="shared" si="15"/>
        <v>2.5527864877021664</v>
      </c>
      <c r="K102" s="79"/>
      <c r="L102" s="35">
        <f t="shared" ref="L102" si="33">L26-L64</f>
        <v>31403</v>
      </c>
      <c r="M102" s="36">
        <f t="shared" si="17"/>
        <v>2.7617740152445913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1</v>
      </c>
      <c r="H103" s="35">
        <f t="shared" si="34"/>
        <v>0</v>
      </c>
      <c r="I103" s="36">
        <f t="shared" si="11"/>
        <v>-100</v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3.0781164389886541E-3</v>
      </c>
      <c r="N103" s="15"/>
    </row>
    <row r="104" spans="1:14" ht="15.75">
      <c r="A104" s="12"/>
      <c r="B104" s="34" t="s">
        <v>56</v>
      </c>
      <c r="C104" s="35">
        <f t="shared" si="12"/>
        <v>19</v>
      </c>
      <c r="D104" s="35">
        <f t="shared" si="12"/>
        <v>17</v>
      </c>
      <c r="E104" s="36">
        <f t="shared" si="10"/>
        <v>-10.526315789473683</v>
      </c>
      <c r="F104" s="36">
        <f t="shared" si="13"/>
        <v>7.2958242135530663E-2</v>
      </c>
      <c r="G104" s="35">
        <f t="shared" ref="G104:H104" si="36">G28-G66</f>
        <v>194</v>
      </c>
      <c r="H104" s="35">
        <f t="shared" si="36"/>
        <v>174</v>
      </c>
      <c r="I104" s="36">
        <f t="shared" si="11"/>
        <v>-10.309278350515461</v>
      </c>
      <c r="J104" s="36">
        <f t="shared" si="15"/>
        <v>0.11342820450974896</v>
      </c>
      <c r="K104" s="79"/>
      <c r="L104" s="35">
        <f t="shared" ref="L104" si="37">L28-L66</f>
        <v>1153</v>
      </c>
      <c r="M104" s="36">
        <f t="shared" si="17"/>
        <v>0.10140195011868337</v>
      </c>
      <c r="N104" s="15"/>
    </row>
    <row r="105" spans="1:14" ht="15.75">
      <c r="A105" s="12"/>
      <c r="B105" s="34" t="s">
        <v>39</v>
      </c>
      <c r="C105" s="35">
        <f t="shared" si="12"/>
        <v>506</v>
      </c>
      <c r="D105" s="35">
        <f t="shared" si="12"/>
        <v>463</v>
      </c>
      <c r="E105" s="36">
        <f t="shared" si="10"/>
        <v>-8.498023715415016</v>
      </c>
      <c r="F105" s="36">
        <f t="shared" si="13"/>
        <v>1.9870391828676881</v>
      </c>
      <c r="G105" s="35">
        <f t="shared" ref="G105:H105" si="38">G29-G67</f>
        <v>2755</v>
      </c>
      <c r="H105" s="35">
        <f t="shared" si="38"/>
        <v>2771</v>
      </c>
      <c r="I105" s="36">
        <f t="shared" si="11"/>
        <v>0.58076225045371466</v>
      </c>
      <c r="J105" s="36">
        <f t="shared" si="15"/>
        <v>1.8063767511293929</v>
      </c>
      <c r="K105" s="79"/>
      <c r="L105" s="35">
        <f t="shared" ref="L105" si="39">L29-L67</f>
        <v>22447</v>
      </c>
      <c r="M105" s="36">
        <f t="shared" si="17"/>
        <v>1.9741279915993806</v>
      </c>
      <c r="N105" s="15"/>
    </row>
    <row r="106" spans="1:14" ht="15.75">
      <c r="A106" s="12"/>
      <c r="B106" s="34" t="s">
        <v>31</v>
      </c>
      <c r="C106" s="35">
        <f t="shared" si="12"/>
        <v>2886</v>
      </c>
      <c r="D106" s="35">
        <f t="shared" si="12"/>
        <v>3350</v>
      </c>
      <c r="E106" s="36">
        <f t="shared" si="10"/>
        <v>16.077616077616085</v>
      </c>
      <c r="F106" s="36">
        <f t="shared" si="13"/>
        <v>14.37706536200163</v>
      </c>
      <c r="G106" s="35">
        <f t="shared" ref="G106:H106" si="40">G30-G68</f>
        <v>17821</v>
      </c>
      <c r="H106" s="35">
        <f t="shared" si="40"/>
        <v>24507</v>
      </c>
      <c r="I106" s="36">
        <f t="shared" si="11"/>
        <v>37.517535491835474</v>
      </c>
      <c r="J106" s="36">
        <f t="shared" si="15"/>
        <v>15.975775907588607</v>
      </c>
      <c r="K106" s="79"/>
      <c r="L106" s="35">
        <f t="shared" ref="L106" si="41">L30-L68</f>
        <v>131218</v>
      </c>
      <c r="M106" s="36">
        <f t="shared" si="17"/>
        <v>11.540122368320377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1</v>
      </c>
      <c r="H107" s="35">
        <f t="shared" si="42"/>
        <v>1</v>
      </c>
      <c r="I107" s="36">
        <f t="shared" si="11"/>
        <v>0</v>
      </c>
      <c r="J107" s="36">
        <f t="shared" si="15"/>
        <v>6.5188623281464914E-4</v>
      </c>
      <c r="K107" s="79"/>
      <c r="L107" s="35">
        <f t="shared" ref="L107" si="43">L31-L69</f>
        <v>29</v>
      </c>
      <c r="M107" s="36">
        <f t="shared" si="17"/>
        <v>2.5504393351620277E-3</v>
      </c>
      <c r="N107" s="15"/>
    </row>
    <row r="108" spans="1:14" ht="15.75">
      <c r="A108" s="12"/>
      <c r="B108" s="34" t="s">
        <v>55</v>
      </c>
      <c r="C108" s="35">
        <f t="shared" si="12"/>
        <v>75</v>
      </c>
      <c r="D108" s="35">
        <f t="shared" si="12"/>
        <v>56</v>
      </c>
      <c r="E108" s="36">
        <f t="shared" si="10"/>
        <v>-25.333333333333329</v>
      </c>
      <c r="F108" s="36">
        <f t="shared" si="13"/>
        <v>0.24033303291704219</v>
      </c>
      <c r="G108" s="35">
        <f t="shared" ref="G108:H108" si="44">G32-G70</f>
        <v>307</v>
      </c>
      <c r="H108" s="35">
        <f t="shared" si="44"/>
        <v>357</v>
      </c>
      <c r="I108" s="36">
        <f t="shared" si="11"/>
        <v>16.286644951140072</v>
      </c>
      <c r="J108" s="36">
        <f t="shared" si="15"/>
        <v>0.23272338511482976</v>
      </c>
      <c r="K108" s="79"/>
      <c r="L108" s="35">
        <f t="shared" ref="L108" si="45">L32-L70</f>
        <v>1737</v>
      </c>
      <c r="M108" s="36">
        <f t="shared" si="17"/>
        <v>0.15276252155780834</v>
      </c>
      <c r="N108" s="15"/>
    </row>
    <row r="109" spans="1:14" ht="15.75">
      <c r="A109" s="12"/>
      <c r="B109" s="34" t="s">
        <v>47</v>
      </c>
      <c r="C109" s="35">
        <f t="shared" si="12"/>
        <v>862</v>
      </c>
      <c r="D109" s="35">
        <f t="shared" si="12"/>
        <v>425</v>
      </c>
      <c r="E109" s="36">
        <f t="shared" si="10"/>
        <v>-50.696055684454755</v>
      </c>
      <c r="F109" s="36">
        <f t="shared" si="13"/>
        <v>1.8239560533882666</v>
      </c>
      <c r="G109" s="35">
        <f t="shared" ref="G109:H109" si="46">G33-G71</f>
        <v>4353</v>
      </c>
      <c r="H109" s="35">
        <f t="shared" si="46"/>
        <v>2766</v>
      </c>
      <c r="I109" s="36">
        <f t="shared" si="11"/>
        <v>-36.457615437629222</v>
      </c>
      <c r="J109" s="36">
        <f t="shared" si="15"/>
        <v>1.8031173199653197</v>
      </c>
      <c r="K109" s="79"/>
      <c r="L109" s="35">
        <f t="shared" ref="L109" si="47">L33-L71</f>
        <v>18425</v>
      </c>
      <c r="M109" s="36">
        <f t="shared" si="17"/>
        <v>1.6204084396675986</v>
      </c>
      <c r="N109" s="15"/>
    </row>
    <row r="110" spans="1:14" ht="15.75">
      <c r="A110" s="12"/>
      <c r="B110" s="34" t="s">
        <v>40</v>
      </c>
      <c r="C110" s="35">
        <f t="shared" si="12"/>
        <v>368</v>
      </c>
      <c r="D110" s="35">
        <f t="shared" si="12"/>
        <v>320</v>
      </c>
      <c r="E110" s="36">
        <f t="shared" si="10"/>
        <v>-13.043478260869568</v>
      </c>
      <c r="F110" s="36">
        <f t="shared" si="13"/>
        <v>1.3733316166688125</v>
      </c>
      <c r="G110" s="35">
        <f t="shared" ref="G110:H110" si="48">G34-G72</f>
        <v>3009</v>
      </c>
      <c r="H110" s="35">
        <f t="shared" si="48"/>
        <v>2708</v>
      </c>
      <c r="I110" s="36">
        <f t="shared" si="11"/>
        <v>-10.003323363243599</v>
      </c>
      <c r="J110" s="36">
        <f t="shared" si="15"/>
        <v>1.7653079184620699</v>
      </c>
      <c r="K110" s="79"/>
      <c r="L110" s="35">
        <f t="shared" ref="L110" si="49">L34-L72</f>
        <v>27352</v>
      </c>
      <c r="M110" s="36">
        <f t="shared" si="17"/>
        <v>2.4055040239776475</v>
      </c>
      <c r="N110" s="15"/>
    </row>
    <row r="111" spans="1:14" ht="15.75">
      <c r="A111" s="12"/>
      <c r="B111" s="34" t="s">
        <v>44</v>
      </c>
      <c r="C111" s="35">
        <f t="shared" si="12"/>
        <v>599</v>
      </c>
      <c r="D111" s="35">
        <f t="shared" si="12"/>
        <v>306</v>
      </c>
      <c r="E111" s="36">
        <f t="shared" si="10"/>
        <v>-48.914858096828048</v>
      </c>
      <c r="F111" s="36">
        <f t="shared" si="13"/>
        <v>1.313248358439552</v>
      </c>
      <c r="G111" s="35">
        <f t="shared" ref="G111:H111" si="50">G35-G73</f>
        <v>3214</v>
      </c>
      <c r="H111" s="35">
        <f t="shared" si="50"/>
        <v>2000</v>
      </c>
      <c r="I111" s="36">
        <f t="shared" si="11"/>
        <v>-37.772246421904164</v>
      </c>
      <c r="J111" s="36">
        <f t="shared" si="15"/>
        <v>1.3037724656292984</v>
      </c>
      <c r="K111" s="79"/>
      <c r="L111" s="35">
        <f t="shared" ref="L111" si="51">L35-L73</f>
        <v>21112</v>
      </c>
      <c r="M111" s="36">
        <f t="shared" si="17"/>
        <v>1.8567198359979562</v>
      </c>
      <c r="N111" s="15"/>
    </row>
    <row r="112" spans="1:14" ht="15.75">
      <c r="A112" s="12"/>
      <c r="B112" s="34" t="s">
        <v>36</v>
      </c>
      <c r="C112" s="35">
        <f t="shared" si="12"/>
        <v>504</v>
      </c>
      <c r="D112" s="35">
        <f t="shared" si="12"/>
        <v>434</v>
      </c>
      <c r="E112" s="36">
        <f t="shared" si="10"/>
        <v>-13.888888888888884</v>
      </c>
      <c r="F112" s="36">
        <f t="shared" si="13"/>
        <v>1.862581005107077</v>
      </c>
      <c r="G112" s="35">
        <f t="shared" ref="G112:H112" si="52">G36-G74</f>
        <v>2579</v>
      </c>
      <c r="H112" s="35">
        <f t="shared" si="52"/>
        <v>2917</v>
      </c>
      <c r="I112" s="36">
        <f t="shared" si="11"/>
        <v>13.105854982551367</v>
      </c>
      <c r="J112" s="36">
        <f t="shared" si="15"/>
        <v>1.9015521411203318</v>
      </c>
      <c r="K112" s="79"/>
      <c r="L112" s="35">
        <f t="shared" ref="L112" si="53">L36-L74</f>
        <v>21255</v>
      </c>
      <c r="M112" s="36">
        <f t="shared" si="17"/>
        <v>1.8692961403058241</v>
      </c>
      <c r="N112" s="15"/>
    </row>
    <row r="113" spans="1:14" ht="15.75">
      <c r="A113" s="12"/>
      <c r="B113" s="34" t="s">
        <v>48</v>
      </c>
      <c r="C113" s="35">
        <f t="shared" si="12"/>
        <v>583</v>
      </c>
      <c r="D113" s="35">
        <f t="shared" si="12"/>
        <v>391</v>
      </c>
      <c r="E113" s="36">
        <f t="shared" si="10"/>
        <v>-32.933104631217837</v>
      </c>
      <c r="F113" s="36">
        <f t="shared" si="13"/>
        <v>1.6780395691172052</v>
      </c>
      <c r="G113" s="35">
        <f t="shared" ref="G113:H113" si="54">G37-G75</f>
        <v>2640</v>
      </c>
      <c r="H113" s="35">
        <f t="shared" si="54"/>
        <v>2293</v>
      </c>
      <c r="I113" s="36">
        <f t="shared" si="11"/>
        <v>-13.143939393939396</v>
      </c>
      <c r="J113" s="36">
        <f t="shared" si="15"/>
        <v>1.4947751318439906</v>
      </c>
      <c r="K113" s="79"/>
      <c r="L113" s="35">
        <f t="shared" ref="L113" si="55">L37-L75</f>
        <v>17786</v>
      </c>
      <c r="M113" s="36">
        <f t="shared" si="17"/>
        <v>1.5642108281100628</v>
      </c>
      <c r="N113" s="15"/>
    </row>
    <row r="114" spans="1:14" ht="15.75">
      <c r="A114" s="12"/>
      <c r="B114" s="34" t="s">
        <v>85</v>
      </c>
      <c r="C114" s="35">
        <f t="shared" si="12"/>
        <v>1</v>
      </c>
      <c r="D114" s="35">
        <f t="shared" si="12"/>
        <v>0</v>
      </c>
      <c r="E114" s="36">
        <f t="shared" si="10"/>
        <v>-100</v>
      </c>
      <c r="F114" s="36">
        <f t="shared" si="13"/>
        <v>0</v>
      </c>
      <c r="G114" s="35">
        <f t="shared" ref="G114:H114" si="56">G38-G76</f>
        <v>8</v>
      </c>
      <c r="H114" s="35">
        <f t="shared" si="56"/>
        <v>4</v>
      </c>
      <c r="I114" s="36">
        <f t="shared" si="11"/>
        <v>-50</v>
      </c>
      <c r="J114" s="36">
        <f t="shared" si="15"/>
        <v>2.6075449312585965E-3</v>
      </c>
      <c r="K114" s="79"/>
      <c r="L114" s="35">
        <f t="shared" ref="L114" si="57">L38-L76</f>
        <v>30</v>
      </c>
      <c r="M114" s="36">
        <f t="shared" si="17"/>
        <v>2.6383855191331319E-3</v>
      </c>
      <c r="N114" s="15"/>
    </row>
    <row r="115" spans="1:14" ht="15.75">
      <c r="A115" s="12"/>
      <c r="B115" s="34" t="s">
        <v>53</v>
      </c>
      <c r="C115" s="35">
        <f t="shared" si="12"/>
        <v>125</v>
      </c>
      <c r="D115" s="35">
        <f t="shared" si="12"/>
        <v>125</v>
      </c>
      <c r="E115" s="36">
        <f t="shared" si="10"/>
        <v>0</v>
      </c>
      <c r="F115" s="36">
        <f t="shared" si="13"/>
        <v>0.53645766276125484</v>
      </c>
      <c r="G115" s="35">
        <f t="shared" ref="G115:H115" si="58">G39-G77</f>
        <v>661</v>
      </c>
      <c r="H115" s="35">
        <f t="shared" si="58"/>
        <v>602</v>
      </c>
      <c r="I115" s="36">
        <f t="shared" si="11"/>
        <v>-8.9258698940998471</v>
      </c>
      <c r="J115" s="36">
        <f t="shared" si="15"/>
        <v>0.3924355121544188</v>
      </c>
      <c r="K115" s="79"/>
      <c r="L115" s="35">
        <f t="shared" ref="L115" si="59">L39-L77</f>
        <v>4164</v>
      </c>
      <c r="M115" s="36">
        <f t="shared" si="17"/>
        <v>0.36620791005567871</v>
      </c>
      <c r="N115" s="15"/>
    </row>
    <row r="116" spans="1:14" ht="15.75">
      <c r="A116" s="12"/>
      <c r="B116" s="34" t="s">
        <v>50</v>
      </c>
      <c r="C116" s="35">
        <f t="shared" si="12"/>
        <v>182</v>
      </c>
      <c r="D116" s="35">
        <f t="shared" si="12"/>
        <v>215</v>
      </c>
      <c r="E116" s="36">
        <f t="shared" si="10"/>
        <v>18.131868131868135</v>
      </c>
      <c r="F116" s="36">
        <f t="shared" si="13"/>
        <v>0.92270717994935836</v>
      </c>
      <c r="G116" s="35">
        <f t="shared" ref="G116:H116" si="60">G40-G78</f>
        <v>1592</v>
      </c>
      <c r="H116" s="35">
        <f t="shared" si="60"/>
        <v>1418</v>
      </c>
      <c r="I116" s="36">
        <f t="shared" si="11"/>
        <v>-10.929648241206024</v>
      </c>
      <c r="J116" s="36">
        <f t="shared" si="15"/>
        <v>0.92437467813117258</v>
      </c>
      <c r="K116" s="79"/>
      <c r="L116" s="35">
        <f t="shared" ref="L116" si="61">L40-L78</f>
        <v>9635</v>
      </c>
      <c r="M116" s="36">
        <f t="shared" si="17"/>
        <v>0.84736148256159094</v>
      </c>
      <c r="N116" s="15"/>
    </row>
    <row r="117" spans="1:14" ht="15.75">
      <c r="A117" s="12"/>
      <c r="B117" s="34" t="s">
        <v>54</v>
      </c>
      <c r="C117" s="35">
        <f t="shared" si="12"/>
        <v>45</v>
      </c>
      <c r="D117" s="35">
        <f t="shared" si="12"/>
        <v>47</v>
      </c>
      <c r="E117" s="36">
        <f t="shared" si="10"/>
        <v>4.4444444444444509</v>
      </c>
      <c r="F117" s="36">
        <f t="shared" si="13"/>
        <v>0.20170808119823183</v>
      </c>
      <c r="G117" s="35">
        <f t="shared" ref="G117:H117" si="62">G41-G79</f>
        <v>240</v>
      </c>
      <c r="H117" s="35">
        <f t="shared" si="62"/>
        <v>322</v>
      </c>
      <c r="I117" s="36">
        <f t="shared" si="11"/>
        <v>34.166666666666657</v>
      </c>
      <c r="J117" s="36">
        <f t="shared" si="15"/>
        <v>0.20990736696631704</v>
      </c>
      <c r="K117" s="79"/>
      <c r="L117" s="35">
        <f t="shared" ref="L117" si="63">L41-L79</f>
        <v>1521</v>
      </c>
      <c r="M117" s="36">
        <f t="shared" si="17"/>
        <v>0.13376614582004981</v>
      </c>
      <c r="N117" s="15"/>
    </row>
    <row r="118" spans="1:14" ht="15.75">
      <c r="A118" s="12"/>
      <c r="B118" s="34" t="s">
        <v>233</v>
      </c>
      <c r="C118" s="35">
        <f t="shared" si="12"/>
        <v>0</v>
      </c>
      <c r="D118" s="35">
        <f t="shared" si="12"/>
        <v>1</v>
      </c>
      <c r="E118" s="36" t="str">
        <f t="shared" si="10"/>
        <v/>
      </c>
      <c r="F118" s="36">
        <f t="shared" si="13"/>
        <v>4.2916613020900392E-3</v>
      </c>
      <c r="G118" s="35">
        <f t="shared" ref="G118:H118" si="64">G42-G80</f>
        <v>15</v>
      </c>
      <c r="H118" s="35">
        <f t="shared" si="64"/>
        <v>5</v>
      </c>
      <c r="I118" s="36">
        <f t="shared" si="11"/>
        <v>-66.666666666666671</v>
      </c>
      <c r="J118" s="36">
        <f t="shared" si="15"/>
        <v>3.259431164073246E-3</v>
      </c>
      <c r="K118" s="79"/>
      <c r="L118" s="35">
        <f t="shared" ref="L118" si="65">L42-L80</f>
        <v>101</v>
      </c>
      <c r="M118" s="36">
        <f t="shared" si="17"/>
        <v>8.8825645810815448E-3</v>
      </c>
      <c r="N118" s="15"/>
    </row>
    <row r="119" spans="1:14" ht="15.75">
      <c r="A119" s="12"/>
      <c r="B119" s="34" t="s">
        <v>42</v>
      </c>
      <c r="C119" s="35">
        <f t="shared" si="12"/>
        <v>502</v>
      </c>
      <c r="D119" s="35">
        <f t="shared" si="12"/>
        <v>423</v>
      </c>
      <c r="E119" s="36">
        <f t="shared" si="10"/>
        <v>-15.737051792828682</v>
      </c>
      <c r="F119" s="36">
        <f t="shared" si="13"/>
        <v>1.8153727307840866</v>
      </c>
      <c r="G119" s="35">
        <f t="shared" ref="G119:H119" si="66">G43-G81</f>
        <v>2391</v>
      </c>
      <c r="H119" s="35">
        <f t="shared" si="66"/>
        <v>2138</v>
      </c>
      <c r="I119" s="36">
        <f t="shared" si="11"/>
        <v>-10.581346716854867</v>
      </c>
      <c r="J119" s="36">
        <f t="shared" si="15"/>
        <v>1.3937327657577199</v>
      </c>
      <c r="K119" s="79"/>
      <c r="L119" s="35">
        <f t="shared" ref="L119" si="67">L43-L81</f>
        <v>16752</v>
      </c>
      <c r="M119" s="36">
        <f t="shared" si="17"/>
        <v>1.4732744738839409</v>
      </c>
      <c r="N119" s="15"/>
    </row>
    <row r="120" spans="1:14" ht="15.75">
      <c r="A120" s="12"/>
      <c r="B120" s="34" t="s">
        <v>51</v>
      </c>
      <c r="C120" s="35">
        <f t="shared" si="12"/>
        <v>193</v>
      </c>
      <c r="D120" s="35">
        <f t="shared" si="12"/>
        <v>94</v>
      </c>
      <c r="E120" s="36">
        <f t="shared" si="10"/>
        <v>-51.295336787564771</v>
      </c>
      <c r="F120" s="36">
        <f t="shared" si="13"/>
        <v>0.40341616239646366</v>
      </c>
      <c r="G120" s="35">
        <f t="shared" ref="G120:H120" si="68">G44-G82</f>
        <v>1229</v>
      </c>
      <c r="H120" s="35">
        <f t="shared" si="68"/>
        <v>614</v>
      </c>
      <c r="I120" s="36">
        <f t="shared" si="11"/>
        <v>-50.040683482506097</v>
      </c>
      <c r="J120" s="36">
        <f t="shared" si="15"/>
        <v>0.40025814694819462</v>
      </c>
      <c r="K120" s="79"/>
      <c r="L120" s="35">
        <f t="shared" ref="L120" si="69">L44-L82</f>
        <v>12625</v>
      </c>
      <c r="M120" s="36">
        <f t="shared" si="17"/>
        <v>1.110320572635193</v>
      </c>
      <c r="N120" s="15"/>
    </row>
    <row r="121" spans="1:14" ht="15.75">
      <c r="A121" s="12"/>
      <c r="B121" s="34" t="s">
        <v>46</v>
      </c>
      <c r="C121" s="35">
        <f t="shared" si="12"/>
        <v>340</v>
      </c>
      <c r="D121" s="35">
        <f t="shared" si="12"/>
        <v>267</v>
      </c>
      <c r="E121" s="36">
        <f t="shared" si="10"/>
        <v>-21.47058823529412</v>
      </c>
      <c r="F121" s="36">
        <f t="shared" si="13"/>
        <v>1.1458735676580405</v>
      </c>
      <c r="G121" s="35">
        <f t="shared" ref="G121:H121" si="70">G45-G83</f>
        <v>1950</v>
      </c>
      <c r="H121" s="35">
        <f t="shared" si="70"/>
        <v>2056</v>
      </c>
      <c r="I121" s="36">
        <f t="shared" si="11"/>
        <v>5.4358974358974299</v>
      </c>
      <c r="J121" s="36">
        <f t="shared" si="15"/>
        <v>1.3402780946669188</v>
      </c>
      <c r="K121" s="79"/>
      <c r="L121" s="35">
        <f t="shared" ref="L121" si="71">L45-L83</f>
        <v>14292</v>
      </c>
      <c r="M121" s="36">
        <f t="shared" si="17"/>
        <v>1.2569268613150242</v>
      </c>
      <c r="N121" s="15"/>
    </row>
    <row r="122" spans="1:14" ht="15.75">
      <c r="A122" s="12"/>
      <c r="B122" s="34" t="s">
        <v>49</v>
      </c>
      <c r="C122" s="35">
        <f t="shared" si="12"/>
        <v>496</v>
      </c>
      <c r="D122" s="35">
        <f t="shared" si="12"/>
        <v>451</v>
      </c>
      <c r="E122" s="36">
        <f t="shared" si="10"/>
        <v>-9.0725806451612883</v>
      </c>
      <c r="F122" s="36">
        <f t="shared" si="13"/>
        <v>1.9355392472426076</v>
      </c>
      <c r="G122" s="35">
        <f t="shared" ref="G122:H122" si="72">G46-G84</f>
        <v>2160</v>
      </c>
      <c r="H122" s="35">
        <f t="shared" si="72"/>
        <v>2832</v>
      </c>
      <c r="I122" s="36">
        <f t="shared" si="11"/>
        <v>31.111111111111111</v>
      </c>
      <c r="J122" s="36">
        <f t="shared" si="15"/>
        <v>1.8461418113310866</v>
      </c>
      <c r="K122" s="79"/>
      <c r="L122" s="35">
        <f t="shared" ref="L122" si="73">L46-L84</f>
        <v>18255</v>
      </c>
      <c r="M122" s="36">
        <f t="shared" si="17"/>
        <v>1.6054575883925108</v>
      </c>
      <c r="N122" s="15"/>
    </row>
    <row r="123" spans="1:14" ht="15.75">
      <c r="A123" s="12"/>
      <c r="B123" s="34" t="s">
        <v>37</v>
      </c>
      <c r="C123" s="35">
        <f t="shared" si="12"/>
        <v>770</v>
      </c>
      <c r="D123" s="35">
        <f t="shared" si="12"/>
        <v>518</v>
      </c>
      <c r="E123" s="36">
        <f t="shared" si="10"/>
        <v>-32.727272727272727</v>
      </c>
      <c r="F123" s="36">
        <f t="shared" si="13"/>
        <v>2.2230805544826402</v>
      </c>
      <c r="G123" s="35">
        <f t="shared" ref="G123:H123" si="74">G47-G85</f>
        <v>4739</v>
      </c>
      <c r="H123" s="35">
        <f t="shared" si="74"/>
        <v>3456</v>
      </c>
      <c r="I123" s="36">
        <f t="shared" si="11"/>
        <v>-27.073222198776115</v>
      </c>
      <c r="J123" s="36">
        <f t="shared" si="15"/>
        <v>2.2529188206074275</v>
      </c>
      <c r="K123" s="79"/>
      <c r="L123" s="35">
        <f t="shared" ref="L123" si="75">L47-L85</f>
        <v>38934</v>
      </c>
      <c r="M123" s="36">
        <f t="shared" si="17"/>
        <v>3.424096726730979</v>
      </c>
      <c r="N123" s="15"/>
    </row>
    <row r="124" spans="1:14" ht="15.75">
      <c r="A124" s="12"/>
      <c r="B124" s="34" t="s">
        <v>45</v>
      </c>
      <c r="C124" s="35">
        <f t="shared" si="12"/>
        <v>419</v>
      </c>
      <c r="D124" s="35">
        <f t="shared" si="12"/>
        <v>307</v>
      </c>
      <c r="E124" s="36">
        <f t="shared" si="10"/>
        <v>-26.730310262529834</v>
      </c>
      <c r="F124" s="36">
        <f t="shared" si="13"/>
        <v>1.317540019741642</v>
      </c>
      <c r="G124" s="35">
        <f t="shared" ref="G124:H124" si="76">G48-G86</f>
        <v>2733</v>
      </c>
      <c r="H124" s="35">
        <f t="shared" si="76"/>
        <v>2055</v>
      </c>
      <c r="I124" s="36">
        <f t="shared" si="11"/>
        <v>-24.807903402854002</v>
      </c>
      <c r="J124" s="36">
        <f t="shared" si="15"/>
        <v>1.3396262084341042</v>
      </c>
      <c r="K124" s="79"/>
      <c r="L124" s="35">
        <f t="shared" ref="L124" si="77">L48-L86</f>
        <v>19506</v>
      </c>
      <c r="M124" s="36">
        <f t="shared" si="17"/>
        <v>1.7154782645403626</v>
      </c>
      <c r="N124" s="15"/>
    </row>
    <row r="125" spans="1:14" ht="15.75">
      <c r="A125" s="12"/>
      <c r="B125" s="40" t="s">
        <v>70</v>
      </c>
      <c r="C125" s="42">
        <f>SUM(C93:C124)</f>
        <v>25691</v>
      </c>
      <c r="D125" s="42">
        <f>SUM(D93:D124)</f>
        <v>23301</v>
      </c>
      <c r="E125" s="38">
        <f t="shared" si="10"/>
        <v>-9.3028687088863808</v>
      </c>
      <c r="F125" s="38">
        <f>SUM(F93:F124)</f>
        <v>99.999999999999986</v>
      </c>
      <c r="G125" s="42">
        <f>SUM(G93:G124)</f>
        <v>150444</v>
      </c>
      <c r="H125" s="42">
        <f>SUM(H93:H124)</f>
        <v>153401</v>
      </c>
      <c r="I125" s="38">
        <f t="shared" si="11"/>
        <v>1.9655154077264703</v>
      </c>
      <c r="J125" s="38">
        <f>SUM(J93:J124)</f>
        <v>99.999999999999986</v>
      </c>
      <c r="K125" s="4"/>
      <c r="L125" s="42">
        <f>SUM(L93:L124)</f>
        <v>1137059</v>
      </c>
      <c r="M125" s="38">
        <f>SUM(M93:M124)</f>
        <v>100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1876</v>
      </c>
      <c r="D17" s="35">
        <v>3895</v>
      </c>
      <c r="E17" s="36">
        <f t="shared" ref="E17:E42" si="0">IF(ISBLANK(D17),"",(IFERROR(((D17/C17-1)*100),"")))</f>
        <v>107.62260127931769</v>
      </c>
      <c r="F17" s="36">
        <f>+(D17*100)/$D$42</f>
        <v>4.5394683169586143</v>
      </c>
      <c r="G17" s="35">
        <v>11878</v>
      </c>
      <c r="H17" s="35">
        <v>30607</v>
      </c>
      <c r="I17" s="36">
        <f t="shared" ref="I17:I42" si="1">IF(ISBLANK(H17),"",(IFERROR(((H17/G17-1)*100),"")))</f>
        <v>157.67806027950834</v>
      </c>
      <c r="J17" s="36">
        <f>+(H17*100)/$H$42</f>
        <v>5.2780608769579107</v>
      </c>
      <c r="K17" s="79"/>
      <c r="L17" s="35">
        <v>143247</v>
      </c>
      <c r="M17" s="36">
        <f>+(L17*100)/$L$42</f>
        <v>3.3238916590499805</v>
      </c>
      <c r="N17" s="15"/>
    </row>
    <row r="18" spans="1:18" ht="15.75">
      <c r="A18" s="12"/>
      <c r="B18" s="34" t="s">
        <v>235</v>
      </c>
      <c r="C18" s="35">
        <v>1013</v>
      </c>
      <c r="D18" s="35">
        <v>4069</v>
      </c>
      <c r="E18" s="36">
        <f t="shared" si="0"/>
        <v>301.67818361303063</v>
      </c>
      <c r="F18" s="36">
        <f t="shared" ref="F18:F41" si="2">+(D18*100)/$D$42</f>
        <v>4.7422584291924528</v>
      </c>
      <c r="G18" s="35">
        <v>5777</v>
      </c>
      <c r="H18" s="35">
        <v>29747</v>
      </c>
      <c r="I18" s="36">
        <f t="shared" si="1"/>
        <v>414.92123939761126</v>
      </c>
      <c r="J18" s="36">
        <f t="shared" ref="J18:J41" si="3">+(H18*100)/$H$42</f>
        <v>5.1297571440149961</v>
      </c>
      <c r="K18" s="79"/>
      <c r="L18" s="35">
        <v>94237</v>
      </c>
      <c r="M18" s="36">
        <f t="shared" ref="M18:M41" si="4">+(L18*100)/$L$42</f>
        <v>2.1866676319496605</v>
      </c>
      <c r="N18" s="15"/>
    </row>
    <row r="19" spans="1:18" ht="15.75">
      <c r="A19" s="12"/>
      <c r="B19" s="34" t="s">
        <v>236</v>
      </c>
      <c r="C19" s="35">
        <v>7579</v>
      </c>
      <c r="D19" s="35">
        <v>569</v>
      </c>
      <c r="E19" s="36">
        <f t="shared" si="0"/>
        <v>-92.49241324713023</v>
      </c>
      <c r="F19" s="36">
        <f t="shared" si="2"/>
        <v>0.66314697621295293</v>
      </c>
      <c r="G19" s="35">
        <v>49113</v>
      </c>
      <c r="H19" s="35">
        <v>4497</v>
      </c>
      <c r="I19" s="36">
        <f t="shared" si="1"/>
        <v>-90.843564840266325</v>
      </c>
      <c r="J19" s="36">
        <f t="shared" si="3"/>
        <v>0.77549056633056901</v>
      </c>
      <c r="K19" s="79"/>
      <c r="L19" s="35">
        <v>340825</v>
      </c>
      <c r="M19" s="36">
        <f t="shared" si="4"/>
        <v>7.9084753935210488</v>
      </c>
      <c r="N19" s="15"/>
    </row>
    <row r="20" spans="1:18" ht="15.75">
      <c r="A20" s="12"/>
      <c r="B20" s="34" t="s">
        <v>237</v>
      </c>
      <c r="C20" s="35">
        <v>1166</v>
      </c>
      <c r="D20" s="35">
        <v>1270</v>
      </c>
      <c r="E20" s="36">
        <f t="shared" si="0"/>
        <v>8.9193825042881656</v>
      </c>
      <c r="F20" s="36">
        <f t="shared" si="2"/>
        <v>1.4801347272239898</v>
      </c>
      <c r="G20" s="35">
        <v>7756</v>
      </c>
      <c r="H20" s="35">
        <v>9004</v>
      </c>
      <c r="I20" s="36">
        <f t="shared" si="1"/>
        <v>16.090768437338831</v>
      </c>
      <c r="J20" s="36">
        <f t="shared" si="3"/>
        <v>1.5527055946721022</v>
      </c>
      <c r="K20" s="79"/>
      <c r="L20" s="35">
        <v>63422</v>
      </c>
      <c r="M20" s="36">
        <f t="shared" si="4"/>
        <v>1.4716388950572639</v>
      </c>
      <c r="N20" s="15"/>
    </row>
    <row r="21" spans="1:18" ht="15.75">
      <c r="A21" s="12"/>
      <c r="B21" s="34" t="s">
        <v>238</v>
      </c>
      <c r="C21" s="35">
        <v>1514</v>
      </c>
      <c r="D21" s="35">
        <v>830</v>
      </c>
      <c r="E21" s="36">
        <f t="shared" si="0"/>
        <v>-45.17833553500661</v>
      </c>
      <c r="F21" s="36">
        <f t="shared" si="2"/>
        <v>0.96733214456370986</v>
      </c>
      <c r="G21" s="35">
        <v>10391</v>
      </c>
      <c r="H21" s="35">
        <v>6591</v>
      </c>
      <c r="I21" s="36">
        <f t="shared" si="1"/>
        <v>-36.570108747954968</v>
      </c>
      <c r="J21" s="36">
        <f t="shared" si="3"/>
        <v>1.1365929114264577</v>
      </c>
      <c r="K21" s="79"/>
      <c r="L21" s="35">
        <v>71776</v>
      </c>
      <c r="M21" s="36">
        <f t="shared" si="4"/>
        <v>1.6654844270384119</v>
      </c>
      <c r="N21" s="15"/>
    </row>
    <row r="22" spans="1:18" ht="15" customHeight="1">
      <c r="A22" s="12"/>
      <c r="B22" s="34" t="s">
        <v>239</v>
      </c>
      <c r="C22" s="35">
        <v>1259</v>
      </c>
      <c r="D22" s="35">
        <v>212</v>
      </c>
      <c r="E22" s="36">
        <f t="shared" si="0"/>
        <v>-83.161239078633841</v>
      </c>
      <c r="F22" s="36">
        <f t="shared" si="2"/>
        <v>0.24707760800904396</v>
      </c>
      <c r="G22" s="35">
        <v>8192</v>
      </c>
      <c r="H22" s="35">
        <v>1738</v>
      </c>
      <c r="I22" s="36">
        <f t="shared" si="1"/>
        <v>-78.7841796875</v>
      </c>
      <c r="J22" s="36">
        <f t="shared" si="3"/>
        <v>0.29971149750556569</v>
      </c>
      <c r="K22" s="79"/>
      <c r="L22" s="35">
        <v>49228</v>
      </c>
      <c r="M22" s="36">
        <f t="shared" si="4"/>
        <v>1.142282481250654</v>
      </c>
      <c r="N22" s="15"/>
    </row>
    <row r="23" spans="1:18" ht="15.75">
      <c r="A23" s="12"/>
      <c r="B23" s="34" t="s">
        <v>240</v>
      </c>
      <c r="C23" s="35">
        <v>3370</v>
      </c>
      <c r="D23" s="35">
        <v>421</v>
      </c>
      <c r="E23" s="36">
        <f t="shared" si="0"/>
        <v>-87.507418397626111</v>
      </c>
      <c r="F23" s="36">
        <f t="shared" si="2"/>
        <v>0.49065883477267697</v>
      </c>
      <c r="G23" s="35">
        <v>18876</v>
      </c>
      <c r="H23" s="35">
        <v>2608</v>
      </c>
      <c r="I23" s="36">
        <f t="shared" si="1"/>
        <v>-86.183513456240732</v>
      </c>
      <c r="J23" s="36">
        <f t="shared" si="3"/>
        <v>0.44973969245944495</v>
      </c>
      <c r="K23" s="79"/>
      <c r="L23" s="35">
        <v>86059</v>
      </c>
      <c r="M23" s="36">
        <f t="shared" si="4"/>
        <v>1.9969059895577728</v>
      </c>
      <c r="N23" s="15"/>
    </row>
    <row r="24" spans="1:18" ht="15.75">
      <c r="A24" s="12"/>
      <c r="B24" s="34" t="s">
        <v>241</v>
      </c>
      <c r="C24" s="35">
        <v>3508</v>
      </c>
      <c r="D24" s="35">
        <v>1812</v>
      </c>
      <c r="E24" s="36">
        <f t="shared" si="0"/>
        <v>-48.346636259977195</v>
      </c>
      <c r="F24" s="36">
        <f t="shared" si="2"/>
        <v>2.1118142722282438</v>
      </c>
      <c r="G24" s="35">
        <v>22046</v>
      </c>
      <c r="H24" s="35">
        <v>16227</v>
      </c>
      <c r="I24" s="36">
        <f t="shared" si="1"/>
        <v>-26.394810850040827</v>
      </c>
      <c r="J24" s="36">
        <f t="shared" si="3"/>
        <v>2.7982845051914929</v>
      </c>
      <c r="K24" s="79"/>
      <c r="L24" s="35">
        <v>136066</v>
      </c>
      <c r="M24" s="36">
        <f t="shared" si="4"/>
        <v>3.1572643230245285</v>
      </c>
      <c r="N24" s="15"/>
    </row>
    <row r="25" spans="1:18" ht="15.75">
      <c r="A25" s="12"/>
      <c r="B25" s="34" t="s">
        <v>242</v>
      </c>
      <c r="C25" s="35">
        <v>2386</v>
      </c>
      <c r="D25" s="35">
        <v>901</v>
      </c>
      <c r="E25" s="36">
        <f t="shared" si="0"/>
        <v>-62.238055322715844</v>
      </c>
      <c r="F25" s="36">
        <f t="shared" si="2"/>
        <v>1.050079834038437</v>
      </c>
      <c r="G25" s="35">
        <v>14585</v>
      </c>
      <c r="H25" s="35">
        <v>5674</v>
      </c>
      <c r="I25" s="36">
        <f t="shared" si="1"/>
        <v>-61.097017483716144</v>
      </c>
      <c r="J25" s="36">
        <f t="shared" si="3"/>
        <v>0.97845974502104704</v>
      </c>
      <c r="K25" s="79"/>
      <c r="L25" s="35">
        <v>88092</v>
      </c>
      <c r="M25" s="36">
        <f t="shared" si="4"/>
        <v>2.0440795550973556</v>
      </c>
      <c r="N25" s="15"/>
    </row>
    <row r="26" spans="1:18" ht="15.75">
      <c r="A26" s="12"/>
      <c r="B26" s="34" t="s">
        <v>75</v>
      </c>
      <c r="C26" s="35">
        <v>6928</v>
      </c>
      <c r="D26" s="35">
        <v>1016</v>
      </c>
      <c r="E26" s="36">
        <f t="shared" si="0"/>
        <v>-85.334872979214779</v>
      </c>
      <c r="F26" s="36">
        <f t="shared" si="2"/>
        <v>1.1841077817791918</v>
      </c>
      <c r="G26" s="35">
        <v>43733</v>
      </c>
      <c r="H26" s="35">
        <v>7385</v>
      </c>
      <c r="I26" s="36">
        <f t="shared" si="1"/>
        <v>-83.113438364621686</v>
      </c>
      <c r="J26" s="36">
        <f t="shared" si="3"/>
        <v>1.2735151950970096</v>
      </c>
      <c r="K26" s="79"/>
      <c r="L26" s="35">
        <v>263640</v>
      </c>
      <c r="M26" s="36">
        <f t="shared" si="4"/>
        <v>6.1174809733672388</v>
      </c>
      <c r="N26" s="15"/>
      <c r="R26" s="4"/>
    </row>
    <row r="27" spans="1:18" ht="15" customHeight="1">
      <c r="A27" s="12"/>
      <c r="B27" s="34" t="s">
        <v>243</v>
      </c>
      <c r="C27" s="35">
        <v>1148</v>
      </c>
      <c r="D27" s="35">
        <v>1236</v>
      </c>
      <c r="E27" s="36">
        <f t="shared" si="0"/>
        <v>7.6655052264808399</v>
      </c>
      <c r="F27" s="36">
        <f t="shared" si="2"/>
        <v>1.4405090731093317</v>
      </c>
      <c r="G27" s="35">
        <v>7032</v>
      </c>
      <c r="H27" s="35">
        <v>9003</v>
      </c>
      <c r="I27" s="36">
        <f t="shared" si="1"/>
        <v>28.029010238907848</v>
      </c>
      <c r="J27" s="36">
        <f t="shared" si="3"/>
        <v>1.5525331484710057</v>
      </c>
      <c r="K27" s="79"/>
      <c r="L27" s="35">
        <v>59537</v>
      </c>
      <c r="M27" s="36">
        <f t="shared" si="4"/>
        <v>1.3814916731579627</v>
      </c>
      <c r="N27" s="15"/>
    </row>
    <row r="28" spans="1:18" ht="15" customHeight="1">
      <c r="A28" s="12"/>
      <c r="B28" s="34" t="s">
        <v>76</v>
      </c>
      <c r="C28" s="35">
        <v>752</v>
      </c>
      <c r="D28" s="35">
        <v>1793</v>
      </c>
      <c r="E28" s="36">
        <f t="shared" si="0"/>
        <v>138.43085106382978</v>
      </c>
      <c r="F28" s="36">
        <f t="shared" si="2"/>
        <v>2.0896705243406406</v>
      </c>
      <c r="G28" s="35">
        <v>3458</v>
      </c>
      <c r="H28" s="35">
        <v>13050</v>
      </c>
      <c r="I28" s="36">
        <f t="shared" si="1"/>
        <v>277.38577212261424</v>
      </c>
      <c r="J28" s="36">
        <f t="shared" si="3"/>
        <v>2.250422924308189</v>
      </c>
      <c r="K28" s="79"/>
      <c r="L28" s="35">
        <v>47218</v>
      </c>
      <c r="M28" s="36">
        <f t="shared" si="4"/>
        <v>1.0956426058278497</v>
      </c>
      <c r="N28" s="15"/>
    </row>
    <row r="29" spans="1:18" ht="15" customHeight="1">
      <c r="A29" s="12"/>
      <c r="B29" s="34" t="s">
        <v>244</v>
      </c>
      <c r="C29" s="35">
        <v>978</v>
      </c>
      <c r="D29" s="35">
        <v>2407</v>
      </c>
      <c r="E29" s="36">
        <f t="shared" si="0"/>
        <v>146.11451942740285</v>
      </c>
      <c r="F29" s="36">
        <f t="shared" si="2"/>
        <v>2.8052632192347589</v>
      </c>
      <c r="G29" s="35">
        <v>5992</v>
      </c>
      <c r="H29" s="35">
        <v>17615</v>
      </c>
      <c r="I29" s="36">
        <f t="shared" si="1"/>
        <v>193.97530040053405</v>
      </c>
      <c r="J29" s="36">
        <f t="shared" si="3"/>
        <v>3.0376398323133142</v>
      </c>
      <c r="K29" s="79"/>
      <c r="L29" s="35">
        <v>81825</v>
      </c>
      <c r="M29" s="36">
        <f t="shared" si="4"/>
        <v>1.8986606002343132</v>
      </c>
      <c r="N29" s="15"/>
    </row>
    <row r="30" spans="1:18" ht="15" customHeight="1">
      <c r="A30" s="12"/>
      <c r="B30" s="34" t="s">
        <v>79</v>
      </c>
      <c r="C30" s="35">
        <v>104</v>
      </c>
      <c r="D30" s="35">
        <v>3011</v>
      </c>
      <c r="E30" s="36">
        <f t="shared" si="0"/>
        <v>2795.1923076923076</v>
      </c>
      <c r="F30" s="36">
        <f t="shared" si="2"/>
        <v>3.5092013099775068</v>
      </c>
      <c r="G30" s="35">
        <v>527</v>
      </c>
      <c r="H30" s="35">
        <v>23941</v>
      </c>
      <c r="I30" s="36">
        <f t="shared" si="1"/>
        <v>4442.8842504743834</v>
      </c>
      <c r="J30" s="36">
        <f t="shared" si="3"/>
        <v>4.1285345004492227</v>
      </c>
      <c r="K30" s="79"/>
      <c r="L30" s="35">
        <v>46178</v>
      </c>
      <c r="M30" s="36">
        <f t="shared" si="4"/>
        <v>1.0715105309822195</v>
      </c>
      <c r="N30" s="15"/>
    </row>
    <row r="31" spans="1:18" ht="15" customHeight="1">
      <c r="A31" s="12"/>
      <c r="B31" s="34" t="s">
        <v>245</v>
      </c>
      <c r="C31" s="35">
        <v>6319</v>
      </c>
      <c r="D31" s="35">
        <v>884</v>
      </c>
      <c r="E31" s="36">
        <f t="shared" si="0"/>
        <v>-86.0104446906156</v>
      </c>
      <c r="F31" s="36">
        <f t="shared" si="2"/>
        <v>1.030267006981108</v>
      </c>
      <c r="G31" s="35">
        <v>38756</v>
      </c>
      <c r="H31" s="35">
        <v>5704</v>
      </c>
      <c r="I31" s="36">
        <f t="shared" si="1"/>
        <v>-85.282278872948709</v>
      </c>
      <c r="J31" s="36">
        <f t="shared" si="3"/>
        <v>0.98363313105393946</v>
      </c>
      <c r="K31" s="79"/>
      <c r="L31" s="35">
        <v>211814</v>
      </c>
      <c r="M31" s="36">
        <f t="shared" si="4"/>
        <v>4.9149147128387511</v>
      </c>
      <c r="N31" s="15"/>
    </row>
    <row r="32" spans="1:18" ht="15" customHeight="1">
      <c r="A32" s="12"/>
      <c r="B32" s="34" t="s">
        <v>78</v>
      </c>
      <c r="C32" s="35">
        <v>3306</v>
      </c>
      <c r="D32" s="35">
        <v>6963</v>
      </c>
      <c r="E32" s="36">
        <f t="shared" si="0"/>
        <v>110.61705989110706</v>
      </c>
      <c r="F32" s="36">
        <f t="shared" si="2"/>
        <v>8.1151008705989298</v>
      </c>
      <c r="G32" s="35">
        <v>21223</v>
      </c>
      <c r="H32" s="35">
        <v>48637</v>
      </c>
      <c r="I32" s="36">
        <f t="shared" si="1"/>
        <v>129.17118220798193</v>
      </c>
      <c r="J32" s="36">
        <f t="shared" si="3"/>
        <v>8.3872658827262363</v>
      </c>
      <c r="K32" s="79"/>
      <c r="L32" s="35">
        <v>186190</v>
      </c>
      <c r="M32" s="36">
        <f t="shared" si="4"/>
        <v>4.3203375149114178</v>
      </c>
      <c r="N32" s="15"/>
    </row>
    <row r="33" spans="1:14" ht="15" customHeight="1">
      <c r="A33" s="12"/>
      <c r="B33" s="34" t="s">
        <v>246</v>
      </c>
      <c r="C33" s="35">
        <v>2300</v>
      </c>
      <c r="D33" s="35">
        <v>8387</v>
      </c>
      <c r="E33" s="36">
        <f t="shared" si="0"/>
        <v>264.6521739130435</v>
      </c>
      <c r="F33" s="36">
        <f t="shared" si="2"/>
        <v>9.7747165017540176</v>
      </c>
      <c r="G33" s="35">
        <v>17502</v>
      </c>
      <c r="H33" s="35">
        <v>57764</v>
      </c>
      <c r="I33" s="36">
        <f t="shared" si="1"/>
        <v>230.04228088218488</v>
      </c>
      <c r="J33" s="36">
        <f t="shared" si="3"/>
        <v>9.961182360133197</v>
      </c>
      <c r="K33" s="79"/>
      <c r="L33" s="35">
        <v>194887</v>
      </c>
      <c r="M33" s="36">
        <f t="shared" si="4"/>
        <v>4.5221419908079996</v>
      </c>
      <c r="N33" s="15"/>
    </row>
    <row r="34" spans="1:14" ht="15" customHeight="1">
      <c r="A34" s="12"/>
      <c r="B34" s="34" t="s">
        <v>247</v>
      </c>
      <c r="C34" s="35">
        <v>1735</v>
      </c>
      <c r="D34" s="35">
        <v>1329</v>
      </c>
      <c r="E34" s="36">
        <f t="shared" si="0"/>
        <v>-23.400576368876081</v>
      </c>
      <c r="F34" s="36">
        <f t="shared" si="2"/>
        <v>1.5488968917170729</v>
      </c>
      <c r="G34" s="35">
        <v>10609</v>
      </c>
      <c r="H34" s="35">
        <v>8434</v>
      </c>
      <c r="I34" s="36">
        <f t="shared" si="1"/>
        <v>-20.501461023659161</v>
      </c>
      <c r="J34" s="36">
        <f t="shared" si="3"/>
        <v>1.4544112600471468</v>
      </c>
      <c r="K34" s="79"/>
      <c r="L34" s="35">
        <v>75422</v>
      </c>
      <c r="M34" s="36">
        <f t="shared" si="4"/>
        <v>1.7500859125068422</v>
      </c>
      <c r="N34" s="15"/>
    </row>
    <row r="35" spans="1:14" ht="15" customHeight="1">
      <c r="A35" s="12"/>
      <c r="B35" s="34" t="s">
        <v>248</v>
      </c>
      <c r="C35" s="35">
        <v>389</v>
      </c>
      <c r="D35" s="35">
        <v>3807</v>
      </c>
      <c r="E35" s="36">
        <f t="shared" si="0"/>
        <v>878.66323907455012</v>
      </c>
      <c r="F35" s="36">
        <f t="shared" si="2"/>
        <v>4.4369078004265585</v>
      </c>
      <c r="G35" s="35">
        <v>2546</v>
      </c>
      <c r="H35" s="35">
        <v>26316</v>
      </c>
      <c r="I35" s="36">
        <f t="shared" si="1"/>
        <v>933.62136684996062</v>
      </c>
      <c r="J35" s="36">
        <f t="shared" si="3"/>
        <v>4.5380942280532031</v>
      </c>
      <c r="K35" s="79"/>
      <c r="L35" s="35">
        <v>68339</v>
      </c>
      <c r="M35" s="36">
        <f t="shared" si="4"/>
        <v>1.5857325604572285</v>
      </c>
      <c r="N35" s="15"/>
    </row>
    <row r="36" spans="1:14" ht="15" customHeight="1">
      <c r="A36" s="12"/>
      <c r="B36" s="34" t="s">
        <v>77</v>
      </c>
      <c r="C36" s="35">
        <v>893</v>
      </c>
      <c r="D36" s="35">
        <v>1346</v>
      </c>
      <c r="E36" s="36">
        <f t="shared" si="0"/>
        <v>50.727883538633819</v>
      </c>
      <c r="F36" s="36">
        <f t="shared" si="2"/>
        <v>1.5687097187744019</v>
      </c>
      <c r="G36" s="35">
        <v>5348</v>
      </c>
      <c r="H36" s="35">
        <v>8765</v>
      </c>
      <c r="I36" s="36">
        <f t="shared" si="1"/>
        <v>63.893044128646224</v>
      </c>
      <c r="J36" s="36">
        <f t="shared" si="3"/>
        <v>1.5114909526100595</v>
      </c>
      <c r="K36" s="79"/>
      <c r="L36" s="35">
        <v>48421</v>
      </c>
      <c r="M36" s="36">
        <f t="shared" si="4"/>
        <v>1.1235569193271699</v>
      </c>
      <c r="N36" s="15"/>
    </row>
    <row r="37" spans="1:14" ht="15" customHeight="1">
      <c r="A37" s="12"/>
      <c r="B37" s="34" t="s">
        <v>249</v>
      </c>
      <c r="C37" s="35">
        <v>2864</v>
      </c>
      <c r="D37" s="35">
        <v>4239</v>
      </c>
      <c r="E37" s="36">
        <f t="shared" si="0"/>
        <v>48.009776536312842</v>
      </c>
      <c r="F37" s="36">
        <f t="shared" si="2"/>
        <v>4.9403866997657424</v>
      </c>
      <c r="G37" s="35">
        <v>17176</v>
      </c>
      <c r="H37" s="35">
        <v>28521</v>
      </c>
      <c r="I37" s="36">
        <f t="shared" si="1"/>
        <v>66.051467163483935</v>
      </c>
      <c r="J37" s="36">
        <f t="shared" si="3"/>
        <v>4.9183381014707939</v>
      </c>
      <c r="K37" s="79"/>
      <c r="L37" s="35">
        <v>136794</v>
      </c>
      <c r="M37" s="36">
        <f t="shared" si="4"/>
        <v>3.1741567754164697</v>
      </c>
      <c r="N37" s="15"/>
    </row>
    <row r="38" spans="1:14" ht="15" customHeight="1">
      <c r="A38" s="12"/>
      <c r="B38" s="34" t="s">
        <v>250</v>
      </c>
      <c r="C38" s="35">
        <v>978</v>
      </c>
      <c r="D38" s="35">
        <v>2068</v>
      </c>
      <c r="E38" s="36">
        <f t="shared" si="0"/>
        <v>111.45194274028628</v>
      </c>
      <c r="F38" s="36">
        <f t="shared" si="2"/>
        <v>2.4101721385033157</v>
      </c>
      <c r="G38" s="35">
        <v>5905</v>
      </c>
      <c r="H38" s="35">
        <v>14711</v>
      </c>
      <c r="I38" s="36">
        <f t="shared" si="1"/>
        <v>149.12785774767147</v>
      </c>
      <c r="J38" s="36">
        <f t="shared" si="3"/>
        <v>2.536856064329331</v>
      </c>
      <c r="K38" s="79"/>
      <c r="L38" s="35">
        <v>51425</v>
      </c>
      <c r="M38" s="36">
        <f t="shared" si="4"/>
        <v>1.1932614893620477</v>
      </c>
      <c r="N38" s="15"/>
    </row>
    <row r="39" spans="1:14" ht="15" customHeight="1">
      <c r="A39" s="12"/>
      <c r="B39" s="34" t="s">
        <v>251</v>
      </c>
      <c r="C39" s="35">
        <v>2174</v>
      </c>
      <c r="D39" s="35">
        <v>292</v>
      </c>
      <c r="E39" s="36">
        <f t="shared" si="0"/>
        <v>-86.568537258509664</v>
      </c>
      <c r="F39" s="36">
        <f t="shared" si="2"/>
        <v>0.34031444122000398</v>
      </c>
      <c r="G39" s="35">
        <v>12559</v>
      </c>
      <c r="H39" s="35">
        <v>941</v>
      </c>
      <c r="I39" s="36">
        <f t="shared" si="1"/>
        <v>-92.507365236085676</v>
      </c>
      <c r="J39" s="36">
        <f t="shared" si="3"/>
        <v>0.16227187523172459</v>
      </c>
      <c r="K39" s="79"/>
      <c r="L39" s="35">
        <v>58406</v>
      </c>
      <c r="M39" s="36">
        <f t="shared" si="4"/>
        <v>1.3552480417633399</v>
      </c>
      <c r="N39" s="15"/>
    </row>
    <row r="40" spans="1:14" ht="15" customHeight="1">
      <c r="A40" s="12"/>
      <c r="B40" s="34" t="s">
        <v>252</v>
      </c>
      <c r="C40" s="35">
        <v>7591</v>
      </c>
      <c r="D40" s="35">
        <v>1075</v>
      </c>
      <c r="E40" s="36">
        <f t="shared" si="0"/>
        <v>-85.838492952180218</v>
      </c>
      <c r="F40" s="36">
        <f t="shared" si="2"/>
        <v>1.2528699462722748</v>
      </c>
      <c r="G40" s="35">
        <v>45837</v>
      </c>
      <c r="H40" s="35">
        <v>7309</v>
      </c>
      <c r="I40" s="36">
        <f t="shared" si="1"/>
        <v>-84.054366559766123</v>
      </c>
      <c r="J40" s="36">
        <f t="shared" si="3"/>
        <v>1.2604092838136822</v>
      </c>
      <c r="K40" s="79"/>
      <c r="L40" s="35">
        <v>292872</v>
      </c>
      <c r="M40" s="36">
        <f t="shared" si="4"/>
        <v>6.7957779078744123</v>
      </c>
      <c r="N40" s="15"/>
    </row>
    <row r="41" spans="1:14" ht="15" customHeight="1">
      <c r="A41" s="12"/>
      <c r="B41" s="34" t="s">
        <v>71</v>
      </c>
      <c r="C41" s="35">
        <v>36960</v>
      </c>
      <c r="D41" s="35">
        <v>31971</v>
      </c>
      <c r="E41" s="36">
        <f t="shared" si="0"/>
        <v>-13.498376623376629</v>
      </c>
      <c r="F41" s="36">
        <f t="shared" si="2"/>
        <v>37.260934932345023</v>
      </c>
      <c r="G41" s="35">
        <v>200810</v>
      </c>
      <c r="H41" s="35">
        <v>195102</v>
      </c>
      <c r="I41" s="36">
        <f t="shared" si="1"/>
        <v>-2.8424879239081768</v>
      </c>
      <c r="J41" s="36">
        <f t="shared" si="3"/>
        <v>33.64459872631236</v>
      </c>
      <c r="K41" s="79"/>
      <c r="L41" s="35">
        <v>1413697</v>
      </c>
      <c r="M41" s="36">
        <f t="shared" si="4"/>
        <v>32.803309435618061</v>
      </c>
      <c r="N41" s="15"/>
    </row>
    <row r="42" spans="1:14" ht="15.75">
      <c r="A42" s="12"/>
      <c r="B42" s="40" t="s">
        <v>70</v>
      </c>
      <c r="C42" s="42">
        <f>SUM(C17:C41)</f>
        <v>99090</v>
      </c>
      <c r="D42" s="42">
        <f>SUM(D17:D41)</f>
        <v>85803</v>
      </c>
      <c r="E42" s="42">
        <f t="shared" si="0"/>
        <v>-13.409022101120193</v>
      </c>
      <c r="F42" s="42">
        <f>SUM(F17:F41)</f>
        <v>100</v>
      </c>
      <c r="G42" s="42">
        <f>SUM(G17:G41)</f>
        <v>587627</v>
      </c>
      <c r="H42" s="42">
        <f>SUM(H17:H41)</f>
        <v>579891</v>
      </c>
      <c r="I42" s="42">
        <f t="shared" si="1"/>
        <v>-1.316481373388223</v>
      </c>
      <c r="J42" s="42">
        <f>SUM(J17:J41)</f>
        <v>100</v>
      </c>
      <c r="K42" s="4"/>
      <c r="L42" s="42">
        <f>SUM(L17:L41)</f>
        <v>4309617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476</v>
      </c>
      <c r="D48" s="35">
        <v>2296</v>
      </c>
      <c r="E48" s="36">
        <f t="shared" ref="E48:E73" si="5">IF(ISBLANK(D48),"",(IFERROR(((D48/C48-1)*100),"")))</f>
        <v>382.35294117647055</v>
      </c>
      <c r="F48" s="36">
        <f>+(D48*100)/$D$73</f>
        <v>5.1627990645799606</v>
      </c>
      <c r="G48" s="35">
        <v>3257</v>
      </c>
      <c r="H48" s="35">
        <v>18139</v>
      </c>
      <c r="I48" s="36">
        <f t="shared" ref="I48:I73" si="6">IF(ISBLANK(H48),"",(IFERROR(((H48/G48-1)*100),"")))</f>
        <v>456.92354927847714</v>
      </c>
      <c r="J48" s="36">
        <f>+(H48*100)/$H$73</f>
        <v>5.9383931406795805</v>
      </c>
      <c r="K48" s="79"/>
      <c r="L48" s="35">
        <v>62254</v>
      </c>
      <c r="M48" s="36">
        <f>+(L48*100)/$L$73</f>
        <v>2.6323289265270122</v>
      </c>
      <c r="N48" s="15"/>
    </row>
    <row r="49" spans="1:14" ht="15.75">
      <c r="A49" s="12"/>
      <c r="B49" s="34" t="s">
        <v>235</v>
      </c>
      <c r="C49" s="35">
        <v>439</v>
      </c>
      <c r="D49" s="35">
        <v>2747</v>
      </c>
      <c r="E49" s="36">
        <f t="shared" si="5"/>
        <v>525.74031890660592</v>
      </c>
      <c r="F49" s="36">
        <f t="shared" ref="F49:F72" si="7">+(D49*100)/$D$73</f>
        <v>6.1769203094081666</v>
      </c>
      <c r="G49" s="35">
        <v>2315</v>
      </c>
      <c r="H49" s="35">
        <v>20510</v>
      </c>
      <c r="I49" s="36">
        <f t="shared" si="6"/>
        <v>785.96112311015122</v>
      </c>
      <c r="J49" s="36">
        <f t="shared" ref="J49:J72" si="8">+(H49*100)/$H$73</f>
        <v>6.7146173060994654</v>
      </c>
      <c r="K49" s="79"/>
      <c r="L49" s="35">
        <v>55768</v>
      </c>
      <c r="M49" s="36">
        <f t="shared" ref="M49:M71" si="9">+(L49*100)/$L$73</f>
        <v>2.3580769038866323</v>
      </c>
      <c r="N49" s="15"/>
    </row>
    <row r="50" spans="1:14" ht="15.75">
      <c r="A50" s="12"/>
      <c r="B50" s="34" t="s">
        <v>236</v>
      </c>
      <c r="C50" s="35">
        <v>4029</v>
      </c>
      <c r="D50" s="35">
        <v>156</v>
      </c>
      <c r="E50" s="36">
        <f t="shared" si="5"/>
        <v>-96.12807148175726</v>
      </c>
      <c r="F50" s="36">
        <f t="shared" si="7"/>
        <v>0.3507825148407987</v>
      </c>
      <c r="G50" s="35">
        <v>26892</v>
      </c>
      <c r="H50" s="35">
        <v>1234</v>
      </c>
      <c r="I50" s="36">
        <f t="shared" si="6"/>
        <v>-95.411274728543802</v>
      </c>
      <c r="J50" s="36">
        <f t="shared" si="8"/>
        <v>0.4039901392358235</v>
      </c>
      <c r="K50" s="79"/>
      <c r="L50" s="35">
        <v>199848</v>
      </c>
      <c r="M50" s="36">
        <f t="shared" si="9"/>
        <v>8.4503111656852621</v>
      </c>
      <c r="N50" s="15"/>
    </row>
    <row r="51" spans="1:14" ht="15.75">
      <c r="A51" s="12"/>
      <c r="B51" s="34" t="s">
        <v>237</v>
      </c>
      <c r="C51" s="35">
        <v>874</v>
      </c>
      <c r="D51" s="35">
        <v>410</v>
      </c>
      <c r="E51" s="36">
        <f t="shared" si="5"/>
        <v>-53.089244851258584</v>
      </c>
      <c r="F51" s="36">
        <f t="shared" si="7"/>
        <v>0.9219284043892787</v>
      </c>
      <c r="G51" s="35">
        <v>5894</v>
      </c>
      <c r="H51" s="35">
        <v>2642</v>
      </c>
      <c r="I51" s="36">
        <f t="shared" si="6"/>
        <v>-55.174753987105532</v>
      </c>
      <c r="J51" s="36">
        <f t="shared" si="8"/>
        <v>0.86494485239955088</v>
      </c>
      <c r="K51" s="79"/>
      <c r="L51" s="35">
        <v>39131</v>
      </c>
      <c r="M51" s="36">
        <f t="shared" si="9"/>
        <v>1.6546031295005703</v>
      </c>
      <c r="N51" s="15"/>
    </row>
    <row r="52" spans="1:14" ht="15.75">
      <c r="A52" s="12"/>
      <c r="B52" s="34" t="s">
        <v>238</v>
      </c>
      <c r="C52" s="35">
        <v>1329</v>
      </c>
      <c r="D52" s="35">
        <v>564</v>
      </c>
      <c r="E52" s="36">
        <f t="shared" si="5"/>
        <v>-57.562076749435661</v>
      </c>
      <c r="F52" s="36">
        <f t="shared" si="7"/>
        <v>1.2682137075013491</v>
      </c>
      <c r="G52" s="35">
        <v>9071</v>
      </c>
      <c r="H52" s="35">
        <v>4366</v>
      </c>
      <c r="I52" s="36">
        <f t="shared" si="6"/>
        <v>-51.868592216955136</v>
      </c>
      <c r="J52" s="36">
        <f t="shared" si="8"/>
        <v>1.429352469938092</v>
      </c>
      <c r="K52" s="79"/>
      <c r="L52" s="35">
        <v>59397</v>
      </c>
      <c r="M52" s="36">
        <f t="shared" si="9"/>
        <v>2.5115244201003137</v>
      </c>
      <c r="N52" s="15"/>
    </row>
    <row r="53" spans="1:14" ht="15.75">
      <c r="A53" s="12"/>
      <c r="B53" s="34" t="s">
        <v>239</v>
      </c>
      <c r="C53" s="35">
        <v>823</v>
      </c>
      <c r="D53" s="35">
        <v>176</v>
      </c>
      <c r="E53" s="36">
        <f t="shared" si="5"/>
        <v>-78.614823815309848</v>
      </c>
      <c r="F53" s="36">
        <f t="shared" si="7"/>
        <v>0.3957546321280806</v>
      </c>
      <c r="G53" s="35">
        <v>5545</v>
      </c>
      <c r="H53" s="35">
        <v>1416</v>
      </c>
      <c r="I53" s="36">
        <f t="shared" si="6"/>
        <v>-74.463480613165018</v>
      </c>
      <c r="J53" s="36">
        <f t="shared" si="8"/>
        <v>0.46357377403397576</v>
      </c>
      <c r="K53" s="79"/>
      <c r="L53" s="35">
        <v>34126</v>
      </c>
      <c r="M53" s="36">
        <f t="shared" si="9"/>
        <v>1.4429732538738205</v>
      </c>
      <c r="N53" s="15"/>
    </row>
    <row r="54" spans="1:14" ht="15.75">
      <c r="A54" s="12"/>
      <c r="B54" s="34" t="s">
        <v>240</v>
      </c>
      <c r="C54" s="35">
        <v>192</v>
      </c>
      <c r="D54" s="35">
        <v>244</v>
      </c>
      <c r="E54" s="36">
        <f t="shared" si="5"/>
        <v>27.083333333333325</v>
      </c>
      <c r="F54" s="36">
        <f t="shared" si="7"/>
        <v>0.54865983090483905</v>
      </c>
      <c r="G54" s="35">
        <v>1151</v>
      </c>
      <c r="H54" s="35">
        <v>1583</v>
      </c>
      <c r="I54" s="36">
        <f t="shared" si="6"/>
        <v>37.532580364900085</v>
      </c>
      <c r="J54" s="36">
        <f t="shared" si="8"/>
        <v>0.51824666970041222</v>
      </c>
      <c r="K54" s="79"/>
      <c r="L54" s="35">
        <v>8249</v>
      </c>
      <c r="M54" s="36">
        <f t="shared" si="9"/>
        <v>0.34879817063837382</v>
      </c>
      <c r="N54" s="15"/>
    </row>
    <row r="55" spans="1:14" ht="15.75">
      <c r="A55" s="12"/>
      <c r="B55" s="34" t="s">
        <v>241</v>
      </c>
      <c r="C55" s="35">
        <v>2731</v>
      </c>
      <c r="D55" s="35">
        <v>1346</v>
      </c>
      <c r="E55" s="36">
        <f t="shared" si="5"/>
        <v>-50.714024166971804</v>
      </c>
      <c r="F55" s="36">
        <f t="shared" si="7"/>
        <v>3.0266234934340708</v>
      </c>
      <c r="G55" s="35">
        <v>17004</v>
      </c>
      <c r="H55" s="35">
        <v>12280</v>
      </c>
      <c r="I55" s="36">
        <f t="shared" si="6"/>
        <v>-27.781698423900259</v>
      </c>
      <c r="J55" s="36">
        <f t="shared" si="8"/>
        <v>4.020258435831372</v>
      </c>
      <c r="K55" s="79"/>
      <c r="L55" s="35">
        <v>103771</v>
      </c>
      <c r="M55" s="36">
        <f t="shared" si="9"/>
        <v>4.3878209437889062</v>
      </c>
      <c r="N55" s="15"/>
    </row>
    <row r="56" spans="1:14" ht="15.75">
      <c r="A56" s="12"/>
      <c r="B56" s="34" t="s">
        <v>242</v>
      </c>
      <c r="C56" s="35">
        <v>478</v>
      </c>
      <c r="D56" s="35">
        <v>398</v>
      </c>
      <c r="E56" s="36">
        <f t="shared" si="5"/>
        <v>-16.736401673640167</v>
      </c>
      <c r="F56" s="36">
        <f t="shared" si="7"/>
        <v>0.89494513401690956</v>
      </c>
      <c r="G56" s="35">
        <v>2911</v>
      </c>
      <c r="H56" s="35">
        <v>2253</v>
      </c>
      <c r="I56" s="36">
        <f t="shared" si="6"/>
        <v>-22.603916180006866</v>
      </c>
      <c r="J56" s="36">
        <f t="shared" si="8"/>
        <v>0.73759301758371987</v>
      </c>
      <c r="K56" s="79"/>
      <c r="L56" s="35">
        <v>21291</v>
      </c>
      <c r="M56" s="36">
        <f t="shared" si="9"/>
        <v>0.90026207431950744</v>
      </c>
      <c r="N56" s="15"/>
    </row>
    <row r="57" spans="1:14" ht="15.75">
      <c r="A57" s="12"/>
      <c r="B57" s="34" t="s">
        <v>75</v>
      </c>
      <c r="C57" s="35">
        <v>4116</v>
      </c>
      <c r="D57" s="35">
        <v>747</v>
      </c>
      <c r="E57" s="36">
        <f t="shared" si="5"/>
        <v>-81.851311953352763</v>
      </c>
      <c r="F57" s="36">
        <f t="shared" si="7"/>
        <v>1.6797085806799783</v>
      </c>
      <c r="G57" s="35">
        <v>26502</v>
      </c>
      <c r="H57" s="35">
        <v>5529</v>
      </c>
      <c r="I57" s="36">
        <f t="shared" si="6"/>
        <v>-79.137423590672398</v>
      </c>
      <c r="J57" s="36">
        <f t="shared" si="8"/>
        <v>1.8100984439504604</v>
      </c>
      <c r="K57" s="79"/>
      <c r="L57" s="35">
        <v>161135</v>
      </c>
      <c r="M57" s="36">
        <f t="shared" si="9"/>
        <v>6.8133826192040683</v>
      </c>
      <c r="N57" s="15"/>
    </row>
    <row r="58" spans="1:14" ht="15.75">
      <c r="A58" s="12"/>
      <c r="B58" s="34" t="s">
        <v>243</v>
      </c>
      <c r="C58" s="35">
        <v>136</v>
      </c>
      <c r="D58" s="35">
        <v>1077</v>
      </c>
      <c r="E58" s="36">
        <f t="shared" si="5"/>
        <v>691.91176470588232</v>
      </c>
      <c r="F58" s="36">
        <f t="shared" si="7"/>
        <v>2.4217485159201297</v>
      </c>
      <c r="G58" s="35">
        <v>897</v>
      </c>
      <c r="H58" s="35">
        <v>7857</v>
      </c>
      <c r="I58" s="36">
        <f t="shared" si="6"/>
        <v>775.91973244147164</v>
      </c>
      <c r="J58" s="36">
        <f t="shared" si="8"/>
        <v>2.5722451571927598</v>
      </c>
      <c r="K58" s="79"/>
      <c r="L58" s="35">
        <v>19481</v>
      </c>
      <c r="M58" s="36">
        <f t="shared" si="9"/>
        <v>0.82372859282411925</v>
      </c>
      <c r="N58" s="15"/>
    </row>
    <row r="59" spans="1:14" ht="15.75">
      <c r="A59" s="12"/>
      <c r="B59" s="34" t="s">
        <v>76</v>
      </c>
      <c r="C59" s="35">
        <v>467</v>
      </c>
      <c r="D59" s="35">
        <v>317</v>
      </c>
      <c r="E59" s="36">
        <f t="shared" si="5"/>
        <v>-32.119914346895072</v>
      </c>
      <c r="F59" s="36">
        <f t="shared" si="7"/>
        <v>0.71280805900341793</v>
      </c>
      <c r="G59" s="35">
        <v>2177</v>
      </c>
      <c r="H59" s="35">
        <v>2419</v>
      </c>
      <c r="I59" s="36">
        <f t="shared" si="6"/>
        <v>11.116214974735872</v>
      </c>
      <c r="J59" s="36">
        <f t="shared" si="8"/>
        <v>0.79193853064137532</v>
      </c>
      <c r="K59" s="79"/>
      <c r="L59" s="35">
        <v>17085</v>
      </c>
      <c r="M59" s="36">
        <f t="shared" si="9"/>
        <v>0.7224168681484564</v>
      </c>
      <c r="N59" s="15"/>
    </row>
    <row r="60" spans="1:14" ht="15.75">
      <c r="A60" s="12"/>
      <c r="B60" s="34" t="s">
        <v>244</v>
      </c>
      <c r="C60" s="35">
        <v>275</v>
      </c>
      <c r="D60" s="35">
        <v>1596</v>
      </c>
      <c r="E60" s="36">
        <f t="shared" si="5"/>
        <v>480.36363636363637</v>
      </c>
      <c r="F60" s="36">
        <f t="shared" si="7"/>
        <v>3.5887749595250944</v>
      </c>
      <c r="G60" s="35">
        <v>1715</v>
      </c>
      <c r="H60" s="35">
        <v>12001</v>
      </c>
      <c r="I60" s="36">
        <f t="shared" si="6"/>
        <v>599.76676384839652</v>
      </c>
      <c r="J60" s="36">
        <f t="shared" si="8"/>
        <v>3.928918687981457</v>
      </c>
      <c r="K60" s="79"/>
      <c r="L60" s="35">
        <v>38429</v>
      </c>
      <c r="M60" s="36">
        <f t="shared" si="9"/>
        <v>1.6249199781139614</v>
      </c>
      <c r="N60" s="15"/>
    </row>
    <row r="61" spans="1:14" ht="15.75">
      <c r="A61" s="12"/>
      <c r="B61" s="34" t="s">
        <v>79</v>
      </c>
      <c r="C61" s="35">
        <v>1</v>
      </c>
      <c r="D61" s="35">
        <v>2274</v>
      </c>
      <c r="E61" s="36">
        <f t="shared" si="5"/>
        <v>227300</v>
      </c>
      <c r="F61" s="36">
        <f t="shared" si="7"/>
        <v>5.1133297355639504</v>
      </c>
      <c r="G61" s="35">
        <v>14</v>
      </c>
      <c r="H61" s="35">
        <v>18416</v>
      </c>
      <c r="I61" s="36">
        <f t="shared" si="6"/>
        <v>131442.85714285713</v>
      </c>
      <c r="J61" s="36">
        <f t="shared" si="8"/>
        <v>6.0290781233119333</v>
      </c>
      <c r="K61" s="79"/>
      <c r="L61" s="35">
        <v>33746</v>
      </c>
      <c r="M61" s="36">
        <f t="shared" si="9"/>
        <v>1.4269054511289323</v>
      </c>
      <c r="N61" s="15"/>
    </row>
    <row r="62" spans="1:14" ht="15.75">
      <c r="A62" s="12"/>
      <c r="B62" s="34" t="s">
        <v>245</v>
      </c>
      <c r="C62" s="35">
        <v>4302</v>
      </c>
      <c r="D62" s="35">
        <v>580</v>
      </c>
      <c r="E62" s="36">
        <f t="shared" si="5"/>
        <v>-86.517898651789864</v>
      </c>
      <c r="F62" s="36">
        <f t="shared" si="7"/>
        <v>1.3041914013311746</v>
      </c>
      <c r="G62" s="35">
        <v>26920</v>
      </c>
      <c r="H62" s="35">
        <v>3845</v>
      </c>
      <c r="I62" s="36">
        <f t="shared" si="6"/>
        <v>-85.716939078751864</v>
      </c>
      <c r="J62" s="36">
        <f t="shared" si="8"/>
        <v>1.2587861307631616</v>
      </c>
      <c r="K62" s="79"/>
      <c r="L62" s="35">
        <v>142285</v>
      </c>
      <c r="M62" s="36">
        <f t="shared" si="9"/>
        <v>6.01633503567475</v>
      </c>
      <c r="N62" s="15"/>
    </row>
    <row r="63" spans="1:14" ht="15.75">
      <c r="A63" s="12"/>
      <c r="B63" s="34" t="s">
        <v>78</v>
      </c>
      <c r="C63" s="35">
        <v>1295</v>
      </c>
      <c r="D63" s="35">
        <v>4570</v>
      </c>
      <c r="E63" s="36">
        <f t="shared" si="5"/>
        <v>252.89575289575291</v>
      </c>
      <c r="F63" s="36">
        <f t="shared" si="7"/>
        <v>10.27612880014391</v>
      </c>
      <c r="G63" s="35">
        <v>8672</v>
      </c>
      <c r="H63" s="35">
        <v>32268</v>
      </c>
      <c r="I63" s="36">
        <f t="shared" si="6"/>
        <v>272.09409594095939</v>
      </c>
      <c r="J63" s="36">
        <f t="shared" si="8"/>
        <v>10.563982020147126</v>
      </c>
      <c r="K63" s="79"/>
      <c r="L63" s="35">
        <v>96981</v>
      </c>
      <c r="M63" s="36">
        <f t="shared" si="9"/>
        <v>4.1007146789526159</v>
      </c>
      <c r="N63" s="15"/>
    </row>
    <row r="64" spans="1:14" ht="15.75">
      <c r="A64" s="12"/>
      <c r="B64" s="34" t="s">
        <v>246</v>
      </c>
      <c r="C64" s="35">
        <v>1634</v>
      </c>
      <c r="D64" s="35">
        <v>4843</v>
      </c>
      <c r="E64" s="36">
        <f t="shared" si="5"/>
        <v>196.38922888616892</v>
      </c>
      <c r="F64" s="36">
        <f t="shared" si="7"/>
        <v>10.889998201115308</v>
      </c>
      <c r="G64" s="35">
        <v>13243</v>
      </c>
      <c r="H64" s="35">
        <v>32411</v>
      </c>
      <c r="I64" s="36">
        <f t="shared" si="6"/>
        <v>144.74061768481462</v>
      </c>
      <c r="J64" s="36">
        <f t="shared" si="8"/>
        <v>10.610797733202817</v>
      </c>
      <c r="K64" s="79"/>
      <c r="L64" s="35">
        <v>122934</v>
      </c>
      <c r="M64" s="36">
        <f t="shared" si="9"/>
        <v>5.1981033227370403</v>
      </c>
      <c r="N64" s="15"/>
    </row>
    <row r="65" spans="1:14" ht="15.75">
      <c r="A65" s="12"/>
      <c r="B65" s="34" t="s">
        <v>247</v>
      </c>
      <c r="C65" s="35">
        <v>306</v>
      </c>
      <c r="D65" s="35">
        <v>457</v>
      </c>
      <c r="E65" s="36">
        <f t="shared" si="5"/>
        <v>49.346405228758172</v>
      </c>
      <c r="F65" s="36">
        <f t="shared" si="7"/>
        <v>1.0276128800143911</v>
      </c>
      <c r="G65" s="35">
        <v>2120</v>
      </c>
      <c r="H65" s="35">
        <v>2587</v>
      </c>
      <c r="I65" s="36">
        <f t="shared" si="6"/>
        <v>22.028301886792455</v>
      </c>
      <c r="J65" s="36">
        <f t="shared" si="8"/>
        <v>0.84693880891659268</v>
      </c>
      <c r="K65" s="79"/>
      <c r="L65" s="35">
        <v>17207</v>
      </c>
      <c r="M65" s="36">
        <f t="shared" si="9"/>
        <v>0.7275754785033941</v>
      </c>
      <c r="N65" s="15"/>
    </row>
    <row r="66" spans="1:14" ht="15.75">
      <c r="A66" s="12"/>
      <c r="B66" s="34" t="s">
        <v>248</v>
      </c>
      <c r="C66" s="35">
        <v>308</v>
      </c>
      <c r="D66" s="35">
        <v>233</v>
      </c>
      <c r="E66" s="36">
        <f t="shared" si="5"/>
        <v>-24.350649350649356</v>
      </c>
      <c r="F66" s="36">
        <f t="shared" si="7"/>
        <v>0.52392516639683395</v>
      </c>
      <c r="G66" s="35">
        <v>2063</v>
      </c>
      <c r="H66" s="35">
        <v>1429</v>
      </c>
      <c r="I66" s="36">
        <f t="shared" si="6"/>
        <v>-30.731943771206982</v>
      </c>
      <c r="J66" s="36">
        <f t="shared" si="8"/>
        <v>0.46782974794812948</v>
      </c>
      <c r="K66" s="79"/>
      <c r="L66" s="35">
        <v>19912</v>
      </c>
      <c r="M66" s="36">
        <f t="shared" si="9"/>
        <v>0.84195286383213708</v>
      </c>
      <c r="N66" s="15"/>
    </row>
    <row r="67" spans="1:14" ht="15.75">
      <c r="A67" s="12"/>
      <c r="B67" s="34" t="s">
        <v>77</v>
      </c>
      <c r="C67" s="35">
        <v>567</v>
      </c>
      <c r="D67" s="35">
        <v>185</v>
      </c>
      <c r="E67" s="36">
        <f t="shared" si="5"/>
        <v>-67.372134038800709</v>
      </c>
      <c r="F67" s="36">
        <f t="shared" si="7"/>
        <v>0.41599208490735745</v>
      </c>
      <c r="G67" s="35">
        <v>3460</v>
      </c>
      <c r="H67" s="35">
        <v>1279</v>
      </c>
      <c r="I67" s="36">
        <f t="shared" si="6"/>
        <v>-63.034682080924853</v>
      </c>
      <c r="J67" s="36">
        <f t="shared" si="8"/>
        <v>0.41872235663097107</v>
      </c>
      <c r="K67" s="79"/>
      <c r="L67" s="35">
        <v>23577</v>
      </c>
      <c r="M67" s="36">
        <f t="shared" si="9"/>
        <v>0.99692259293743957</v>
      </c>
      <c r="N67" s="15"/>
    </row>
    <row r="68" spans="1:14" ht="15.75">
      <c r="A68" s="12"/>
      <c r="B68" s="34" t="s">
        <v>249</v>
      </c>
      <c r="C68" s="35">
        <v>1960</v>
      </c>
      <c r="D68" s="35">
        <v>1632</v>
      </c>
      <c r="E68" s="36">
        <f t="shared" si="5"/>
        <v>-16.73469387755102</v>
      </c>
      <c r="F68" s="36">
        <f t="shared" si="7"/>
        <v>3.669724770642202</v>
      </c>
      <c r="G68" s="35">
        <v>12021</v>
      </c>
      <c r="H68" s="35">
        <v>11510</v>
      </c>
      <c r="I68" s="36">
        <f t="shared" si="6"/>
        <v>-4.2508942683636919</v>
      </c>
      <c r="J68" s="36">
        <f t="shared" si="8"/>
        <v>3.7681738270699583</v>
      </c>
      <c r="K68" s="79"/>
      <c r="L68" s="35">
        <v>81819</v>
      </c>
      <c r="M68" s="36">
        <f t="shared" si="9"/>
        <v>3.4596093494315805</v>
      </c>
      <c r="N68" s="15"/>
    </row>
    <row r="69" spans="1:14" ht="15.75">
      <c r="A69" s="12"/>
      <c r="B69" s="34" t="s">
        <v>250</v>
      </c>
      <c r="C69" s="35">
        <v>330</v>
      </c>
      <c r="D69" s="35">
        <v>75</v>
      </c>
      <c r="E69" s="36">
        <f t="shared" si="5"/>
        <v>-77.272727272727266</v>
      </c>
      <c r="F69" s="36">
        <f t="shared" si="7"/>
        <v>0.16864543982730706</v>
      </c>
      <c r="G69" s="35">
        <v>1972</v>
      </c>
      <c r="H69" s="35">
        <v>554</v>
      </c>
      <c r="I69" s="36">
        <f t="shared" si="6"/>
        <v>-71.906693711967534</v>
      </c>
      <c r="J69" s="36">
        <f t="shared" si="8"/>
        <v>0.1813699652647052</v>
      </c>
      <c r="K69" s="79"/>
      <c r="L69" s="35">
        <v>9324</v>
      </c>
      <c r="M69" s="36">
        <f t="shared" si="9"/>
        <v>0.3942531389298336</v>
      </c>
      <c r="N69" s="15"/>
    </row>
    <row r="70" spans="1:14" ht="15.75">
      <c r="A70" s="12"/>
      <c r="B70" s="34" t="s">
        <v>251</v>
      </c>
      <c r="C70" s="35">
        <v>77</v>
      </c>
      <c r="D70" s="35">
        <v>5</v>
      </c>
      <c r="E70" s="36">
        <f t="shared" si="5"/>
        <v>-93.506493506493499</v>
      </c>
      <c r="F70" s="36">
        <f t="shared" si="7"/>
        <v>1.1243029321820471E-2</v>
      </c>
      <c r="G70" s="35">
        <v>406</v>
      </c>
      <c r="H70" s="35">
        <v>17</v>
      </c>
      <c r="I70" s="36">
        <f t="shared" si="6"/>
        <v>-95.812807881773395</v>
      </c>
      <c r="J70" s="36">
        <f t="shared" si="8"/>
        <v>5.5655043492779579E-3</v>
      </c>
      <c r="K70" s="79"/>
      <c r="L70" s="35">
        <v>2768</v>
      </c>
      <c r="M70" s="36">
        <f t="shared" si="9"/>
        <v>0.11704125788907974</v>
      </c>
      <c r="N70" s="15"/>
    </row>
    <row r="71" spans="1:14" ht="15.75">
      <c r="A71" s="12"/>
      <c r="B71" s="34" t="s">
        <v>252</v>
      </c>
      <c r="C71" s="35">
        <v>4796</v>
      </c>
      <c r="D71" s="35">
        <v>178</v>
      </c>
      <c r="E71" s="36">
        <f t="shared" si="5"/>
        <v>-96.288573811509593</v>
      </c>
      <c r="F71" s="36">
        <f t="shared" si="7"/>
        <v>0.40025184385680879</v>
      </c>
      <c r="G71" s="35">
        <v>30203</v>
      </c>
      <c r="H71" s="35">
        <v>1160</v>
      </c>
      <c r="I71" s="36">
        <f t="shared" si="6"/>
        <v>-96.159321921663405</v>
      </c>
      <c r="J71" s="36">
        <f t="shared" si="8"/>
        <v>0.37976382618602533</v>
      </c>
      <c r="K71" s="79"/>
      <c r="L71" s="35">
        <v>191865</v>
      </c>
      <c r="M71" s="36">
        <f t="shared" si="9"/>
        <v>8.1127604569683101</v>
      </c>
      <c r="N71" s="15"/>
    </row>
    <row r="72" spans="1:14" ht="15.75">
      <c r="A72" s="12"/>
      <c r="B72" s="34" t="s">
        <v>71</v>
      </c>
      <c r="C72" s="35">
        <v>20181</v>
      </c>
      <c r="D72" s="35">
        <v>17366</v>
      </c>
      <c r="E72" s="36">
        <f t="shared" si="5"/>
        <v>-13.948763688618005</v>
      </c>
      <c r="F72" s="36">
        <f t="shared" si="7"/>
        <v>39.049289440546858</v>
      </c>
      <c r="G72" s="35">
        <v>111276</v>
      </c>
      <c r="H72" s="35">
        <v>107748</v>
      </c>
      <c r="I72" s="36">
        <f t="shared" si="6"/>
        <v>-3.1704949854416076</v>
      </c>
      <c r="J72" s="36">
        <f t="shared" si="8"/>
        <v>35.274821330941258</v>
      </c>
      <c r="K72" s="79"/>
      <c r="L72" s="35">
        <v>802595</v>
      </c>
      <c r="M72" s="36">
        <f>+(L72*100)/$L$73</f>
        <v>33.936679326403883</v>
      </c>
      <c r="N72" s="15"/>
    </row>
    <row r="73" spans="1:14" ht="15.75">
      <c r="A73" s="12"/>
      <c r="B73" s="40" t="s">
        <v>70</v>
      </c>
      <c r="C73" s="42">
        <f>SUM(C48:C72)</f>
        <v>52122</v>
      </c>
      <c r="D73" s="42">
        <f>SUM(D48:D72)</f>
        <v>44472</v>
      </c>
      <c r="E73" s="42">
        <f t="shared" si="5"/>
        <v>-14.677103718199614</v>
      </c>
      <c r="F73" s="97">
        <f>SUM(F48:F72)</f>
        <v>100</v>
      </c>
      <c r="G73" s="42">
        <f>SUM(G48:G72)</f>
        <v>317701</v>
      </c>
      <c r="H73" s="42">
        <f>SUM(H48:H72)</f>
        <v>305453</v>
      </c>
      <c r="I73" s="42">
        <f t="shared" si="6"/>
        <v>-3.8551971822562758</v>
      </c>
      <c r="J73" s="97">
        <f>SUM(J48:J72)</f>
        <v>100</v>
      </c>
      <c r="K73" s="4"/>
      <c r="L73" s="42">
        <f>SUM(L48:L72)</f>
        <v>2364978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1400</v>
      </c>
      <c r="D79" s="35">
        <f>D17-D48</f>
        <v>1599</v>
      </c>
      <c r="E79" s="36">
        <f t="shared" ref="E79:E104" si="10">IF(ISBLANK(D79),"",(IFERROR(((D79/C79-1)*100),"")))</f>
        <v>14.214285714285712</v>
      </c>
      <c r="F79" s="36">
        <f>+(D79*100)/$D$104</f>
        <v>3.8687667852217462</v>
      </c>
      <c r="G79" s="35">
        <f>G17-G48</f>
        <v>8621</v>
      </c>
      <c r="H79" s="35">
        <f>H17-H48</f>
        <v>12468</v>
      </c>
      <c r="I79" s="36">
        <f t="shared" ref="I79:I104" si="11">IF(ISBLANK(H79),"",(IFERROR(((H79/G79-1)*100),"")))</f>
        <v>44.623593550632165</v>
      </c>
      <c r="J79" s="36">
        <f>+(H79*100)/$H$104</f>
        <v>4.5431026315597691</v>
      </c>
      <c r="K79" s="79"/>
      <c r="L79" s="35">
        <f>L17-L48</f>
        <v>80993</v>
      </c>
      <c r="M79" s="36">
        <f>+(L79*100)/$L$104</f>
        <v>4.1649375539624582</v>
      </c>
      <c r="N79" s="15"/>
    </row>
    <row r="80" spans="1:14" ht="15.75">
      <c r="A80" s="12"/>
      <c r="B80" s="34" t="s">
        <v>235</v>
      </c>
      <c r="C80" s="35">
        <f t="shared" ref="C80:D103" si="12">C18-C49</f>
        <v>574</v>
      </c>
      <c r="D80" s="35">
        <f t="shared" si="12"/>
        <v>1322</v>
      </c>
      <c r="E80" s="36">
        <f t="shared" si="10"/>
        <v>130.3135888501742</v>
      </c>
      <c r="F80" s="36">
        <f t="shared" ref="F80:F103" si="13">+(D80*100)/$D$104</f>
        <v>3.1985676610776417</v>
      </c>
      <c r="G80" s="35">
        <f t="shared" ref="G80:H80" si="14">G18-G49</f>
        <v>3462</v>
      </c>
      <c r="H80" s="35">
        <f t="shared" si="14"/>
        <v>9237</v>
      </c>
      <c r="I80" s="36">
        <f t="shared" si="11"/>
        <v>166.8110918544194</v>
      </c>
      <c r="J80" s="36">
        <f t="shared" ref="J80:J103" si="15">+(H80*100)/$H$104</f>
        <v>3.3657875367113883</v>
      </c>
      <c r="K80" s="79"/>
      <c r="L80" s="35">
        <f t="shared" ref="L80" si="16">L18-L49</f>
        <v>38469</v>
      </c>
      <c r="M80" s="36">
        <f t="shared" ref="M80:M103" si="17">+(L80*100)/$L$104</f>
        <v>1.9782077804672229</v>
      </c>
      <c r="N80" s="15"/>
    </row>
    <row r="81" spans="1:14" ht="15.75">
      <c r="A81" s="12"/>
      <c r="B81" s="34" t="s">
        <v>236</v>
      </c>
      <c r="C81" s="35">
        <f t="shared" si="12"/>
        <v>3550</v>
      </c>
      <c r="D81" s="35">
        <f t="shared" si="12"/>
        <v>413</v>
      </c>
      <c r="E81" s="36">
        <f t="shared" si="10"/>
        <v>-88.366197183098592</v>
      </c>
      <c r="F81" s="36">
        <f t="shared" si="13"/>
        <v>0.99924995765890012</v>
      </c>
      <c r="G81" s="35">
        <f t="shared" ref="G81:H81" si="18">G19-G50</f>
        <v>22221</v>
      </c>
      <c r="H81" s="35">
        <f t="shared" si="18"/>
        <v>3263</v>
      </c>
      <c r="I81" s="36">
        <f t="shared" si="11"/>
        <v>-85.315692363079961</v>
      </c>
      <c r="J81" s="36">
        <f t="shared" si="15"/>
        <v>1.18897528767882</v>
      </c>
      <c r="K81" s="79"/>
      <c r="L81" s="35">
        <f t="shared" ref="L81" si="19">L19-L50</f>
        <v>140977</v>
      </c>
      <c r="M81" s="36">
        <f t="shared" si="17"/>
        <v>7.2495203479926094</v>
      </c>
      <c r="N81" s="15"/>
    </row>
    <row r="82" spans="1:14" ht="15.75">
      <c r="A82" s="12"/>
      <c r="B82" s="34" t="s">
        <v>237</v>
      </c>
      <c r="C82" s="35">
        <f t="shared" si="12"/>
        <v>292</v>
      </c>
      <c r="D82" s="35">
        <f t="shared" si="12"/>
        <v>860</v>
      </c>
      <c r="E82" s="36">
        <f t="shared" si="10"/>
        <v>194.52054794520546</v>
      </c>
      <c r="F82" s="36">
        <f t="shared" si="13"/>
        <v>2.0807626236964989</v>
      </c>
      <c r="G82" s="35">
        <f t="shared" ref="G82:H82" si="20">G20-G51</f>
        <v>1862</v>
      </c>
      <c r="H82" s="35">
        <f t="shared" si="20"/>
        <v>6362</v>
      </c>
      <c r="I82" s="36">
        <f t="shared" si="11"/>
        <v>241.67561761546725</v>
      </c>
      <c r="J82" s="36">
        <f t="shared" si="15"/>
        <v>2.3181920871016404</v>
      </c>
      <c r="K82" s="79"/>
      <c r="L82" s="35">
        <f t="shared" ref="L82" si="21">L20-L51</f>
        <v>24291</v>
      </c>
      <c r="M82" s="36">
        <f t="shared" si="17"/>
        <v>1.2491264445483197</v>
      </c>
      <c r="N82" s="15"/>
    </row>
    <row r="83" spans="1:14" ht="15.75">
      <c r="A83" s="12"/>
      <c r="B83" s="34" t="s">
        <v>238</v>
      </c>
      <c r="C83" s="35">
        <f t="shared" si="12"/>
        <v>185</v>
      </c>
      <c r="D83" s="35">
        <f t="shared" si="12"/>
        <v>266</v>
      </c>
      <c r="E83" s="36">
        <f t="shared" si="10"/>
        <v>43.783783783783782</v>
      </c>
      <c r="F83" s="36">
        <f t="shared" si="13"/>
        <v>0.64358471849217291</v>
      </c>
      <c r="G83" s="35">
        <f t="shared" ref="G83:H83" si="22">G21-G52</f>
        <v>1320</v>
      </c>
      <c r="H83" s="35">
        <f t="shared" si="22"/>
        <v>2225</v>
      </c>
      <c r="I83" s="36">
        <f t="shared" si="11"/>
        <v>68.560606060606062</v>
      </c>
      <c r="J83" s="36">
        <f t="shared" si="15"/>
        <v>0.81074778274145709</v>
      </c>
      <c r="K83" s="79"/>
      <c r="L83" s="35">
        <f t="shared" ref="L83" si="23">L21-L52</f>
        <v>12379</v>
      </c>
      <c r="M83" s="36">
        <f t="shared" si="17"/>
        <v>0.63657059227959534</v>
      </c>
      <c r="N83" s="15"/>
    </row>
    <row r="84" spans="1:14" ht="15.75">
      <c r="A84" s="12"/>
      <c r="B84" s="34" t="s">
        <v>239</v>
      </c>
      <c r="C84" s="35">
        <f t="shared" si="12"/>
        <v>436</v>
      </c>
      <c r="D84" s="35">
        <f t="shared" si="12"/>
        <v>36</v>
      </c>
      <c r="E84" s="36">
        <f t="shared" si="10"/>
        <v>-91.743119266055047</v>
      </c>
      <c r="F84" s="36">
        <f t="shared" si="13"/>
        <v>8.7101691224504604E-2</v>
      </c>
      <c r="G84" s="35">
        <f t="shared" ref="G84:H84" si="24">G22-G53</f>
        <v>2647</v>
      </c>
      <c r="H84" s="35">
        <f t="shared" si="24"/>
        <v>322</v>
      </c>
      <c r="I84" s="36">
        <f t="shared" si="11"/>
        <v>-87.835285228560636</v>
      </c>
      <c r="J84" s="36">
        <f t="shared" si="15"/>
        <v>0.11733069035629176</v>
      </c>
      <c r="K84" s="79"/>
      <c r="L84" s="35">
        <f t="shared" ref="L84" si="25">L22-L53</f>
        <v>15102</v>
      </c>
      <c r="M84" s="36">
        <f t="shared" si="17"/>
        <v>0.77659658167917023</v>
      </c>
      <c r="N84" s="15"/>
    </row>
    <row r="85" spans="1:14" ht="15.75">
      <c r="A85" s="12"/>
      <c r="B85" s="34" t="s">
        <v>240</v>
      </c>
      <c r="C85" s="35">
        <f t="shared" si="12"/>
        <v>3178</v>
      </c>
      <c r="D85" s="35">
        <f t="shared" si="12"/>
        <v>177</v>
      </c>
      <c r="E85" s="36">
        <f t="shared" si="10"/>
        <v>-94.430459408432981</v>
      </c>
      <c r="F85" s="36">
        <f t="shared" si="13"/>
        <v>0.42824998185381435</v>
      </c>
      <c r="G85" s="35">
        <f t="shared" ref="G85:H85" si="26">G23-G54</f>
        <v>17725</v>
      </c>
      <c r="H85" s="35">
        <f t="shared" si="26"/>
        <v>1025</v>
      </c>
      <c r="I85" s="36">
        <f t="shared" si="11"/>
        <v>-94.217207334273624</v>
      </c>
      <c r="J85" s="36">
        <f t="shared" si="15"/>
        <v>0.37349055159999711</v>
      </c>
      <c r="K85" s="79"/>
      <c r="L85" s="35">
        <f t="shared" ref="L85" si="27">L23-L54</f>
        <v>77810</v>
      </c>
      <c r="M85" s="36">
        <f t="shared" si="17"/>
        <v>4.0012567885350441</v>
      </c>
      <c r="N85" s="15"/>
    </row>
    <row r="86" spans="1:14" ht="15.75">
      <c r="A86" s="12"/>
      <c r="B86" s="34" t="s">
        <v>241</v>
      </c>
      <c r="C86" s="35">
        <f t="shared" si="12"/>
        <v>777</v>
      </c>
      <c r="D86" s="35">
        <f t="shared" si="12"/>
        <v>466</v>
      </c>
      <c r="E86" s="36">
        <f t="shared" si="10"/>
        <v>-40.025740025740028</v>
      </c>
      <c r="F86" s="36">
        <f t="shared" si="13"/>
        <v>1.1274830030727541</v>
      </c>
      <c r="G86" s="35">
        <f t="shared" ref="G86:H86" si="28">G24-G55</f>
        <v>5042</v>
      </c>
      <c r="H86" s="35">
        <f t="shared" si="28"/>
        <v>3947</v>
      </c>
      <c r="I86" s="36">
        <f t="shared" si="11"/>
        <v>-21.717572391907968</v>
      </c>
      <c r="J86" s="36">
        <f t="shared" si="15"/>
        <v>1.4382119094294521</v>
      </c>
      <c r="K86" s="79"/>
      <c r="L86" s="35">
        <f t="shared" ref="L86" si="29">L24-L55</f>
        <v>32295</v>
      </c>
      <c r="M86" s="36">
        <f t="shared" si="17"/>
        <v>1.6607195474327112</v>
      </c>
      <c r="N86" s="15"/>
    </row>
    <row r="87" spans="1:14" ht="15.75">
      <c r="A87" s="12"/>
      <c r="B87" s="34" t="s">
        <v>242</v>
      </c>
      <c r="C87" s="35">
        <f t="shared" si="12"/>
        <v>1908</v>
      </c>
      <c r="D87" s="35">
        <f t="shared" si="12"/>
        <v>503</v>
      </c>
      <c r="E87" s="36">
        <f t="shared" si="10"/>
        <v>-73.63731656184487</v>
      </c>
      <c r="F87" s="36">
        <f t="shared" si="13"/>
        <v>1.2170041857201617</v>
      </c>
      <c r="G87" s="35">
        <f t="shared" ref="G87:H87" si="30">G25-G56</f>
        <v>11674</v>
      </c>
      <c r="H87" s="35">
        <f t="shared" si="30"/>
        <v>3421</v>
      </c>
      <c r="I87" s="36">
        <f t="shared" si="11"/>
        <v>-70.695562789103988</v>
      </c>
      <c r="J87" s="36">
        <f t="shared" si="15"/>
        <v>1.2465474897791122</v>
      </c>
      <c r="K87" s="79"/>
      <c r="L87" s="35">
        <f t="shared" ref="L87" si="31">L25-L56</f>
        <v>66801</v>
      </c>
      <c r="M87" s="36">
        <f t="shared" si="17"/>
        <v>3.43513629007749</v>
      </c>
      <c r="N87" s="15"/>
    </row>
    <row r="88" spans="1:14" ht="15.75">
      <c r="A88" s="12"/>
      <c r="B88" s="34" t="s">
        <v>75</v>
      </c>
      <c r="C88" s="35">
        <f t="shared" si="12"/>
        <v>2812</v>
      </c>
      <c r="D88" s="35">
        <f t="shared" si="12"/>
        <v>269</v>
      </c>
      <c r="E88" s="36">
        <f t="shared" si="10"/>
        <v>-90.433854907539128</v>
      </c>
      <c r="F88" s="36">
        <f t="shared" si="13"/>
        <v>0.65084319276088165</v>
      </c>
      <c r="G88" s="35">
        <f t="shared" ref="G88:H88" si="32">G26-G57</f>
        <v>17231</v>
      </c>
      <c r="H88" s="35">
        <f t="shared" si="32"/>
        <v>1856</v>
      </c>
      <c r="I88" s="36">
        <f t="shared" si="11"/>
        <v>-89.228715686843472</v>
      </c>
      <c r="J88" s="36">
        <f t="shared" si="15"/>
        <v>0.67629118416545808</v>
      </c>
      <c r="K88" s="79"/>
      <c r="L88" s="35">
        <f t="shared" ref="L88" si="33">L26-L57</f>
        <v>102505</v>
      </c>
      <c r="M88" s="36">
        <f t="shared" si="17"/>
        <v>5.2711582972469442</v>
      </c>
      <c r="N88" s="15"/>
    </row>
    <row r="89" spans="1:14" ht="15.75">
      <c r="A89" s="12"/>
      <c r="B89" s="34" t="s">
        <v>243</v>
      </c>
      <c r="C89" s="35">
        <f t="shared" si="12"/>
        <v>1012</v>
      </c>
      <c r="D89" s="35">
        <f t="shared" si="12"/>
        <v>159</v>
      </c>
      <c r="E89" s="36">
        <f t="shared" si="10"/>
        <v>-84.28853754940711</v>
      </c>
      <c r="F89" s="36">
        <f t="shared" si="13"/>
        <v>0.38469913624156205</v>
      </c>
      <c r="G89" s="35">
        <f t="shared" ref="G89:H89" si="34">G27-G58</f>
        <v>6135</v>
      </c>
      <c r="H89" s="35">
        <f t="shared" si="34"/>
        <v>1146</v>
      </c>
      <c r="I89" s="36">
        <f t="shared" si="11"/>
        <v>-81.320293398533011</v>
      </c>
      <c r="J89" s="36">
        <f t="shared" si="15"/>
        <v>0.41758065574009429</v>
      </c>
      <c r="K89" s="79"/>
      <c r="L89" s="35">
        <f t="shared" ref="L89" si="35">L27-L58</f>
        <v>40056</v>
      </c>
      <c r="M89" s="36">
        <f t="shared" si="17"/>
        <v>2.059816757763266</v>
      </c>
      <c r="N89" s="15"/>
    </row>
    <row r="90" spans="1:14" ht="15.75">
      <c r="A90" s="12"/>
      <c r="B90" s="34" t="s">
        <v>76</v>
      </c>
      <c r="C90" s="35">
        <f t="shared" si="12"/>
        <v>285</v>
      </c>
      <c r="D90" s="35">
        <f t="shared" si="12"/>
        <v>1476</v>
      </c>
      <c r="E90" s="36">
        <f t="shared" si="10"/>
        <v>417.89473684210526</v>
      </c>
      <c r="F90" s="36">
        <f t="shared" si="13"/>
        <v>3.5711693402046891</v>
      </c>
      <c r="G90" s="35">
        <f t="shared" ref="G90:H90" si="36">G28-G59</f>
        <v>1281</v>
      </c>
      <c r="H90" s="35">
        <f t="shared" si="36"/>
        <v>10631</v>
      </c>
      <c r="I90" s="36">
        <f t="shared" si="11"/>
        <v>729.8985167837626</v>
      </c>
      <c r="J90" s="36">
        <f t="shared" si="15"/>
        <v>3.8737346868873845</v>
      </c>
      <c r="K90" s="79"/>
      <c r="L90" s="35">
        <f t="shared" ref="L90" si="37">L28-L59</f>
        <v>30133</v>
      </c>
      <c r="M90" s="36">
        <f t="shared" si="17"/>
        <v>1.5495421001018699</v>
      </c>
      <c r="N90" s="15"/>
    </row>
    <row r="91" spans="1:14" ht="15.75">
      <c r="A91" s="12"/>
      <c r="B91" s="34" t="s">
        <v>244</v>
      </c>
      <c r="C91" s="35">
        <f t="shared" si="12"/>
        <v>703</v>
      </c>
      <c r="D91" s="35">
        <f t="shared" si="12"/>
        <v>811</v>
      </c>
      <c r="E91" s="36">
        <f t="shared" si="10"/>
        <v>15.362731152204834</v>
      </c>
      <c r="F91" s="36">
        <f t="shared" si="13"/>
        <v>1.9622075439742566</v>
      </c>
      <c r="G91" s="35">
        <f t="shared" ref="G91:H91" si="38">G29-G60</f>
        <v>4277</v>
      </c>
      <c r="H91" s="35">
        <f t="shared" si="38"/>
        <v>5614</v>
      </c>
      <c r="I91" s="36">
        <f t="shared" si="11"/>
        <v>31.260229132569563</v>
      </c>
      <c r="J91" s="36">
        <f t="shared" si="15"/>
        <v>2.0456350796901304</v>
      </c>
      <c r="K91" s="79"/>
      <c r="L91" s="35">
        <f t="shared" ref="L91" si="39">L29-L60</f>
        <v>43396</v>
      </c>
      <c r="M91" s="36">
        <f t="shared" si="17"/>
        <v>2.2315710010958334</v>
      </c>
      <c r="N91" s="15"/>
    </row>
    <row r="92" spans="1:14" ht="15.75">
      <c r="A92" s="12"/>
      <c r="B92" s="34" t="s">
        <v>79</v>
      </c>
      <c r="C92" s="35">
        <f t="shared" si="12"/>
        <v>103</v>
      </c>
      <c r="D92" s="35">
        <f t="shared" si="12"/>
        <v>737</v>
      </c>
      <c r="E92" s="36">
        <f t="shared" si="10"/>
        <v>615.53398058252424</v>
      </c>
      <c r="F92" s="36">
        <f t="shared" si="13"/>
        <v>1.7831651786794416</v>
      </c>
      <c r="G92" s="35">
        <f t="shared" ref="G92:H92" si="40">G30-G61</f>
        <v>513</v>
      </c>
      <c r="H92" s="35">
        <f t="shared" si="40"/>
        <v>5525</v>
      </c>
      <c r="I92" s="36">
        <f t="shared" si="11"/>
        <v>976.99805068226124</v>
      </c>
      <c r="J92" s="36">
        <f t="shared" si="15"/>
        <v>2.0132051683804719</v>
      </c>
      <c r="K92" s="79"/>
      <c r="L92" s="35">
        <f t="shared" ref="L92" si="41">L30-L61</f>
        <v>12432</v>
      </c>
      <c r="M92" s="36">
        <f t="shared" si="17"/>
        <v>0.63929603386541156</v>
      </c>
      <c r="N92" s="15"/>
    </row>
    <row r="93" spans="1:14" ht="15.75">
      <c r="A93" s="12"/>
      <c r="B93" s="34" t="s">
        <v>245</v>
      </c>
      <c r="C93" s="35">
        <f t="shared" si="12"/>
        <v>2017</v>
      </c>
      <c r="D93" s="35">
        <f t="shared" si="12"/>
        <v>304</v>
      </c>
      <c r="E93" s="36">
        <f t="shared" si="10"/>
        <v>-84.928111056023809</v>
      </c>
      <c r="F93" s="36">
        <f t="shared" si="13"/>
        <v>0.73552539256248339</v>
      </c>
      <c r="G93" s="35">
        <f t="shared" ref="G93:H93" si="42">G31-G62</f>
        <v>11836</v>
      </c>
      <c r="H93" s="35">
        <f t="shared" si="42"/>
        <v>1859</v>
      </c>
      <c r="I93" s="36">
        <f t="shared" si="11"/>
        <v>-84.293680297397771</v>
      </c>
      <c r="J93" s="36">
        <f t="shared" si="15"/>
        <v>0.67738432724331177</v>
      </c>
      <c r="K93" s="79"/>
      <c r="L93" s="35">
        <f t="shared" ref="L93" si="43">L31-L62</f>
        <v>69529</v>
      </c>
      <c r="M93" s="36">
        <f t="shared" si="17"/>
        <v>3.5754193966078023</v>
      </c>
      <c r="N93" s="15"/>
    </row>
    <row r="94" spans="1:14" ht="15.75">
      <c r="A94" s="12"/>
      <c r="B94" s="34" t="s">
        <v>78</v>
      </c>
      <c r="C94" s="35">
        <f t="shared" si="12"/>
        <v>2011</v>
      </c>
      <c r="D94" s="35">
        <f t="shared" si="12"/>
        <v>2393</v>
      </c>
      <c r="E94" s="36">
        <f t="shared" si="10"/>
        <v>18.995524614619598</v>
      </c>
      <c r="F94" s="36">
        <f t="shared" si="13"/>
        <v>5.7898429750066533</v>
      </c>
      <c r="G94" s="35">
        <f t="shared" ref="G94:H94" si="44">G32-G63</f>
        <v>12551</v>
      </c>
      <c r="H94" s="35">
        <f t="shared" si="44"/>
        <v>16369</v>
      </c>
      <c r="I94" s="36">
        <f t="shared" si="11"/>
        <v>30.41988686160466</v>
      </c>
      <c r="J94" s="36">
        <f t="shared" si="15"/>
        <v>5.9645530137954657</v>
      </c>
      <c r="K94" s="79"/>
      <c r="L94" s="35">
        <f t="shared" ref="L94" si="45">L32-L63</f>
        <v>89209</v>
      </c>
      <c r="M94" s="36">
        <f t="shared" si="17"/>
        <v>4.5874324231901138</v>
      </c>
      <c r="N94" s="15"/>
    </row>
    <row r="95" spans="1:14" ht="15.75">
      <c r="A95" s="12"/>
      <c r="B95" s="34" t="s">
        <v>246</v>
      </c>
      <c r="C95" s="35">
        <f t="shared" si="12"/>
        <v>666</v>
      </c>
      <c r="D95" s="35">
        <f t="shared" si="12"/>
        <v>3544</v>
      </c>
      <c r="E95" s="36">
        <f t="shared" si="10"/>
        <v>432.1321321321322</v>
      </c>
      <c r="F95" s="36">
        <f t="shared" si="13"/>
        <v>8.574677602767899</v>
      </c>
      <c r="G95" s="35">
        <f t="shared" ref="G95:H95" si="46">G33-G64</f>
        <v>4259</v>
      </c>
      <c r="H95" s="35">
        <f t="shared" si="46"/>
        <v>25353</v>
      </c>
      <c r="I95" s="36">
        <f t="shared" si="11"/>
        <v>495.28058229631375</v>
      </c>
      <c r="J95" s="36">
        <f t="shared" si="15"/>
        <v>9.2381521509411968</v>
      </c>
      <c r="K95" s="79"/>
      <c r="L95" s="35">
        <f t="shared" ref="L95" si="47">L33-L64</f>
        <v>71953</v>
      </c>
      <c r="M95" s="36">
        <f t="shared" si="17"/>
        <v>3.7000697815892822</v>
      </c>
      <c r="N95" s="15"/>
    </row>
    <row r="96" spans="1:14" ht="15.75">
      <c r="A96" s="12"/>
      <c r="B96" s="34" t="s">
        <v>247</v>
      </c>
      <c r="C96" s="35">
        <f t="shared" si="12"/>
        <v>1429</v>
      </c>
      <c r="D96" s="35">
        <f t="shared" si="12"/>
        <v>872</v>
      </c>
      <c r="E96" s="36">
        <f t="shared" si="10"/>
        <v>-38.978306508047588</v>
      </c>
      <c r="F96" s="36">
        <f t="shared" si="13"/>
        <v>2.1097965207713338</v>
      </c>
      <c r="G96" s="35">
        <f t="shared" ref="G96:H96" si="48">G34-G65</f>
        <v>8489</v>
      </c>
      <c r="H96" s="35">
        <f t="shared" si="48"/>
        <v>5847</v>
      </c>
      <c r="I96" s="36">
        <f t="shared" si="11"/>
        <v>-31.122629284957004</v>
      </c>
      <c r="J96" s="36">
        <f t="shared" si="15"/>
        <v>2.130535858736764</v>
      </c>
      <c r="K96" s="79"/>
      <c r="L96" s="35">
        <f t="shared" ref="L96" si="49">L34-L65</f>
        <v>58215</v>
      </c>
      <c r="M96" s="36">
        <f t="shared" si="17"/>
        <v>2.9936147531752679</v>
      </c>
      <c r="N96" s="15"/>
    </row>
    <row r="97" spans="1:14" ht="15.75">
      <c r="A97" s="12"/>
      <c r="B97" s="34" t="s">
        <v>248</v>
      </c>
      <c r="C97" s="35">
        <f t="shared" si="12"/>
        <v>81</v>
      </c>
      <c r="D97" s="35">
        <f t="shared" si="12"/>
        <v>3574</v>
      </c>
      <c r="E97" s="36">
        <f t="shared" si="10"/>
        <v>4312.3456790123455</v>
      </c>
      <c r="F97" s="36">
        <f t="shared" si="13"/>
        <v>8.6472623454549851</v>
      </c>
      <c r="G97" s="35">
        <f t="shared" ref="G97:H97" si="50">G35-G66</f>
        <v>483</v>
      </c>
      <c r="H97" s="35">
        <f t="shared" si="50"/>
        <v>24887</v>
      </c>
      <c r="I97" s="36">
        <f t="shared" si="11"/>
        <v>5052.5879917184266</v>
      </c>
      <c r="J97" s="36">
        <f t="shared" si="15"/>
        <v>9.0683505928479295</v>
      </c>
      <c r="K97" s="79"/>
      <c r="L97" s="35">
        <f t="shared" ref="L97" si="51">L35-L66</f>
        <v>48427</v>
      </c>
      <c r="M97" s="36">
        <f t="shared" si="17"/>
        <v>2.4902822580437807</v>
      </c>
      <c r="N97" s="15"/>
    </row>
    <row r="98" spans="1:14" ht="15.75">
      <c r="A98" s="12"/>
      <c r="B98" s="34" t="s">
        <v>77</v>
      </c>
      <c r="C98" s="35">
        <f t="shared" si="12"/>
        <v>326</v>
      </c>
      <c r="D98" s="35">
        <f t="shared" si="12"/>
        <v>1161</v>
      </c>
      <c r="E98" s="36">
        <f t="shared" si="10"/>
        <v>256.13496932515341</v>
      </c>
      <c r="F98" s="36">
        <f t="shared" si="13"/>
        <v>2.8090295419902738</v>
      </c>
      <c r="G98" s="35">
        <f t="shared" ref="G98:H98" si="52">G36-G67</f>
        <v>1888</v>
      </c>
      <c r="H98" s="35">
        <f t="shared" si="52"/>
        <v>7486</v>
      </c>
      <c r="I98" s="36">
        <f t="shared" si="11"/>
        <v>296.50423728813558</v>
      </c>
      <c r="J98" s="36">
        <f t="shared" si="15"/>
        <v>2.7277563602708081</v>
      </c>
      <c r="K98" s="79"/>
      <c r="L98" s="35">
        <f t="shared" ref="L98" si="53">L36-L67</f>
        <v>24844</v>
      </c>
      <c r="M98" s="36">
        <f t="shared" si="17"/>
        <v>1.2775635992078735</v>
      </c>
      <c r="N98" s="15"/>
    </row>
    <row r="99" spans="1:14" ht="15.75">
      <c r="A99" s="12"/>
      <c r="B99" s="34" t="s">
        <v>249</v>
      </c>
      <c r="C99" s="35">
        <f t="shared" si="12"/>
        <v>904</v>
      </c>
      <c r="D99" s="35">
        <f t="shared" si="12"/>
        <v>2607</v>
      </c>
      <c r="E99" s="36">
        <f t="shared" si="10"/>
        <v>188.38495575221236</v>
      </c>
      <c r="F99" s="36">
        <f t="shared" si="13"/>
        <v>6.3076141395078755</v>
      </c>
      <c r="G99" s="35">
        <f t="shared" ref="G99:H99" si="54">G37-G68</f>
        <v>5155</v>
      </c>
      <c r="H99" s="35">
        <f t="shared" si="54"/>
        <v>17011</v>
      </c>
      <c r="I99" s="36">
        <f t="shared" si="11"/>
        <v>229.99030067895245</v>
      </c>
      <c r="J99" s="36">
        <f t="shared" si="15"/>
        <v>6.1984856324561468</v>
      </c>
      <c r="K99" s="79"/>
      <c r="L99" s="35">
        <f t="shared" ref="L99" si="55">L37-L68</f>
        <v>54975</v>
      </c>
      <c r="M99" s="36">
        <f t="shared" si="17"/>
        <v>2.8270028524574484</v>
      </c>
      <c r="N99" s="15"/>
    </row>
    <row r="100" spans="1:14" ht="15.75">
      <c r="A100" s="12"/>
      <c r="B100" s="34" t="s">
        <v>250</v>
      </c>
      <c r="C100" s="35">
        <f t="shared" si="12"/>
        <v>648</v>
      </c>
      <c r="D100" s="35">
        <f t="shared" si="12"/>
        <v>1993</v>
      </c>
      <c r="E100" s="36">
        <f t="shared" si="10"/>
        <v>207.56172839506172</v>
      </c>
      <c r="F100" s="36">
        <f t="shared" si="13"/>
        <v>4.8220464058454917</v>
      </c>
      <c r="G100" s="35">
        <f t="shared" ref="G100:H100" si="56">G38-G69</f>
        <v>3933</v>
      </c>
      <c r="H100" s="35">
        <f t="shared" si="56"/>
        <v>14157</v>
      </c>
      <c r="I100" s="36">
        <f t="shared" si="11"/>
        <v>259.95423340961099</v>
      </c>
      <c r="J100" s="36">
        <f t="shared" si="15"/>
        <v>5.1585421843913748</v>
      </c>
      <c r="K100" s="79"/>
      <c r="L100" s="35">
        <f t="shared" ref="L100" si="57">L38-L69</f>
        <v>42101</v>
      </c>
      <c r="M100" s="36">
        <f t="shared" si="17"/>
        <v>2.1649776642348528</v>
      </c>
      <c r="N100" s="15"/>
    </row>
    <row r="101" spans="1:14" ht="15.75">
      <c r="A101" s="12"/>
      <c r="B101" s="34" t="s">
        <v>251</v>
      </c>
      <c r="C101" s="35">
        <f t="shared" si="12"/>
        <v>2097</v>
      </c>
      <c r="D101" s="35">
        <f t="shared" si="12"/>
        <v>287</v>
      </c>
      <c r="E101" s="36">
        <f t="shared" si="10"/>
        <v>-86.313781592751553</v>
      </c>
      <c r="F101" s="36">
        <f t="shared" si="13"/>
        <v>0.69439403837313396</v>
      </c>
      <c r="G101" s="35">
        <f t="shared" ref="G101:H101" si="58">G39-G70</f>
        <v>12153</v>
      </c>
      <c r="H101" s="35">
        <f t="shared" si="58"/>
        <v>924</v>
      </c>
      <c r="I101" s="36">
        <f t="shared" si="11"/>
        <v>-92.396939027400634</v>
      </c>
      <c r="J101" s="36">
        <f t="shared" si="15"/>
        <v>0.3366880679789242</v>
      </c>
      <c r="K101" s="79"/>
      <c r="L101" s="35">
        <f t="shared" ref="L101" si="59">L39-L70</f>
        <v>55638</v>
      </c>
      <c r="M101" s="36">
        <f t="shared" si="17"/>
        <v>2.8610965839932243</v>
      </c>
      <c r="N101" s="15"/>
    </row>
    <row r="102" spans="1:14" ht="15.75">
      <c r="A102" s="12"/>
      <c r="B102" s="34" t="s">
        <v>252</v>
      </c>
      <c r="C102" s="35">
        <f t="shared" si="12"/>
        <v>2795</v>
      </c>
      <c r="D102" s="35">
        <f t="shared" si="12"/>
        <v>897</v>
      </c>
      <c r="E102" s="36">
        <f t="shared" si="10"/>
        <v>-67.906976744186039</v>
      </c>
      <c r="F102" s="36">
        <f t="shared" si="13"/>
        <v>2.1702838063439067</v>
      </c>
      <c r="G102" s="35">
        <f t="shared" ref="G102:H102" si="60">G40-G71</f>
        <v>15634</v>
      </c>
      <c r="H102" s="35">
        <f t="shared" si="60"/>
        <v>6149</v>
      </c>
      <c r="I102" s="36">
        <f t="shared" si="11"/>
        <v>-60.669054624536265</v>
      </c>
      <c r="J102" s="36">
        <f t="shared" si="15"/>
        <v>2.2405789285740312</v>
      </c>
      <c r="K102" s="79"/>
      <c r="L102" s="35">
        <f t="shared" ref="L102" si="61">L40-L71</f>
        <v>101007</v>
      </c>
      <c r="M102" s="36">
        <f t="shared" si="17"/>
        <v>5.1941260048780258</v>
      </c>
      <c r="N102" s="15"/>
    </row>
    <row r="103" spans="1:14" ht="15.75">
      <c r="A103" s="12"/>
      <c r="B103" s="34" t="s">
        <v>71</v>
      </c>
      <c r="C103" s="35">
        <f t="shared" si="12"/>
        <v>16779</v>
      </c>
      <c r="D103" s="35">
        <f t="shared" si="12"/>
        <v>14605</v>
      </c>
      <c r="E103" s="36">
        <f t="shared" si="10"/>
        <v>-12.956672030514337</v>
      </c>
      <c r="F103" s="36">
        <f t="shared" si="13"/>
        <v>35.336672231496941</v>
      </c>
      <c r="G103" s="35">
        <f t="shared" ref="G103:H103" si="62">G41-G72</f>
        <v>89534</v>
      </c>
      <c r="H103" s="35">
        <f t="shared" si="62"/>
        <v>87354</v>
      </c>
      <c r="I103" s="36">
        <f t="shared" si="11"/>
        <v>-2.4348292268858707</v>
      </c>
      <c r="J103" s="36">
        <f t="shared" si="15"/>
        <v>31.830140140942582</v>
      </c>
      <c r="K103" s="79"/>
      <c r="L103" s="35">
        <f t="shared" ref="L103" si="63">L41-L72</f>
        <v>611102</v>
      </c>
      <c r="M103" s="36">
        <f t="shared" si="17"/>
        <v>31.424958565574382</v>
      </c>
      <c r="N103" s="15"/>
    </row>
    <row r="104" spans="1:14" ht="15.75">
      <c r="A104" s="12"/>
      <c r="B104" s="40" t="s">
        <v>70</v>
      </c>
      <c r="C104" s="42">
        <f>SUM(C79:C103)</f>
        <v>46968</v>
      </c>
      <c r="D104" s="42">
        <f>SUM(D79:D103)</f>
        <v>41331</v>
      </c>
      <c r="E104" s="42">
        <f t="shared" si="10"/>
        <v>-12.001788451711803</v>
      </c>
      <c r="F104" s="97">
        <f>SUM(F79:F103)</f>
        <v>100</v>
      </c>
      <c r="G104" s="42">
        <f>SUM(G79:G103)</f>
        <v>269926</v>
      </c>
      <c r="H104" s="42">
        <f>SUM(H79:H103)</f>
        <v>274438</v>
      </c>
      <c r="I104" s="42">
        <f t="shared" si="11"/>
        <v>1.6715692449041697</v>
      </c>
      <c r="J104" s="97">
        <f>SUM(J79:J103)</f>
        <v>100</v>
      </c>
      <c r="K104" s="4"/>
      <c r="L104" s="42">
        <f>SUM(L79:L103)</f>
        <v>1944639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4659</v>
      </c>
      <c r="D17" s="35">
        <v>4462</v>
      </c>
      <c r="E17" s="36">
        <f t="shared" ref="E17:I24" si="0">IF(ISBLANK(D17),"",(IFERROR(((D17/C17-1)*100),"")))</f>
        <v>-4.2283751878085418</v>
      </c>
      <c r="F17" s="36">
        <f>+(D17*100)/$D$24</f>
        <v>5.2002843723412937</v>
      </c>
      <c r="G17" s="35">
        <v>27987</v>
      </c>
      <c r="H17" s="35">
        <v>32244</v>
      </c>
      <c r="I17" s="36">
        <f t="shared" si="0"/>
        <v>15.210633508414627</v>
      </c>
      <c r="J17" s="36">
        <f>+(H17*100)/$H$24</f>
        <v>5.5603553081527393</v>
      </c>
      <c r="K17" s="79"/>
      <c r="L17" s="35">
        <v>178712</v>
      </c>
      <c r="M17" s="36">
        <f>+(L17*100)/$L$24</f>
        <v>4.1468186152040891</v>
      </c>
      <c r="N17" s="15"/>
    </row>
    <row r="18" spans="1:14" ht="15.75">
      <c r="A18" s="12"/>
      <c r="B18" s="34" t="s">
        <v>60</v>
      </c>
      <c r="C18" s="35">
        <v>31636</v>
      </c>
      <c r="D18" s="35">
        <v>28459</v>
      </c>
      <c r="E18" s="36">
        <f t="shared" si="0"/>
        <v>-10.042356808698949</v>
      </c>
      <c r="F18" s="36">
        <f t="shared" ref="F18:F23" si="1">+(D18*100)/$D$24</f>
        <v>33.167837954383877</v>
      </c>
      <c r="G18" s="35">
        <v>194336</v>
      </c>
      <c r="H18" s="35">
        <v>204465</v>
      </c>
      <c r="I18" s="36">
        <f t="shared" si="0"/>
        <v>5.2121068664580994</v>
      </c>
      <c r="J18" s="36">
        <f t="shared" ref="J18:J23" si="2">+(H18*100)/$H$24</f>
        <v>35.25921250717807</v>
      </c>
      <c r="K18" s="79"/>
      <c r="L18" s="35">
        <v>1295093</v>
      </c>
      <c r="M18" s="36">
        <f t="shared" ref="M18:M23" si="3">+(L18*100)/$L$24</f>
        <v>30.051231930818911</v>
      </c>
      <c r="N18" s="15"/>
    </row>
    <row r="19" spans="1:14" ht="15.75">
      <c r="A19" s="12"/>
      <c r="B19" s="34" t="s">
        <v>80</v>
      </c>
      <c r="C19" s="35">
        <v>13579</v>
      </c>
      <c r="D19" s="35">
        <v>11125</v>
      </c>
      <c r="E19" s="36">
        <f t="shared" si="0"/>
        <v>-18.072022976655134</v>
      </c>
      <c r="F19" s="36">
        <f t="shared" si="1"/>
        <v>12.965747118399124</v>
      </c>
      <c r="G19" s="35">
        <v>91918</v>
      </c>
      <c r="H19" s="35">
        <v>80788</v>
      </c>
      <c r="I19" s="36">
        <f t="shared" si="0"/>
        <v>-12.108618551317473</v>
      </c>
      <c r="J19" s="36">
        <f t="shared" si="2"/>
        <v>13.931583694177009</v>
      </c>
      <c r="K19" s="79"/>
      <c r="L19" s="35">
        <v>669197</v>
      </c>
      <c r="M19" s="36">
        <f t="shared" si="3"/>
        <v>15.527992394683796</v>
      </c>
      <c r="N19" s="15"/>
    </row>
    <row r="20" spans="1:14" ht="15.75">
      <c r="A20" s="12"/>
      <c r="B20" s="34" t="s">
        <v>81</v>
      </c>
      <c r="C20" s="35">
        <v>6954</v>
      </c>
      <c r="D20" s="35">
        <v>4778</v>
      </c>
      <c r="E20" s="36">
        <f t="shared" si="0"/>
        <v>-31.291343111878057</v>
      </c>
      <c r="F20" s="36">
        <f t="shared" si="1"/>
        <v>5.5685698635245853</v>
      </c>
      <c r="G20" s="35">
        <v>40616</v>
      </c>
      <c r="H20" s="35">
        <v>34251</v>
      </c>
      <c r="I20" s="36">
        <f t="shared" si="0"/>
        <v>-15.671164073271616</v>
      </c>
      <c r="J20" s="36">
        <f t="shared" si="2"/>
        <v>5.9064548337532399</v>
      </c>
      <c r="K20" s="79"/>
      <c r="L20" s="35">
        <v>301289</v>
      </c>
      <c r="M20" s="36">
        <f t="shared" si="3"/>
        <v>6.9910852866971709</v>
      </c>
      <c r="N20" s="15"/>
    </row>
    <row r="21" spans="1:14" ht="15.75">
      <c r="A21" s="12"/>
      <c r="B21" s="34" t="s">
        <v>59</v>
      </c>
      <c r="C21" s="35">
        <v>20676</v>
      </c>
      <c r="D21" s="35">
        <v>15206</v>
      </c>
      <c r="E21" s="36">
        <f t="shared" si="0"/>
        <v>-26.455794157477264</v>
      </c>
      <c r="F21" s="36">
        <f t="shared" si="1"/>
        <v>17.721991072573221</v>
      </c>
      <c r="G21" s="35">
        <v>98320</v>
      </c>
      <c r="H21" s="35">
        <v>85226</v>
      </c>
      <c r="I21" s="36">
        <f t="shared" si="0"/>
        <v>-13.317737998372658</v>
      </c>
      <c r="J21" s="36">
        <f t="shared" si="2"/>
        <v>14.696899934642889</v>
      </c>
      <c r="K21" s="79"/>
      <c r="L21" s="35">
        <v>727961</v>
      </c>
      <c r="M21" s="36">
        <f t="shared" si="3"/>
        <v>16.891547439134381</v>
      </c>
      <c r="N21" s="15"/>
    </row>
    <row r="22" spans="1:14" ht="15.75">
      <c r="A22" s="12"/>
      <c r="B22" s="34" t="s">
        <v>86</v>
      </c>
      <c r="C22" s="35">
        <v>2136</v>
      </c>
      <c r="D22" s="35">
        <v>1663</v>
      </c>
      <c r="E22" s="36">
        <f t="shared" si="0"/>
        <v>-22.144194756554302</v>
      </c>
      <c r="F22" s="36">
        <f t="shared" si="1"/>
        <v>1.9381606703728307</v>
      </c>
      <c r="G22" s="35">
        <v>15631</v>
      </c>
      <c r="H22" s="35">
        <v>13233</v>
      </c>
      <c r="I22" s="36">
        <f t="shared" si="0"/>
        <v>-15.341308937368048</v>
      </c>
      <c r="J22" s="36">
        <f t="shared" si="2"/>
        <v>2.2819805791088323</v>
      </c>
      <c r="K22" s="79"/>
      <c r="L22" s="35">
        <v>127599</v>
      </c>
      <c r="M22" s="36">
        <f t="shared" si="3"/>
        <v>2.96079674829573</v>
      </c>
      <c r="N22" s="15"/>
    </row>
    <row r="23" spans="1:14" ht="15.75">
      <c r="A23" s="12"/>
      <c r="B23" s="34" t="s">
        <v>253</v>
      </c>
      <c r="C23" s="35">
        <v>19450</v>
      </c>
      <c r="D23" s="35">
        <v>20110</v>
      </c>
      <c r="E23" s="36">
        <f t="shared" si="0"/>
        <v>3.3933161953727531</v>
      </c>
      <c r="F23" s="36">
        <f t="shared" si="1"/>
        <v>23.437408948405068</v>
      </c>
      <c r="G23" s="35">
        <v>118819</v>
      </c>
      <c r="H23" s="35">
        <v>129684</v>
      </c>
      <c r="I23" s="36">
        <f t="shared" si="0"/>
        <v>9.144160445719951</v>
      </c>
      <c r="J23" s="36">
        <f t="shared" si="2"/>
        <v>22.363513142987216</v>
      </c>
      <c r="K23" s="79"/>
      <c r="L23" s="35">
        <v>1009766</v>
      </c>
      <c r="M23" s="36">
        <f t="shared" si="3"/>
        <v>23.430527585165922</v>
      </c>
      <c r="N23" s="15"/>
    </row>
    <row r="24" spans="1:14" ht="15.75">
      <c r="A24" s="12"/>
      <c r="B24" s="40" t="s">
        <v>70</v>
      </c>
      <c r="C24" s="37">
        <f>SUM(C17:C23)</f>
        <v>99090</v>
      </c>
      <c r="D24" s="37">
        <f>SUM(D17:D23)</f>
        <v>85803</v>
      </c>
      <c r="E24" s="38">
        <f t="shared" si="0"/>
        <v>-13.409022101120193</v>
      </c>
      <c r="F24" s="38">
        <f>SUM(F17:F23)</f>
        <v>99.999999999999986</v>
      </c>
      <c r="G24" s="37">
        <f>SUM(G17:G23)</f>
        <v>587627</v>
      </c>
      <c r="H24" s="37">
        <f>SUM(H17:H23)</f>
        <v>579891</v>
      </c>
      <c r="I24" s="38">
        <f t="shared" si="0"/>
        <v>-1.316481373388223</v>
      </c>
      <c r="J24" s="38">
        <f>SUM(J17:J23)</f>
        <v>99.999999999999986</v>
      </c>
      <c r="K24" s="4"/>
      <c r="L24" s="37">
        <f>SUM(L17:L23)</f>
        <v>4309617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1777</v>
      </c>
      <c r="D27" s="35">
        <v>1659</v>
      </c>
      <c r="E27" s="36">
        <f t="shared" ref="E27:I33" si="4">IF(ISBLANK(D27),"",(IFERROR(((D27/C27-1)*100),"")))</f>
        <v>-6.6404051772650519</v>
      </c>
      <c r="F27" s="36">
        <f>+(D27*100)/$D$34</f>
        <v>3.7304371289800322</v>
      </c>
      <c r="G27" s="35">
        <v>11349</v>
      </c>
      <c r="H27" s="35">
        <v>12677</v>
      </c>
      <c r="I27" s="36">
        <f t="shared" si="4"/>
        <v>11.701471495285931</v>
      </c>
      <c r="J27" s="36">
        <f>+(H27*100)/$H$34</f>
        <v>4.1502293315174512</v>
      </c>
      <c r="K27" s="79"/>
      <c r="L27" s="35">
        <v>73688</v>
      </c>
      <c r="M27" s="36">
        <f>+(L27*100)/$L$34</f>
        <v>3.1158006543824088</v>
      </c>
      <c r="N27" s="15"/>
    </row>
    <row r="28" spans="1:14" ht="15.75">
      <c r="A28" s="12"/>
      <c r="B28" s="34" t="s">
        <v>60</v>
      </c>
      <c r="C28" s="36">
        <v>14920</v>
      </c>
      <c r="D28" s="35">
        <v>13053</v>
      </c>
      <c r="E28" s="36">
        <f t="shared" si="4"/>
        <v>-12.513404825737261</v>
      </c>
      <c r="F28" s="36">
        <f t="shared" ref="F28:F33" si="5">+(D28*100)/$D$34</f>
        <v>29.351052347544524</v>
      </c>
      <c r="G28" s="35">
        <v>93517</v>
      </c>
      <c r="H28" s="35">
        <v>96779</v>
      </c>
      <c r="I28" s="36">
        <f t="shared" si="4"/>
        <v>3.4881358469583068</v>
      </c>
      <c r="J28" s="36">
        <f t="shared" ref="J28:J33" si="6">+(H28*100)/$H$34</f>
        <v>31.683761495221852</v>
      </c>
      <c r="K28" s="79"/>
      <c r="L28" s="35">
        <v>635179</v>
      </c>
      <c r="M28" s="36">
        <f t="shared" ref="M28:M33" si="7">+(L28*100)/$L$34</f>
        <v>26.857712841303385</v>
      </c>
      <c r="N28" s="15"/>
    </row>
    <row r="29" spans="1:14" ht="15.75">
      <c r="A29" s="12"/>
      <c r="B29" s="34" t="s">
        <v>80</v>
      </c>
      <c r="C29" s="36">
        <v>8610</v>
      </c>
      <c r="D29" s="35">
        <v>7013</v>
      </c>
      <c r="E29" s="36">
        <f t="shared" si="4"/>
        <v>-18.54819976771196</v>
      </c>
      <c r="F29" s="36">
        <f t="shared" si="5"/>
        <v>15.769472926785394</v>
      </c>
      <c r="G29" s="35">
        <v>59922</v>
      </c>
      <c r="H29" s="35">
        <v>51889</v>
      </c>
      <c r="I29" s="36">
        <f t="shared" si="4"/>
        <v>-13.405760822402456</v>
      </c>
      <c r="J29" s="36">
        <f t="shared" si="6"/>
        <v>16.987556187040234</v>
      </c>
      <c r="K29" s="79"/>
      <c r="L29" s="35">
        <v>432821</v>
      </c>
      <c r="M29" s="36">
        <f t="shared" si="7"/>
        <v>18.301269610118993</v>
      </c>
      <c r="N29" s="15"/>
    </row>
    <row r="30" spans="1:14" ht="15.75">
      <c r="A30" s="12"/>
      <c r="B30" s="34" t="s">
        <v>81</v>
      </c>
      <c r="C30" s="36">
        <v>3731</v>
      </c>
      <c r="D30" s="35">
        <v>2556</v>
      </c>
      <c r="E30" s="36">
        <f t="shared" si="4"/>
        <v>-31.492897346555882</v>
      </c>
      <c r="F30" s="36">
        <f t="shared" si="5"/>
        <v>5.7474365893146251</v>
      </c>
      <c r="G30" s="35">
        <v>22342</v>
      </c>
      <c r="H30" s="35">
        <v>18607</v>
      </c>
      <c r="I30" s="36">
        <f t="shared" si="4"/>
        <v>-16.717393250380454</v>
      </c>
      <c r="J30" s="36">
        <f t="shared" si="6"/>
        <v>6.0916082015891151</v>
      </c>
      <c r="K30" s="79"/>
      <c r="L30" s="35">
        <v>166577</v>
      </c>
      <c r="M30" s="36">
        <f t="shared" si="7"/>
        <v>7.0434904679874402</v>
      </c>
      <c r="N30" s="15"/>
    </row>
    <row r="31" spans="1:14" ht="15.75">
      <c r="A31" s="12"/>
      <c r="B31" s="34" t="s">
        <v>59</v>
      </c>
      <c r="C31" s="36">
        <v>11960</v>
      </c>
      <c r="D31" s="35">
        <v>8817</v>
      </c>
      <c r="E31" s="36">
        <f t="shared" si="4"/>
        <v>-26.279264214046826</v>
      </c>
      <c r="F31" s="36">
        <f t="shared" si="5"/>
        <v>19.825957906098218</v>
      </c>
      <c r="G31" s="35">
        <v>58630</v>
      </c>
      <c r="H31" s="35">
        <v>50067</v>
      </c>
      <c r="I31" s="36">
        <f t="shared" si="4"/>
        <v>-14.605150946614366</v>
      </c>
      <c r="J31" s="36">
        <f t="shared" si="6"/>
        <v>16.391065073841148</v>
      </c>
      <c r="K31" s="79"/>
      <c r="L31" s="35">
        <v>427513</v>
      </c>
      <c r="M31" s="36">
        <f t="shared" si="7"/>
        <v>18.07682777598777</v>
      </c>
      <c r="N31" s="15"/>
    </row>
    <row r="32" spans="1:14" ht="15.75">
      <c r="A32" s="12"/>
      <c r="B32" s="34" t="s">
        <v>86</v>
      </c>
      <c r="C32" s="36">
        <v>1194</v>
      </c>
      <c r="D32" s="35">
        <v>932</v>
      </c>
      <c r="E32" s="36">
        <f t="shared" si="4"/>
        <v>-21.943048576214409</v>
      </c>
      <c r="F32" s="36">
        <f t="shared" si="5"/>
        <v>2.0957006655873358</v>
      </c>
      <c r="G32" s="35">
        <v>8992</v>
      </c>
      <c r="H32" s="35">
        <v>7414</v>
      </c>
      <c r="I32" s="36">
        <f t="shared" si="4"/>
        <v>-17.548932384341644</v>
      </c>
      <c r="J32" s="36">
        <f t="shared" si="6"/>
        <v>2.4272146615027514</v>
      </c>
      <c r="K32" s="79"/>
      <c r="L32" s="35">
        <v>72215</v>
      </c>
      <c r="M32" s="36">
        <f t="shared" si="7"/>
        <v>3.05351677690025</v>
      </c>
      <c r="N32" s="15"/>
    </row>
    <row r="33" spans="1:14" ht="15.75">
      <c r="A33" s="12"/>
      <c r="B33" s="34" t="s">
        <v>253</v>
      </c>
      <c r="C33" s="36">
        <v>9930</v>
      </c>
      <c r="D33" s="35">
        <v>10442</v>
      </c>
      <c r="E33" s="36">
        <f t="shared" si="4"/>
        <v>5.1560926485397784</v>
      </c>
      <c r="F33" s="36">
        <f t="shared" si="5"/>
        <v>23.479942435689871</v>
      </c>
      <c r="G33" s="35">
        <v>62949</v>
      </c>
      <c r="H33" s="35">
        <v>68020</v>
      </c>
      <c r="I33" s="36">
        <f t="shared" si="4"/>
        <v>8.055727652544121</v>
      </c>
      <c r="J33" s="36">
        <f t="shared" si="6"/>
        <v>22.268565049287453</v>
      </c>
      <c r="K33" s="79"/>
      <c r="L33" s="35">
        <v>556985</v>
      </c>
      <c r="M33" s="36">
        <f t="shared" si="7"/>
        <v>23.551381873319752</v>
      </c>
      <c r="N33" s="15"/>
    </row>
    <row r="34" spans="1:14" ht="15.75">
      <c r="A34" s="12"/>
      <c r="B34" s="40" t="s">
        <v>70</v>
      </c>
      <c r="C34" s="37">
        <f>SUM(C27:C33)</f>
        <v>52122</v>
      </c>
      <c r="D34" s="37">
        <f>SUM(D27:D33)</f>
        <v>44472</v>
      </c>
      <c r="E34" s="38">
        <f t="shared" ref="E34" si="8">IF(ISBLANK(D34),"",(IFERROR(((D34/C34-1)*100),"")))</f>
        <v>-14.677103718199614</v>
      </c>
      <c r="F34" s="38">
        <f>SUM(F27:F33)</f>
        <v>100</v>
      </c>
      <c r="G34" s="37">
        <f>SUM(G27:G33)</f>
        <v>317701</v>
      </c>
      <c r="H34" s="37">
        <f>SUM(H27:H33)</f>
        <v>305453</v>
      </c>
      <c r="I34" s="38">
        <f t="shared" ref="I34" si="9">IF(ISBLANK(H34),"",(IFERROR(((H34/G34-1)*100),"")))</f>
        <v>-3.8551971822562758</v>
      </c>
      <c r="J34" s="38">
        <f>SUM(J27:J33)</f>
        <v>100</v>
      </c>
      <c r="K34" s="4"/>
      <c r="L34" s="37">
        <f>SUM(L27:L33)</f>
        <v>2364978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2882</v>
      </c>
      <c r="D37" s="36">
        <f t="shared" si="10"/>
        <v>2803</v>
      </c>
      <c r="E37" s="36">
        <f t="shared" ref="E37:E44" si="11">IF(ISBLANK(D37),"",(IFERROR(((D37/C37-1)*100),"")))</f>
        <v>-2.7411519777931992</v>
      </c>
      <c r="F37" s="36">
        <f>+(D37*100)/$D$44</f>
        <v>6.7818344583968448</v>
      </c>
      <c r="G37" s="36">
        <f t="shared" ref="G37:H43" si="12">G17-G27</f>
        <v>16638</v>
      </c>
      <c r="H37" s="36">
        <f t="shared" si="12"/>
        <v>19567</v>
      </c>
      <c r="I37" s="36">
        <f t="shared" ref="I37:I44" si="13">IF(ISBLANK(H37),"",(IFERROR(((H37/G37-1)*100),"")))</f>
        <v>17.604279360500065</v>
      </c>
      <c r="J37" s="36">
        <f>+(H37*100)/$H$44</f>
        <v>7.1298435347874562</v>
      </c>
      <c r="K37" s="79"/>
      <c r="L37" s="36">
        <f t="shared" ref="L37:L43" si="14">L17-L27</f>
        <v>105024</v>
      </c>
      <c r="M37" s="36">
        <f>+(L37*100)/$L$44</f>
        <v>5.4006939077124336</v>
      </c>
      <c r="N37" s="15"/>
    </row>
    <row r="38" spans="1:14" ht="15.75">
      <c r="A38" s="12"/>
      <c r="B38" s="34" t="s">
        <v>60</v>
      </c>
      <c r="C38" s="36">
        <f t="shared" si="10"/>
        <v>16716</v>
      </c>
      <c r="D38" s="36">
        <f t="shared" si="10"/>
        <v>15406</v>
      </c>
      <c r="E38" s="36">
        <f t="shared" si="11"/>
        <v>-7.8368030629337166</v>
      </c>
      <c r="F38" s="36">
        <f t="shared" ref="F38:F43" si="15">+(D38*100)/$D$44</f>
        <v>37.274684861242164</v>
      </c>
      <c r="G38" s="36">
        <f t="shared" si="12"/>
        <v>100819</v>
      </c>
      <c r="H38" s="36">
        <f t="shared" si="12"/>
        <v>107686</v>
      </c>
      <c r="I38" s="36">
        <f t="shared" si="13"/>
        <v>6.811216139814924</v>
      </c>
      <c r="J38" s="36">
        <f t="shared" ref="J38:J43" si="16">+(H38*100)/$H$44</f>
        <v>39.238735160582721</v>
      </c>
      <c r="K38" s="79"/>
      <c r="L38" s="36">
        <f t="shared" si="14"/>
        <v>659914</v>
      </c>
      <c r="M38" s="36">
        <f t="shared" ref="M38:M43" si="17">+(L38*100)/$L$44</f>
        <v>33.935038842684939</v>
      </c>
      <c r="N38" s="15"/>
    </row>
    <row r="39" spans="1:14" ht="15.75">
      <c r="A39" s="12"/>
      <c r="B39" s="34" t="s">
        <v>80</v>
      </c>
      <c r="C39" s="36">
        <f t="shared" si="10"/>
        <v>4969</v>
      </c>
      <c r="D39" s="36">
        <f t="shared" si="10"/>
        <v>4112</v>
      </c>
      <c r="E39" s="36">
        <f t="shared" si="11"/>
        <v>-17.246930972026565</v>
      </c>
      <c r="F39" s="36">
        <f t="shared" si="15"/>
        <v>9.948948730976749</v>
      </c>
      <c r="G39" s="36">
        <f t="shared" si="12"/>
        <v>31996</v>
      </c>
      <c r="H39" s="36">
        <f t="shared" si="12"/>
        <v>28899</v>
      </c>
      <c r="I39" s="36">
        <f t="shared" si="13"/>
        <v>-9.6793349168646117</v>
      </c>
      <c r="J39" s="36">
        <f t="shared" si="16"/>
        <v>10.53024726896421</v>
      </c>
      <c r="K39" s="79"/>
      <c r="L39" s="36">
        <f t="shared" si="14"/>
        <v>236376</v>
      </c>
      <c r="M39" s="36">
        <f t="shared" si="17"/>
        <v>12.155263779035595</v>
      </c>
      <c r="N39" s="15"/>
    </row>
    <row r="40" spans="1:14" ht="15.75">
      <c r="A40" s="12"/>
      <c r="B40" s="34" t="s">
        <v>81</v>
      </c>
      <c r="C40" s="36">
        <f t="shared" si="10"/>
        <v>3223</v>
      </c>
      <c r="D40" s="36">
        <f t="shared" si="10"/>
        <v>2222</v>
      </c>
      <c r="E40" s="36">
        <f t="shared" si="11"/>
        <v>-31.058020477815695</v>
      </c>
      <c r="F40" s="36">
        <f t="shared" si="15"/>
        <v>5.3761099416902569</v>
      </c>
      <c r="G40" s="36">
        <f t="shared" si="12"/>
        <v>18274</v>
      </c>
      <c r="H40" s="36">
        <f t="shared" si="12"/>
        <v>15644</v>
      </c>
      <c r="I40" s="36">
        <f t="shared" si="13"/>
        <v>-14.392032395753528</v>
      </c>
      <c r="J40" s="36">
        <f t="shared" si="16"/>
        <v>5.7003767699808332</v>
      </c>
      <c r="K40" s="79"/>
      <c r="L40" s="36">
        <f t="shared" si="14"/>
        <v>134712</v>
      </c>
      <c r="M40" s="36">
        <f t="shared" si="17"/>
        <v>6.9273525831786777</v>
      </c>
      <c r="N40" s="15"/>
    </row>
    <row r="41" spans="1:14" ht="15.75">
      <c r="A41" s="12"/>
      <c r="B41" s="34" t="s">
        <v>59</v>
      </c>
      <c r="C41" s="36">
        <f t="shared" si="10"/>
        <v>8716</v>
      </c>
      <c r="D41" s="36">
        <f t="shared" si="10"/>
        <v>6389</v>
      </c>
      <c r="E41" s="36">
        <f t="shared" si="11"/>
        <v>-26.698026617714543</v>
      </c>
      <c r="F41" s="36">
        <f t="shared" si="15"/>
        <v>15.458130700926665</v>
      </c>
      <c r="G41" s="36">
        <f t="shared" si="12"/>
        <v>39690</v>
      </c>
      <c r="H41" s="36">
        <f t="shared" si="12"/>
        <v>35159</v>
      </c>
      <c r="I41" s="36">
        <f t="shared" si="13"/>
        <v>-11.415973796926181</v>
      </c>
      <c r="J41" s="36">
        <f t="shared" si="16"/>
        <v>12.811272491418826</v>
      </c>
      <c r="K41" s="79"/>
      <c r="L41" s="36">
        <f t="shared" si="14"/>
        <v>300448</v>
      </c>
      <c r="M41" s="36">
        <f t="shared" si="17"/>
        <v>15.450065539156626</v>
      </c>
      <c r="N41" s="15"/>
    </row>
    <row r="42" spans="1:14" ht="15.75">
      <c r="A42" s="12"/>
      <c r="B42" s="34" t="s">
        <v>86</v>
      </c>
      <c r="C42" s="36">
        <f t="shared" si="10"/>
        <v>942</v>
      </c>
      <c r="D42" s="36">
        <f t="shared" si="10"/>
        <v>731</v>
      </c>
      <c r="E42" s="36">
        <f t="shared" si="11"/>
        <v>-22.399150743099781</v>
      </c>
      <c r="F42" s="36">
        <f t="shared" si="15"/>
        <v>1.7686482301420241</v>
      </c>
      <c r="G42" s="36">
        <f t="shared" si="12"/>
        <v>6639</v>
      </c>
      <c r="H42" s="36">
        <f t="shared" si="12"/>
        <v>5819</v>
      </c>
      <c r="I42" s="36">
        <f t="shared" si="13"/>
        <v>-12.351257719536079</v>
      </c>
      <c r="J42" s="36">
        <f t="shared" si="16"/>
        <v>2.1203331900101299</v>
      </c>
      <c r="K42" s="79"/>
      <c r="L42" s="36">
        <f t="shared" si="14"/>
        <v>55384</v>
      </c>
      <c r="M42" s="36">
        <f t="shared" si="17"/>
        <v>2.8480350337517657</v>
      </c>
      <c r="N42" s="15"/>
    </row>
    <row r="43" spans="1:14" ht="15.75">
      <c r="A43" s="12"/>
      <c r="B43" s="34" t="s">
        <v>253</v>
      </c>
      <c r="C43" s="36">
        <f t="shared" si="10"/>
        <v>9520</v>
      </c>
      <c r="D43" s="36">
        <f t="shared" si="10"/>
        <v>9668</v>
      </c>
      <c r="E43" s="36">
        <f t="shared" si="11"/>
        <v>1.5546218487394903</v>
      </c>
      <c r="F43" s="36">
        <f t="shared" si="15"/>
        <v>23.391643076625293</v>
      </c>
      <c r="G43" s="36">
        <f t="shared" si="12"/>
        <v>55870</v>
      </c>
      <c r="H43" s="36">
        <f t="shared" si="12"/>
        <v>61664</v>
      </c>
      <c r="I43" s="36">
        <f t="shared" si="13"/>
        <v>10.370502953284412</v>
      </c>
      <c r="J43" s="36">
        <f t="shared" si="16"/>
        <v>22.469191584255825</v>
      </c>
      <c r="K43" s="79"/>
      <c r="L43" s="36">
        <f t="shared" si="14"/>
        <v>452781</v>
      </c>
      <c r="M43" s="36">
        <f t="shared" si="17"/>
        <v>23.283550314479964</v>
      </c>
      <c r="N43" s="15"/>
    </row>
    <row r="44" spans="1:14" ht="15.75">
      <c r="A44" s="12"/>
      <c r="B44" s="40" t="s">
        <v>70</v>
      </c>
      <c r="C44" s="37">
        <f>SUM(C37:C43)</f>
        <v>46968</v>
      </c>
      <c r="D44" s="37">
        <f>SUM(D37:D43)</f>
        <v>41331</v>
      </c>
      <c r="E44" s="38">
        <f t="shared" si="11"/>
        <v>-12.001788451711803</v>
      </c>
      <c r="F44" s="38">
        <f>SUM(F37:F43)</f>
        <v>100</v>
      </c>
      <c r="G44" s="37">
        <f>SUM(G37:G43)</f>
        <v>269926</v>
      </c>
      <c r="H44" s="37">
        <f>SUM(H37:H43)</f>
        <v>274438</v>
      </c>
      <c r="I44" s="38">
        <f t="shared" si="13"/>
        <v>1.6715692449041697</v>
      </c>
      <c r="J44" s="38">
        <f>SUM(J37:J43)</f>
        <v>100</v>
      </c>
      <c r="K44" s="4"/>
      <c r="L44" s="37">
        <f>SUM(L37:L43)</f>
        <v>1944639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37730</v>
      </c>
      <c r="D17" s="35">
        <v>32534</v>
      </c>
      <c r="E17" s="36">
        <f t="shared" ref="E17:E23" si="0">IF(ISBLANK(D17),"",(IFERROR(((D17/C17-1)*100),"")))</f>
        <v>-13.771534587861122</v>
      </c>
      <c r="F17" s="36">
        <f>+(D17*100)/$D$23</f>
        <v>37.917089146067156</v>
      </c>
      <c r="G17" s="35">
        <v>205619</v>
      </c>
      <c r="H17" s="35">
        <v>199543</v>
      </c>
      <c r="I17" s="36">
        <f t="shared" ref="I17:I23" si="1">IF(ISBLANK(H17),"",(IFERROR(((H17/G17-1)*100),"")))</f>
        <v>-2.9549798413570749</v>
      </c>
      <c r="J17" s="36">
        <f>+(H17*100)/$H$23</f>
        <v>34.410432305381526</v>
      </c>
      <c r="K17" s="79"/>
      <c r="L17" s="35">
        <v>1456023</v>
      </c>
      <c r="M17" s="36">
        <f>+(L17*100)/$L$23</f>
        <v>33.785438473998965</v>
      </c>
      <c r="N17" s="15"/>
    </row>
    <row r="18" spans="1:14" ht="15.75">
      <c r="A18" s="12"/>
      <c r="B18" s="34" t="s">
        <v>299</v>
      </c>
      <c r="C18" s="35">
        <v>31617</v>
      </c>
      <c r="D18" s="35">
        <v>26394</v>
      </c>
      <c r="E18" s="36">
        <f t="shared" si="0"/>
        <v>-16.519593889363314</v>
      </c>
      <c r="F18" s="36">
        <f t="shared" ref="F18:F21" si="2">+(D18*100)/$D$23</f>
        <v>30.761162197125973</v>
      </c>
      <c r="G18" s="35">
        <v>197837</v>
      </c>
      <c r="H18" s="35">
        <v>184246</v>
      </c>
      <c r="I18" s="36">
        <f t="shared" si="1"/>
        <v>-6.8697968529648161</v>
      </c>
      <c r="J18" s="36">
        <f t="shared" ref="J18:J21" si="3">+(H18*100)/$H$23</f>
        <v>31.772522767209701</v>
      </c>
      <c r="K18" s="79"/>
      <c r="L18" s="35">
        <v>1521375</v>
      </c>
      <c r="M18" s="36">
        <f t="shared" ref="M18:M21" si="4">+(L18*100)/$L$23</f>
        <v>35.301860931029367</v>
      </c>
      <c r="N18" s="15"/>
    </row>
    <row r="19" spans="1:14" ht="15.75">
      <c r="A19" s="12"/>
      <c r="B19" s="34" t="s">
        <v>261</v>
      </c>
      <c r="C19" s="35">
        <v>10748</v>
      </c>
      <c r="D19" s="35">
        <v>9338</v>
      </c>
      <c r="E19" s="36">
        <f t="shared" si="0"/>
        <v>-13.118719761816156</v>
      </c>
      <c r="F19" s="36">
        <f t="shared" si="2"/>
        <v>10.883069356549305</v>
      </c>
      <c r="G19" s="35">
        <v>65716</v>
      </c>
      <c r="H19" s="35">
        <v>67096</v>
      </c>
      <c r="I19" s="36">
        <f t="shared" si="1"/>
        <v>2.099945218820376</v>
      </c>
      <c r="J19" s="36">
        <f t="shared" si="3"/>
        <v>11.570450308764922</v>
      </c>
      <c r="K19" s="79"/>
      <c r="L19" s="35">
        <v>489659</v>
      </c>
      <c r="M19" s="36">
        <f t="shared" si="4"/>
        <v>11.362007343111928</v>
      </c>
      <c r="N19" s="15"/>
    </row>
    <row r="20" spans="1:14" ht="15.75">
      <c r="A20" s="12"/>
      <c r="B20" s="34" t="s">
        <v>262</v>
      </c>
      <c r="C20" s="35">
        <v>9302</v>
      </c>
      <c r="D20" s="35">
        <v>8242</v>
      </c>
      <c r="E20" s="36">
        <f t="shared" si="0"/>
        <v>-11.395398838959359</v>
      </c>
      <c r="F20" s="36">
        <f t="shared" si="2"/>
        <v>9.6057247415591522</v>
      </c>
      <c r="G20" s="35">
        <v>58749</v>
      </c>
      <c r="H20" s="35">
        <v>60423</v>
      </c>
      <c r="I20" s="36">
        <f t="shared" si="1"/>
        <v>2.8494102027268653</v>
      </c>
      <c r="J20" s="36">
        <f t="shared" si="3"/>
        <v>10.419716808848559</v>
      </c>
      <c r="K20" s="79"/>
      <c r="L20" s="35">
        <v>418087</v>
      </c>
      <c r="M20" s="36">
        <f t="shared" si="4"/>
        <v>9.7012565153701598</v>
      </c>
      <c r="N20" s="15"/>
    </row>
    <row r="21" spans="1:14" ht="15.75">
      <c r="A21" s="12"/>
      <c r="B21" s="34" t="s">
        <v>263</v>
      </c>
      <c r="C21" s="35">
        <v>4056</v>
      </c>
      <c r="D21" s="35">
        <v>3519</v>
      </c>
      <c r="E21" s="36">
        <f t="shared" si="0"/>
        <v>-13.239644970414199</v>
      </c>
      <c r="F21" s="36">
        <f t="shared" si="2"/>
        <v>4.1012552008671026</v>
      </c>
      <c r="G21" s="35">
        <v>24459</v>
      </c>
      <c r="H21" s="35">
        <v>26750</v>
      </c>
      <c r="I21" s="36">
        <f t="shared" si="1"/>
        <v>9.36669528598879</v>
      </c>
      <c r="J21" s="36">
        <f t="shared" si="3"/>
        <v>4.6129358793290463</v>
      </c>
      <c r="K21" s="79"/>
      <c r="L21" s="35">
        <v>170104</v>
      </c>
      <c r="M21" s="36">
        <f t="shared" si="4"/>
        <v>3.9470792880202579</v>
      </c>
      <c r="N21" s="15"/>
    </row>
    <row r="22" spans="1:14" ht="15.75">
      <c r="A22" s="12"/>
      <c r="B22" s="34" t="s">
        <v>264</v>
      </c>
      <c r="C22" s="35">
        <v>5637</v>
      </c>
      <c r="D22" s="35">
        <v>5776</v>
      </c>
      <c r="E22" s="36">
        <f t="shared" si="0"/>
        <v>2.4658506297676075</v>
      </c>
      <c r="F22" s="36">
        <f>+(D22*100)/$D$23</f>
        <v>6.7316993578313111</v>
      </c>
      <c r="G22" s="35">
        <v>35247</v>
      </c>
      <c r="H22" s="35">
        <v>41833</v>
      </c>
      <c r="I22" s="36">
        <f t="shared" si="1"/>
        <v>18.685278179703246</v>
      </c>
      <c r="J22" s="36">
        <f>+(H22*100)/$H$23</f>
        <v>7.2139419304662429</v>
      </c>
      <c r="K22" s="79"/>
      <c r="L22" s="35">
        <v>254369</v>
      </c>
      <c r="M22" s="36">
        <f>+(L22*100)/$L$23</f>
        <v>5.9023574484693189</v>
      </c>
      <c r="N22" s="15"/>
    </row>
    <row r="23" spans="1:14" ht="15.75">
      <c r="A23" s="12"/>
      <c r="B23" s="40" t="s">
        <v>70</v>
      </c>
      <c r="C23" s="37">
        <f>SUM(C17:C22)</f>
        <v>99090</v>
      </c>
      <c r="D23" s="37">
        <f>SUM(D17:D22)</f>
        <v>85803</v>
      </c>
      <c r="E23" s="38">
        <f t="shared" si="0"/>
        <v>-13.409022101120193</v>
      </c>
      <c r="F23" s="38">
        <f>SUM(F17:F22)</f>
        <v>100</v>
      </c>
      <c r="G23" s="37">
        <f>SUM(G17:G22)</f>
        <v>587627</v>
      </c>
      <c r="H23" s="37">
        <f>SUM(H17:H22)</f>
        <v>579891</v>
      </c>
      <c r="I23" s="38">
        <f t="shared" si="1"/>
        <v>-1.316481373388223</v>
      </c>
      <c r="J23" s="38">
        <f>SUM(J17:J22)</f>
        <v>100</v>
      </c>
      <c r="K23" s="4"/>
      <c r="L23" s="37">
        <f>SUM(L17:L22)</f>
        <v>4309617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20568</v>
      </c>
      <c r="D26" s="35">
        <v>17661</v>
      </c>
      <c r="E26" s="36">
        <f t="shared" ref="E26:E31" si="5">IF(ISBLANK(D26),"",(IFERROR(((D26/C26-1)*100),"")))</f>
        <v>-14.133605600933485</v>
      </c>
      <c r="F26" s="36">
        <f>+(D26*100)/$D$32</f>
        <v>39.712628170534266</v>
      </c>
      <c r="G26" s="35">
        <v>113891</v>
      </c>
      <c r="H26" s="35">
        <v>110174</v>
      </c>
      <c r="I26" s="36">
        <f t="shared" ref="I26:I31" si="6">IF(ISBLANK(H26),"",(IFERROR(((H26/G26-1)*100),"")))</f>
        <v>-3.2636468202052793</v>
      </c>
      <c r="J26" s="36">
        <f>+(H26*100)/$H$32</f>
        <v>36.069051539844104</v>
      </c>
      <c r="K26" s="79"/>
      <c r="L26" s="35">
        <v>826385</v>
      </c>
      <c r="M26" s="36">
        <f>+(L26*100)/$L$32</f>
        <v>34.942608345616748</v>
      </c>
      <c r="N26" s="15"/>
    </row>
    <row r="27" spans="1:14" ht="15.75">
      <c r="A27" s="12"/>
      <c r="B27" s="34" t="s">
        <v>299</v>
      </c>
      <c r="C27" s="35">
        <v>16608</v>
      </c>
      <c r="D27" s="35">
        <v>13620</v>
      </c>
      <c r="E27" s="36">
        <f t="shared" si="5"/>
        <v>-17.99132947976878</v>
      </c>
      <c r="F27" s="36">
        <f t="shared" ref="F27:F30" si="7">+(D27*100)/$D$32</f>
        <v>30.626011872638962</v>
      </c>
      <c r="G27" s="35">
        <v>107515</v>
      </c>
      <c r="H27" s="35">
        <v>96495</v>
      </c>
      <c r="I27" s="36">
        <f t="shared" si="6"/>
        <v>-10.2497325954518</v>
      </c>
      <c r="J27" s="36">
        <f t="shared" ref="J27:J30" si="8">+(H27*100)/$H$32</f>
        <v>31.59078483432803</v>
      </c>
      <c r="K27" s="79"/>
      <c r="L27" s="35">
        <v>836144</v>
      </c>
      <c r="M27" s="36">
        <f t="shared" ref="M27:M30" si="9">+(L27*100)/$L$32</f>
        <v>35.355254890320332</v>
      </c>
      <c r="N27" s="15"/>
    </row>
    <row r="28" spans="1:14" ht="15.75">
      <c r="A28" s="12"/>
      <c r="B28" s="34" t="s">
        <v>261</v>
      </c>
      <c r="C28" s="35">
        <v>5624</v>
      </c>
      <c r="D28" s="35">
        <v>4818</v>
      </c>
      <c r="E28" s="36">
        <f t="shared" si="5"/>
        <v>-14.331436699857758</v>
      </c>
      <c r="F28" s="36">
        <f t="shared" si="7"/>
        <v>10.833783054506206</v>
      </c>
      <c r="G28" s="35">
        <v>35149</v>
      </c>
      <c r="H28" s="35">
        <v>34708</v>
      </c>
      <c r="I28" s="36">
        <f t="shared" si="6"/>
        <v>-1.2546587385131813</v>
      </c>
      <c r="J28" s="36">
        <f t="shared" si="8"/>
        <v>11.362795585572902</v>
      </c>
      <c r="K28" s="79"/>
      <c r="L28" s="35">
        <v>264915</v>
      </c>
      <c r="M28" s="36">
        <f t="shared" si="9"/>
        <v>11.20158411621588</v>
      </c>
      <c r="N28" s="15"/>
    </row>
    <row r="29" spans="1:14" ht="15.75">
      <c r="A29" s="12"/>
      <c r="B29" s="34" t="s">
        <v>262</v>
      </c>
      <c r="C29" s="35">
        <v>4640</v>
      </c>
      <c r="D29" s="35">
        <v>4109</v>
      </c>
      <c r="E29" s="36">
        <f t="shared" si="5"/>
        <v>-11.443965517241384</v>
      </c>
      <c r="F29" s="36">
        <f t="shared" si="7"/>
        <v>9.2395214966720633</v>
      </c>
      <c r="G29" s="35">
        <v>31129</v>
      </c>
      <c r="H29" s="35">
        <v>31001</v>
      </c>
      <c r="I29" s="36">
        <f t="shared" si="6"/>
        <v>-0.41119213595040005</v>
      </c>
      <c r="J29" s="36">
        <f t="shared" si="8"/>
        <v>10.149188254821528</v>
      </c>
      <c r="K29" s="79"/>
      <c r="L29" s="35">
        <v>223972</v>
      </c>
      <c r="M29" s="36">
        <f t="shared" si="9"/>
        <v>9.470362937837054</v>
      </c>
      <c r="N29" s="15"/>
    </row>
    <row r="30" spans="1:14" ht="15.75">
      <c r="A30" s="12"/>
      <c r="B30" s="34" t="s">
        <v>263</v>
      </c>
      <c r="C30" s="35">
        <v>1938</v>
      </c>
      <c r="D30" s="35">
        <v>1712</v>
      </c>
      <c r="E30" s="36">
        <f t="shared" si="5"/>
        <v>-11.661506707946334</v>
      </c>
      <c r="F30" s="36">
        <f t="shared" si="7"/>
        <v>3.8496132397913292</v>
      </c>
      <c r="G30" s="35">
        <v>12662</v>
      </c>
      <c r="H30" s="35">
        <v>13366</v>
      </c>
      <c r="I30" s="36">
        <f t="shared" si="6"/>
        <v>5.559943136945189</v>
      </c>
      <c r="J30" s="36">
        <f t="shared" si="8"/>
        <v>4.3757959489675988</v>
      </c>
      <c r="K30" s="79"/>
      <c r="L30" s="35">
        <v>88548</v>
      </c>
      <c r="M30" s="36">
        <f t="shared" si="9"/>
        <v>3.7441363090904018</v>
      </c>
      <c r="N30" s="15"/>
    </row>
    <row r="31" spans="1:14" ht="15.75">
      <c r="A31" s="12"/>
      <c r="B31" s="34" t="s">
        <v>264</v>
      </c>
      <c r="C31" s="35">
        <v>2744</v>
      </c>
      <c r="D31" s="35">
        <v>2552</v>
      </c>
      <c r="E31" s="36">
        <f t="shared" si="5"/>
        <v>-6.9970845481049597</v>
      </c>
      <c r="F31" s="36">
        <f>+(D31*100)/$D$32</f>
        <v>5.7384421658571689</v>
      </c>
      <c r="G31" s="35">
        <v>17355</v>
      </c>
      <c r="H31" s="35">
        <v>19709</v>
      </c>
      <c r="I31" s="36">
        <f t="shared" si="6"/>
        <v>13.563814462690861</v>
      </c>
      <c r="J31" s="36">
        <f>+(H31*100)/$H$32</f>
        <v>6.452383836465839</v>
      </c>
      <c r="K31" s="79"/>
      <c r="L31" s="35">
        <v>125014</v>
      </c>
      <c r="M31" s="36">
        <f>+(L31*100)/$L$32</f>
        <v>5.2860534009195854</v>
      </c>
      <c r="N31" s="15"/>
    </row>
    <row r="32" spans="1:14" ht="15.75">
      <c r="A32" s="12"/>
      <c r="B32" s="40" t="s">
        <v>70</v>
      </c>
      <c r="C32" s="37">
        <f>SUM(C26:C31)</f>
        <v>52122</v>
      </c>
      <c r="D32" s="37">
        <f>SUM(D26:D31)</f>
        <v>44472</v>
      </c>
      <c r="E32" s="38">
        <f t="shared" ref="E32" si="10">IF(ISBLANK(D32),"",(IFERROR(((D32/C32-1)*100),"")))</f>
        <v>-14.677103718199614</v>
      </c>
      <c r="F32" s="38">
        <f>SUM(F26:F31)</f>
        <v>99.999999999999986</v>
      </c>
      <c r="G32" s="37">
        <f>SUM(G26:G31)</f>
        <v>317701</v>
      </c>
      <c r="H32" s="37">
        <f>SUM(H26:H31)</f>
        <v>305453</v>
      </c>
      <c r="I32" s="38">
        <f t="shared" ref="I32" si="11">IF(ISBLANK(H32),"",(IFERROR(((H32/G32-1)*100),"")))</f>
        <v>-3.8551971822562758</v>
      </c>
      <c r="J32" s="38">
        <f>SUM(J26:J31)</f>
        <v>99.999999999999986</v>
      </c>
      <c r="K32" s="4"/>
      <c r="L32" s="37">
        <f>SUM(L26:L31)</f>
        <v>2364978</v>
      </c>
      <c r="M32" s="38">
        <f>SUM(M26:M31)</f>
        <v>100.00000000000001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17162</v>
      </c>
      <c r="D35" s="35">
        <f t="shared" si="12"/>
        <v>14873</v>
      </c>
      <c r="E35" s="36">
        <f t="shared" ref="E35:E41" si="13">IF(ISBLANK(D35),"",(IFERROR(((D35/C35-1)*100),"")))</f>
        <v>-13.33760633958746</v>
      </c>
      <c r="F35" s="36">
        <f>+(D35*100)/$D$41</f>
        <v>35.985095932834916</v>
      </c>
      <c r="G35" s="35">
        <f t="shared" ref="G35:H40" si="14">G17-G26</f>
        <v>91728</v>
      </c>
      <c r="H35" s="35">
        <f t="shared" si="14"/>
        <v>89369</v>
      </c>
      <c r="I35" s="36">
        <f t="shared" ref="I35:I41" si="15">IF(ISBLANK(H35),"",(IFERROR(((H35/G35-1)*100),"")))</f>
        <v>-2.5717338217338237</v>
      </c>
      <c r="J35" s="36">
        <f>+(H35*100)/$H$41</f>
        <v>32.564367908234281</v>
      </c>
      <c r="K35" s="79"/>
      <c r="L35" s="35">
        <f t="shared" ref="L35:L40" si="16">L17-L26</f>
        <v>629638</v>
      </c>
      <c r="M35" s="36">
        <f>+(L35*100)/$L$41</f>
        <v>32.378143192643982</v>
      </c>
      <c r="N35" s="15"/>
    </row>
    <row r="36" spans="1:14" ht="15.75">
      <c r="A36" s="12"/>
      <c r="B36" s="34" t="s">
        <v>299</v>
      </c>
      <c r="C36" s="35">
        <f t="shared" si="12"/>
        <v>15009</v>
      </c>
      <c r="D36" s="35">
        <f t="shared" si="12"/>
        <v>12774</v>
      </c>
      <c r="E36" s="36">
        <f t="shared" si="13"/>
        <v>-14.891065360783529</v>
      </c>
      <c r="F36" s="36">
        <f t="shared" ref="F36:F39" si="17">+(D36*100)/$D$41</f>
        <v>30.906583436161718</v>
      </c>
      <c r="G36" s="35">
        <f t="shared" si="14"/>
        <v>90322</v>
      </c>
      <c r="H36" s="35">
        <f t="shared" si="14"/>
        <v>87751</v>
      </c>
      <c r="I36" s="36">
        <f t="shared" si="15"/>
        <v>-2.8464825845308961</v>
      </c>
      <c r="J36" s="36">
        <f t="shared" ref="J36:J39" si="18">+(H36*100)/$H$41</f>
        <v>31.974799408245214</v>
      </c>
      <c r="K36" s="79"/>
      <c r="L36" s="35">
        <f t="shared" si="16"/>
        <v>685231</v>
      </c>
      <c r="M36" s="36">
        <f t="shared" ref="M36:M39" si="19">+(L36*100)/$L$41</f>
        <v>35.236925722460569</v>
      </c>
      <c r="N36" s="15"/>
    </row>
    <row r="37" spans="1:14" ht="15.75">
      <c r="A37" s="12"/>
      <c r="B37" s="34" t="s">
        <v>261</v>
      </c>
      <c r="C37" s="35">
        <f t="shared" si="12"/>
        <v>5124</v>
      </c>
      <c r="D37" s="35">
        <f t="shared" si="12"/>
        <v>4520</v>
      </c>
      <c r="E37" s="36">
        <f t="shared" si="13"/>
        <v>-11.787665886026543</v>
      </c>
      <c r="F37" s="36">
        <f t="shared" si="17"/>
        <v>10.936101231521134</v>
      </c>
      <c r="G37" s="35">
        <f t="shared" si="14"/>
        <v>30567</v>
      </c>
      <c r="H37" s="35">
        <f t="shared" si="14"/>
        <v>32388</v>
      </c>
      <c r="I37" s="36">
        <f t="shared" si="15"/>
        <v>5.9574050446560056</v>
      </c>
      <c r="J37" s="36">
        <f t="shared" si="18"/>
        <v>11.801572668508005</v>
      </c>
      <c r="K37" s="79"/>
      <c r="L37" s="35">
        <f t="shared" si="16"/>
        <v>224744</v>
      </c>
      <c r="M37" s="36">
        <f t="shared" si="19"/>
        <v>11.557106486088163</v>
      </c>
      <c r="N37" s="15"/>
    </row>
    <row r="38" spans="1:14" ht="15.75">
      <c r="A38" s="12"/>
      <c r="B38" s="34" t="s">
        <v>262</v>
      </c>
      <c r="C38" s="35">
        <f t="shared" si="12"/>
        <v>4662</v>
      </c>
      <c r="D38" s="35">
        <f t="shared" si="12"/>
        <v>4133</v>
      </c>
      <c r="E38" s="36">
        <f t="shared" si="13"/>
        <v>-11.347061347061349</v>
      </c>
      <c r="F38" s="36">
        <f t="shared" si="17"/>
        <v>9.9997580508577091</v>
      </c>
      <c r="G38" s="35">
        <f t="shared" si="14"/>
        <v>27620</v>
      </c>
      <c r="H38" s="35">
        <f t="shared" si="14"/>
        <v>29422</v>
      </c>
      <c r="I38" s="36">
        <f t="shared" si="15"/>
        <v>6.5242577842143268</v>
      </c>
      <c r="J38" s="36">
        <f t="shared" si="18"/>
        <v>10.720818545536696</v>
      </c>
      <c r="K38" s="79"/>
      <c r="L38" s="35">
        <f t="shared" si="16"/>
        <v>194115</v>
      </c>
      <c r="M38" s="36">
        <f t="shared" si="19"/>
        <v>9.9820583666171459</v>
      </c>
      <c r="N38" s="15"/>
    </row>
    <row r="39" spans="1:14" ht="15.75">
      <c r="A39" s="12"/>
      <c r="B39" s="34" t="s">
        <v>263</v>
      </c>
      <c r="C39" s="35">
        <f t="shared" si="12"/>
        <v>2118</v>
      </c>
      <c r="D39" s="35">
        <f t="shared" si="12"/>
        <v>1807</v>
      </c>
      <c r="E39" s="36">
        <f t="shared" si="13"/>
        <v>-14.683663833805472</v>
      </c>
      <c r="F39" s="36">
        <f t="shared" si="17"/>
        <v>4.3720210011855505</v>
      </c>
      <c r="G39" s="35">
        <f t="shared" si="14"/>
        <v>11797</v>
      </c>
      <c r="H39" s="35">
        <f t="shared" si="14"/>
        <v>13384</v>
      </c>
      <c r="I39" s="36">
        <f t="shared" si="15"/>
        <v>13.452572687971509</v>
      </c>
      <c r="J39" s="36">
        <f t="shared" si="18"/>
        <v>4.8768756513310842</v>
      </c>
      <c r="K39" s="79"/>
      <c r="L39" s="35">
        <f t="shared" si="16"/>
        <v>81556</v>
      </c>
      <c r="M39" s="36">
        <f t="shared" si="19"/>
        <v>4.1938889428834862</v>
      </c>
      <c r="N39" s="15"/>
    </row>
    <row r="40" spans="1:14" ht="15.75">
      <c r="A40" s="12"/>
      <c r="B40" s="34" t="s">
        <v>264</v>
      </c>
      <c r="C40" s="35">
        <f t="shared" si="12"/>
        <v>2893</v>
      </c>
      <c r="D40" s="35">
        <f t="shared" si="12"/>
        <v>3224</v>
      </c>
      <c r="E40" s="36">
        <f t="shared" si="13"/>
        <v>11.441410300725895</v>
      </c>
      <c r="F40" s="36">
        <f>+(D40*100)/$D$41</f>
        <v>7.8004403474389683</v>
      </c>
      <c r="G40" s="35">
        <f t="shared" si="14"/>
        <v>17892</v>
      </c>
      <c r="H40" s="35">
        <f t="shared" si="14"/>
        <v>22124</v>
      </c>
      <c r="I40" s="36">
        <f t="shared" si="15"/>
        <v>23.653029286832105</v>
      </c>
      <c r="J40" s="36">
        <f>+(H40*100)/$H$41</f>
        <v>8.0615658181447181</v>
      </c>
      <c r="K40" s="79"/>
      <c r="L40" s="35">
        <f t="shared" si="16"/>
        <v>129355</v>
      </c>
      <c r="M40" s="36">
        <f>+(L40*100)/$L$41</f>
        <v>6.6518772893066531</v>
      </c>
      <c r="N40" s="15"/>
    </row>
    <row r="41" spans="1:14" ht="15.75">
      <c r="A41" s="12"/>
      <c r="B41" s="40" t="s">
        <v>70</v>
      </c>
      <c r="C41" s="37">
        <f>SUM(C35:C40)</f>
        <v>46968</v>
      </c>
      <c r="D41" s="37">
        <f>SUM(D35:D40)</f>
        <v>41331</v>
      </c>
      <c r="E41" s="38">
        <f t="shared" si="13"/>
        <v>-12.001788451711803</v>
      </c>
      <c r="F41" s="38">
        <f>SUM(F35:F40)</f>
        <v>99.999999999999986</v>
      </c>
      <c r="G41" s="37">
        <f>SUM(G35:G40)</f>
        <v>269926</v>
      </c>
      <c r="H41" s="37">
        <f>SUM(H35:H40)</f>
        <v>274438</v>
      </c>
      <c r="I41" s="38">
        <f t="shared" si="15"/>
        <v>1.6715692449041697</v>
      </c>
      <c r="J41" s="38">
        <f>SUM(J35:J40)</f>
        <v>100</v>
      </c>
      <c r="K41" s="4"/>
      <c r="L41" s="37">
        <f>SUM(L35:L40)</f>
        <v>1944639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954</v>
      </c>
      <c r="D17" s="35">
        <v>820</v>
      </c>
      <c r="E17" s="36">
        <f t="shared" ref="E17:E23" si="0">IF(ISBLANK(D17),"",(IFERROR(((D17/C17-1)*100),"")))</f>
        <v>-14.046121593291405</v>
      </c>
      <c r="F17" s="36">
        <f>+(D17*100)/$D$23</f>
        <v>0.95567754041233988</v>
      </c>
      <c r="G17" s="35">
        <v>4848</v>
      </c>
      <c r="H17" s="35">
        <v>5133</v>
      </c>
      <c r="I17" s="36">
        <f t="shared" ref="I17:I23" si="1">IF(ISBLANK(H17),"",(IFERROR(((H17/G17-1)*100),"")))</f>
        <v>5.8787128712871395</v>
      </c>
      <c r="J17" s="36">
        <f>+(H17*100)/$H$23</f>
        <v>0.8851663502278877</v>
      </c>
      <c r="K17" s="79"/>
      <c r="L17" s="35">
        <v>23871</v>
      </c>
      <c r="M17" s="36">
        <f>+(L17*100)/$L$23</f>
        <v>0.55390072946157398</v>
      </c>
      <c r="N17" s="15"/>
    </row>
    <row r="18" spans="1:14" ht="15.75">
      <c r="A18" s="12"/>
      <c r="B18" s="34" t="s">
        <v>82</v>
      </c>
      <c r="C18" s="35">
        <v>50181</v>
      </c>
      <c r="D18" s="35">
        <v>39230</v>
      </c>
      <c r="E18" s="36">
        <f t="shared" si="0"/>
        <v>-21.823000737330865</v>
      </c>
      <c r="F18" s="36">
        <f t="shared" ref="F18:F21" si="2">+(D18*100)/$D$23</f>
        <v>45.721012085824505</v>
      </c>
      <c r="G18" s="35">
        <v>285264</v>
      </c>
      <c r="H18" s="35">
        <v>257246</v>
      </c>
      <c r="I18" s="36">
        <f t="shared" si="1"/>
        <v>-9.8217791238992653</v>
      </c>
      <c r="J18" s="36">
        <f t="shared" ref="J18:J21" si="3">+(H18*100)/$H$23</f>
        <v>44.361095447247848</v>
      </c>
      <c r="K18" s="79"/>
      <c r="L18" s="35">
        <v>1907760</v>
      </c>
      <c r="M18" s="36">
        <f t="shared" ref="M18:M21" si="4">+(L18*100)/$L$23</f>
        <v>44.267506834133982</v>
      </c>
      <c r="N18" s="15"/>
    </row>
    <row r="19" spans="1:14" ht="15.75">
      <c r="A19" s="12"/>
      <c r="B19" s="34" t="s">
        <v>88</v>
      </c>
      <c r="C19" s="35">
        <v>6311</v>
      </c>
      <c r="D19" s="35">
        <v>4448</v>
      </c>
      <c r="E19" s="36">
        <f t="shared" si="0"/>
        <v>-29.519885913484391</v>
      </c>
      <c r="F19" s="36">
        <f t="shared" si="2"/>
        <v>5.183967926529375</v>
      </c>
      <c r="G19" s="35">
        <v>44802</v>
      </c>
      <c r="H19" s="35">
        <v>31772</v>
      </c>
      <c r="I19" s="36">
        <f t="shared" si="1"/>
        <v>-29.083523057006389</v>
      </c>
      <c r="J19" s="36">
        <f t="shared" si="3"/>
        <v>5.4789607012352324</v>
      </c>
      <c r="K19" s="79"/>
      <c r="L19" s="35">
        <v>325715</v>
      </c>
      <c r="M19" s="36">
        <f t="shared" si="4"/>
        <v>7.5578641907157875</v>
      </c>
      <c r="N19" s="15"/>
    </row>
    <row r="20" spans="1:14" ht="15.75">
      <c r="A20" s="12"/>
      <c r="B20" s="34" t="s">
        <v>89</v>
      </c>
      <c r="C20" s="35">
        <v>1961</v>
      </c>
      <c r="D20" s="35">
        <v>1408</v>
      </c>
      <c r="E20" s="36">
        <f t="shared" si="0"/>
        <v>-28.199898011218771</v>
      </c>
      <c r="F20" s="36">
        <f t="shared" si="2"/>
        <v>1.6409682645128958</v>
      </c>
      <c r="G20" s="35">
        <v>14129</v>
      </c>
      <c r="H20" s="35">
        <v>10735</v>
      </c>
      <c r="I20" s="36">
        <f t="shared" si="1"/>
        <v>-24.021516030858514</v>
      </c>
      <c r="J20" s="36">
        <f t="shared" si="3"/>
        <v>1.851209968769993</v>
      </c>
      <c r="K20" s="79"/>
      <c r="L20" s="35">
        <v>86956</v>
      </c>
      <c r="M20" s="36">
        <f t="shared" si="4"/>
        <v>2.0177199041121288</v>
      </c>
      <c r="N20" s="15"/>
    </row>
    <row r="21" spans="1:14" ht="15.75">
      <c r="A21" s="12"/>
      <c r="B21" s="34" t="s">
        <v>90</v>
      </c>
      <c r="C21" s="35">
        <v>29608</v>
      </c>
      <c r="D21" s="35">
        <v>27519</v>
      </c>
      <c r="E21" s="36">
        <f t="shared" si="0"/>
        <v>-7.0555255336395621</v>
      </c>
      <c r="F21" s="36">
        <f t="shared" si="2"/>
        <v>32.072305164155097</v>
      </c>
      <c r="G21" s="35">
        <v>163394</v>
      </c>
      <c r="H21" s="35">
        <v>191378</v>
      </c>
      <c r="I21" s="36">
        <f t="shared" si="1"/>
        <v>17.126699878820517</v>
      </c>
      <c r="J21" s="36">
        <f t="shared" si="3"/>
        <v>33.00240907342932</v>
      </c>
      <c r="K21" s="79"/>
      <c r="L21" s="35">
        <v>1636488</v>
      </c>
      <c r="M21" s="36">
        <f t="shared" si="4"/>
        <v>37.972933557668817</v>
      </c>
      <c r="N21" s="15"/>
    </row>
    <row r="22" spans="1:14" ht="15.75">
      <c r="A22" s="12"/>
      <c r="B22" s="34" t="s">
        <v>71</v>
      </c>
      <c r="C22" s="35">
        <v>10075</v>
      </c>
      <c r="D22" s="35">
        <v>12378</v>
      </c>
      <c r="E22" s="36">
        <f t="shared" si="0"/>
        <v>22.858560794044671</v>
      </c>
      <c r="F22" s="36">
        <f>+(D22*100)/$D$23</f>
        <v>14.426069018565784</v>
      </c>
      <c r="G22" s="35">
        <v>75190</v>
      </c>
      <c r="H22" s="35">
        <v>83627</v>
      </c>
      <c r="I22" s="36">
        <f t="shared" si="1"/>
        <v>11.220907035510042</v>
      </c>
      <c r="J22" s="36">
        <f>+(H22*100)/$H$23</f>
        <v>14.421158459089725</v>
      </c>
      <c r="K22" s="79"/>
      <c r="L22" s="35">
        <v>328827</v>
      </c>
      <c r="M22" s="36">
        <f>+(L22*100)/$L$23</f>
        <v>7.6300747839077117</v>
      </c>
      <c r="N22" s="15"/>
    </row>
    <row r="23" spans="1:14" ht="15.75">
      <c r="A23" s="12"/>
      <c r="B23" s="40" t="s">
        <v>70</v>
      </c>
      <c r="C23" s="37">
        <f>SUM(C17:C22)</f>
        <v>99090</v>
      </c>
      <c r="D23" s="37">
        <f>SUM(D17:D22)</f>
        <v>85803</v>
      </c>
      <c r="E23" s="38">
        <f t="shared" si="0"/>
        <v>-13.409022101120193</v>
      </c>
      <c r="F23" s="38">
        <f>SUM(F17:F22)</f>
        <v>100</v>
      </c>
      <c r="G23" s="37">
        <f>SUM(G17:G22)</f>
        <v>587627</v>
      </c>
      <c r="H23" s="37">
        <f>SUM(H17:H22)</f>
        <v>579891</v>
      </c>
      <c r="I23" s="38">
        <f t="shared" si="1"/>
        <v>-1.316481373388223</v>
      </c>
      <c r="J23" s="38">
        <f>SUM(J17:J22)</f>
        <v>100</v>
      </c>
      <c r="K23" s="4"/>
      <c r="L23" s="37">
        <f>SUM(L17:L22)</f>
        <v>4309617</v>
      </c>
      <c r="M23" s="38">
        <f>SUM(M17:M22)</f>
        <v>100.00000000000001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569</v>
      </c>
      <c r="D26" s="35">
        <v>432</v>
      </c>
      <c r="E26" s="36">
        <f t="shared" ref="E26:E31" si="5">IF(ISBLANK(D26),"",(IFERROR(((D26/C26-1)*100),"")))</f>
        <v>-24.077328646748686</v>
      </c>
      <c r="F26" s="36">
        <f>+(D26*100)/$D$32</f>
        <v>0.97139773340528868</v>
      </c>
      <c r="G26" s="35">
        <v>2951</v>
      </c>
      <c r="H26" s="35">
        <v>2879</v>
      </c>
      <c r="I26" s="36">
        <f t="shared" ref="I26:I31" si="6">IF(ISBLANK(H26),"",(IFERROR(((H26/G26-1)*100),"")))</f>
        <v>-2.4398508980006728</v>
      </c>
      <c r="J26" s="36">
        <f>+(H26*100)/$H$32</f>
        <v>0.94253453068066118</v>
      </c>
      <c r="K26" s="79"/>
      <c r="L26" s="35">
        <v>14170</v>
      </c>
      <c r="M26" s="36">
        <f>+(L26*100)/$L$32</f>
        <v>0.59915990761859095</v>
      </c>
      <c r="N26" s="15"/>
    </row>
    <row r="27" spans="1:14" ht="15.75">
      <c r="A27" s="12"/>
      <c r="B27" s="34" t="s">
        <v>82</v>
      </c>
      <c r="C27" s="35">
        <v>27473</v>
      </c>
      <c r="D27" s="35">
        <v>20769</v>
      </c>
      <c r="E27" s="36">
        <f t="shared" si="5"/>
        <v>-24.402140283187123</v>
      </c>
      <c r="F27" s="36">
        <f t="shared" ref="F27:F30" si="7">+(D27*100)/$D$32</f>
        <v>46.701295196977874</v>
      </c>
      <c r="G27" s="35">
        <v>161297</v>
      </c>
      <c r="H27" s="35">
        <v>139325</v>
      </c>
      <c r="I27" s="36">
        <f t="shared" si="6"/>
        <v>-13.62207604605169</v>
      </c>
      <c r="J27" s="36">
        <f t="shared" ref="J27:J30" si="8">+(H27*100)/$H$32</f>
        <v>45.61258196842067</v>
      </c>
      <c r="K27" s="79"/>
      <c r="L27" s="35">
        <v>1094624</v>
      </c>
      <c r="M27" s="36">
        <f t="shared" ref="M27:M30" si="9">+(L27*100)/$L$32</f>
        <v>46.284743452158963</v>
      </c>
      <c r="N27" s="15"/>
    </row>
    <row r="28" spans="1:14" ht="15.75">
      <c r="A28" s="12"/>
      <c r="B28" s="34" t="s">
        <v>88</v>
      </c>
      <c r="C28" s="35">
        <v>3068</v>
      </c>
      <c r="D28" s="35">
        <v>2191</v>
      </c>
      <c r="E28" s="36">
        <f t="shared" si="5"/>
        <v>-28.585397653194267</v>
      </c>
      <c r="F28" s="36">
        <f t="shared" si="7"/>
        <v>4.9266954488217305</v>
      </c>
      <c r="G28" s="35">
        <v>22402</v>
      </c>
      <c r="H28" s="35">
        <v>15830</v>
      </c>
      <c r="I28" s="36">
        <f t="shared" si="6"/>
        <v>-29.336666369074194</v>
      </c>
      <c r="J28" s="36">
        <f t="shared" si="8"/>
        <v>5.1824666970041218</v>
      </c>
      <c r="K28" s="79"/>
      <c r="L28" s="35">
        <v>164776</v>
      </c>
      <c r="M28" s="36">
        <f t="shared" si="9"/>
        <v>6.9673375397149568</v>
      </c>
      <c r="N28" s="15"/>
    </row>
    <row r="29" spans="1:14" ht="15.75">
      <c r="A29" s="12"/>
      <c r="B29" s="34" t="s">
        <v>89</v>
      </c>
      <c r="C29" s="35">
        <v>818</v>
      </c>
      <c r="D29" s="35">
        <v>631</v>
      </c>
      <c r="E29" s="36">
        <f t="shared" si="5"/>
        <v>-22.860635696821518</v>
      </c>
      <c r="F29" s="36">
        <f t="shared" si="7"/>
        <v>1.4188703004137435</v>
      </c>
      <c r="G29" s="35">
        <v>6185</v>
      </c>
      <c r="H29" s="35">
        <v>4653</v>
      </c>
      <c r="I29" s="36">
        <f t="shared" si="6"/>
        <v>-24.769603880355696</v>
      </c>
      <c r="J29" s="36">
        <f t="shared" si="8"/>
        <v>1.5233112786582552</v>
      </c>
      <c r="K29" s="79"/>
      <c r="L29" s="35">
        <v>38165</v>
      </c>
      <c r="M29" s="36">
        <f t="shared" si="9"/>
        <v>1.6137570835754074</v>
      </c>
      <c r="N29" s="15"/>
    </row>
    <row r="30" spans="1:14" ht="15.75">
      <c r="A30" s="12"/>
      <c r="B30" s="34" t="s">
        <v>90</v>
      </c>
      <c r="C30" s="35">
        <v>14500</v>
      </c>
      <c r="D30" s="35">
        <v>13581</v>
      </c>
      <c r="E30" s="36">
        <f t="shared" si="5"/>
        <v>-6.3379310344827573</v>
      </c>
      <c r="F30" s="36">
        <f t="shared" si="7"/>
        <v>30.538316243928765</v>
      </c>
      <c r="G30" s="35">
        <v>81361</v>
      </c>
      <c r="H30" s="35">
        <v>96285</v>
      </c>
      <c r="I30" s="36">
        <f t="shared" si="6"/>
        <v>18.342940720984259</v>
      </c>
      <c r="J30" s="36">
        <f t="shared" si="8"/>
        <v>31.52203448648401</v>
      </c>
      <c r="K30" s="79"/>
      <c r="L30" s="35">
        <v>863255</v>
      </c>
      <c r="M30" s="36">
        <f t="shared" si="9"/>
        <v>36.501608048785229</v>
      </c>
      <c r="N30" s="15"/>
    </row>
    <row r="31" spans="1:14" ht="15.75">
      <c r="A31" s="12"/>
      <c r="B31" s="34" t="s">
        <v>71</v>
      </c>
      <c r="C31" s="35">
        <v>5694</v>
      </c>
      <c r="D31" s="35">
        <v>6868</v>
      </c>
      <c r="E31" s="36">
        <f t="shared" si="5"/>
        <v>20.618194590797323</v>
      </c>
      <c r="F31" s="36">
        <f>+(D31*100)/$D$32</f>
        <v>15.4434250764526</v>
      </c>
      <c r="G31" s="35">
        <v>43505</v>
      </c>
      <c r="H31" s="35">
        <v>46481</v>
      </c>
      <c r="I31" s="36">
        <f t="shared" si="6"/>
        <v>6.8405930352833044</v>
      </c>
      <c r="J31" s="36">
        <f>+(H31*100)/$H$32</f>
        <v>15.21707103875228</v>
      </c>
      <c r="K31" s="79"/>
      <c r="L31" s="35">
        <v>189988</v>
      </c>
      <c r="M31" s="36">
        <f>+(L31*100)/$L$32</f>
        <v>8.03339396814685</v>
      </c>
      <c r="N31" s="15"/>
    </row>
    <row r="32" spans="1:14" ht="15.75">
      <c r="A32" s="12"/>
      <c r="B32" s="40" t="s">
        <v>70</v>
      </c>
      <c r="C32" s="37">
        <f>SUM(C26:C31)</f>
        <v>52122</v>
      </c>
      <c r="D32" s="37">
        <f>SUM(D26:D31)</f>
        <v>44472</v>
      </c>
      <c r="E32" s="38">
        <f t="shared" ref="E32" si="10">IF(ISBLANK(D32),"",(IFERROR(((D32/C32-1)*100),"")))</f>
        <v>-14.677103718199614</v>
      </c>
      <c r="F32" s="38">
        <f>SUM(F26:F31)</f>
        <v>100</v>
      </c>
      <c r="G32" s="37">
        <f>SUM(G26:G31)</f>
        <v>317701</v>
      </c>
      <c r="H32" s="37">
        <f>SUM(H26:H31)</f>
        <v>305453</v>
      </c>
      <c r="I32" s="38">
        <f t="shared" ref="I32" si="11">IF(ISBLANK(H32),"",(IFERROR(((H32/G32-1)*100),"")))</f>
        <v>-3.8551971822562758</v>
      </c>
      <c r="J32" s="38">
        <f>SUM(J26:J31)</f>
        <v>100</v>
      </c>
      <c r="K32" s="4"/>
      <c r="L32" s="37">
        <f>SUM(L26:L31)</f>
        <v>2364978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385</v>
      </c>
      <c r="D35" s="35">
        <f t="shared" si="12"/>
        <v>388</v>
      </c>
      <c r="E35" s="36">
        <f t="shared" ref="E35:E41" si="13">IF(ISBLANK(D35),"",(IFERROR(((D35/C35-1)*100),"")))</f>
        <v>0.77922077922076838</v>
      </c>
      <c r="F35" s="36">
        <f>+(D35*100)/$D$41</f>
        <v>0.93876267208632747</v>
      </c>
      <c r="G35" s="35">
        <f t="shared" ref="G35:H40" si="14">G17-G26</f>
        <v>1897</v>
      </c>
      <c r="H35" s="35">
        <f t="shared" si="14"/>
        <v>2254</v>
      </c>
      <c r="I35" s="36">
        <f t="shared" ref="I35:I41" si="15">IF(ISBLANK(H35),"",(IFERROR(((H35/G35-1)*100),"")))</f>
        <v>18.819188191881906</v>
      </c>
      <c r="J35" s="36">
        <f>+(H35*100)/$H$41</f>
        <v>0.82131483249404236</v>
      </c>
      <c r="K35" s="79"/>
      <c r="L35" s="35">
        <f t="shared" ref="L35:L40" si="16">L17-L26</f>
        <v>9701</v>
      </c>
      <c r="M35" s="36">
        <f>+(L35*100)/$L$41</f>
        <v>0.49885865705665677</v>
      </c>
      <c r="N35" s="15"/>
    </row>
    <row r="36" spans="1:14" ht="15.75">
      <c r="A36" s="12"/>
      <c r="B36" s="34" t="s">
        <v>82</v>
      </c>
      <c r="C36" s="35">
        <f t="shared" si="12"/>
        <v>22708</v>
      </c>
      <c r="D36" s="35">
        <f t="shared" si="12"/>
        <v>18461</v>
      </c>
      <c r="E36" s="36">
        <f t="shared" si="13"/>
        <v>-18.702659855557513</v>
      </c>
      <c r="F36" s="36">
        <f t="shared" ref="F36:F39" si="17">+(D36*100)/$D$41</f>
        <v>44.666231158210543</v>
      </c>
      <c r="G36" s="35">
        <f t="shared" si="14"/>
        <v>123967</v>
      </c>
      <c r="H36" s="35">
        <f t="shared" si="14"/>
        <v>117921</v>
      </c>
      <c r="I36" s="36">
        <f t="shared" si="15"/>
        <v>-4.8771043906846163</v>
      </c>
      <c r="J36" s="36">
        <f t="shared" ref="J36:J39" si="18">+(H36*100)/$H$41</f>
        <v>42.968174961193419</v>
      </c>
      <c r="K36" s="79"/>
      <c r="L36" s="35">
        <f t="shared" si="16"/>
        <v>813136</v>
      </c>
      <c r="M36" s="36">
        <f t="shared" ref="M36:M39" si="19">+(L36*100)/$L$41</f>
        <v>41.814239043853384</v>
      </c>
      <c r="N36" s="15"/>
    </row>
    <row r="37" spans="1:14" ht="15.75">
      <c r="A37" s="12"/>
      <c r="B37" s="34" t="s">
        <v>88</v>
      </c>
      <c r="C37" s="35">
        <f t="shared" si="12"/>
        <v>3243</v>
      </c>
      <c r="D37" s="35">
        <f t="shared" si="12"/>
        <v>2257</v>
      </c>
      <c r="E37" s="36">
        <f t="shared" si="13"/>
        <v>-30.403946962688867</v>
      </c>
      <c r="F37" s="36">
        <f t="shared" si="17"/>
        <v>5.4607921414918588</v>
      </c>
      <c r="G37" s="35">
        <f t="shared" si="14"/>
        <v>22400</v>
      </c>
      <c r="H37" s="35">
        <f t="shared" si="14"/>
        <v>15942</v>
      </c>
      <c r="I37" s="36">
        <f t="shared" si="15"/>
        <v>-28.830357142857142</v>
      </c>
      <c r="J37" s="36">
        <f t="shared" si="18"/>
        <v>5.8089623157142958</v>
      </c>
      <c r="K37" s="79"/>
      <c r="L37" s="35">
        <f t="shared" si="16"/>
        <v>160939</v>
      </c>
      <c r="M37" s="36">
        <f t="shared" si="19"/>
        <v>8.2760347807485086</v>
      </c>
      <c r="N37" s="15"/>
    </row>
    <row r="38" spans="1:14" ht="15.75">
      <c r="A38" s="12"/>
      <c r="B38" s="34" t="s">
        <v>89</v>
      </c>
      <c r="C38" s="35">
        <f t="shared" si="12"/>
        <v>1143</v>
      </c>
      <c r="D38" s="35">
        <f t="shared" si="12"/>
        <v>777</v>
      </c>
      <c r="E38" s="36">
        <f t="shared" si="13"/>
        <v>-32.020997375328086</v>
      </c>
      <c r="F38" s="36">
        <f t="shared" si="17"/>
        <v>1.8799448355955579</v>
      </c>
      <c r="G38" s="35">
        <f t="shared" si="14"/>
        <v>7944</v>
      </c>
      <c r="H38" s="35">
        <f t="shared" si="14"/>
        <v>6082</v>
      </c>
      <c r="I38" s="36">
        <f t="shared" si="15"/>
        <v>-23.439073514602214</v>
      </c>
      <c r="J38" s="36">
        <f t="shared" si="18"/>
        <v>2.2161653998352997</v>
      </c>
      <c r="K38" s="79"/>
      <c r="L38" s="35">
        <f t="shared" si="16"/>
        <v>48791</v>
      </c>
      <c r="M38" s="36">
        <f t="shared" si="19"/>
        <v>2.5090003851614617</v>
      </c>
      <c r="N38" s="15"/>
    </row>
    <row r="39" spans="1:14" ht="15.75">
      <c r="A39" s="12"/>
      <c r="B39" s="34" t="s">
        <v>90</v>
      </c>
      <c r="C39" s="35">
        <f t="shared" si="12"/>
        <v>15108</v>
      </c>
      <c r="D39" s="35">
        <f t="shared" si="12"/>
        <v>13938</v>
      </c>
      <c r="E39" s="36">
        <f t="shared" si="13"/>
        <v>-7.7442414614773636</v>
      </c>
      <c r="F39" s="36">
        <f t="shared" si="17"/>
        <v>33.722871452420698</v>
      </c>
      <c r="G39" s="35">
        <f t="shared" si="14"/>
        <v>82033</v>
      </c>
      <c r="H39" s="35">
        <f t="shared" si="14"/>
        <v>95093</v>
      </c>
      <c r="I39" s="36">
        <f t="shared" si="15"/>
        <v>15.920422269086831</v>
      </c>
      <c r="J39" s="36">
        <f t="shared" si="18"/>
        <v>34.650084900779049</v>
      </c>
      <c r="K39" s="79"/>
      <c r="L39" s="35">
        <f t="shared" si="16"/>
        <v>773233</v>
      </c>
      <c r="M39" s="36">
        <f t="shared" si="19"/>
        <v>39.762290070290682</v>
      </c>
      <c r="N39" s="15"/>
    </row>
    <row r="40" spans="1:14" ht="15.75">
      <c r="A40" s="12"/>
      <c r="B40" s="34" t="s">
        <v>71</v>
      </c>
      <c r="C40" s="35">
        <f t="shared" si="12"/>
        <v>4381</v>
      </c>
      <c r="D40" s="35">
        <f t="shared" si="12"/>
        <v>5510</v>
      </c>
      <c r="E40" s="36">
        <f t="shared" si="13"/>
        <v>25.770372061173251</v>
      </c>
      <c r="F40" s="36">
        <f>+(D40*100)/$D$41</f>
        <v>13.331397740195012</v>
      </c>
      <c r="G40" s="35">
        <f t="shared" si="14"/>
        <v>31685</v>
      </c>
      <c r="H40" s="35">
        <f t="shared" si="14"/>
        <v>37146</v>
      </c>
      <c r="I40" s="36">
        <f t="shared" si="15"/>
        <v>17.235284835095467</v>
      </c>
      <c r="J40" s="36">
        <f>+(H40*100)/$H$41</f>
        <v>13.535297589983895</v>
      </c>
      <c r="K40" s="79"/>
      <c r="L40" s="35">
        <f t="shared" si="16"/>
        <v>138839</v>
      </c>
      <c r="M40" s="36">
        <f>+(L40*100)/$L$41</f>
        <v>7.1395770628893072</v>
      </c>
      <c r="N40" s="15"/>
    </row>
    <row r="41" spans="1:14" ht="15.75">
      <c r="A41" s="12"/>
      <c r="B41" s="40" t="s">
        <v>70</v>
      </c>
      <c r="C41" s="37">
        <f>SUM(C35:C40)</f>
        <v>46968</v>
      </c>
      <c r="D41" s="37">
        <f>SUM(D35:D40)</f>
        <v>41331</v>
      </c>
      <c r="E41" s="38">
        <f t="shared" si="13"/>
        <v>-12.001788451711803</v>
      </c>
      <c r="F41" s="38">
        <f>SUM(F35:F40)</f>
        <v>100</v>
      </c>
      <c r="G41" s="37">
        <f>SUM(G35:G40)</f>
        <v>269926</v>
      </c>
      <c r="H41" s="37">
        <f>SUM(H35:H40)</f>
        <v>274438</v>
      </c>
      <c r="I41" s="38">
        <f t="shared" si="15"/>
        <v>1.6715692449041697</v>
      </c>
      <c r="J41" s="38">
        <f>SUM(J35:J40)</f>
        <v>100</v>
      </c>
      <c r="K41" s="4"/>
      <c r="L41" s="37">
        <f>SUM(L35:L40)</f>
        <v>1944639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2018-07-09T20:36:02Z</dcterms:modified>
</cp:coreProperties>
</file>