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018\"/>
    </mc:Choice>
  </mc:AlternateContent>
  <bookViews>
    <workbookView xWindow="0" yWindow="0" windowWidth="24000" windowHeight="8985" tabRatio="811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L73" i="2" l="1"/>
  <c r="H73" i="2"/>
  <c r="G73" i="2"/>
  <c r="D73" i="2"/>
  <c r="C73" i="2"/>
  <c r="I72" i="2"/>
  <c r="E72" i="2"/>
  <c r="I71" i="2"/>
  <c r="E71" i="2"/>
  <c r="I70" i="2"/>
  <c r="E70" i="2"/>
  <c r="I69" i="2"/>
  <c r="E69" i="2"/>
  <c r="I68" i="2"/>
  <c r="E68" i="2"/>
  <c r="I67" i="2"/>
  <c r="E67" i="2"/>
  <c r="I66" i="2"/>
  <c r="E66" i="2"/>
  <c r="I65" i="2"/>
  <c r="E65" i="2"/>
  <c r="I64" i="2"/>
  <c r="E64" i="2"/>
  <c r="I63" i="2"/>
  <c r="E63" i="2"/>
  <c r="I62" i="2"/>
  <c r="E62" i="2"/>
  <c r="I61" i="2"/>
  <c r="E61" i="2"/>
  <c r="I60" i="2"/>
  <c r="E60" i="2"/>
  <c r="I59" i="2"/>
  <c r="E59" i="2"/>
  <c r="I58" i="2"/>
  <c r="E58" i="2"/>
  <c r="I57" i="2"/>
  <c r="E57" i="2"/>
  <c r="I56" i="2"/>
  <c r="E56" i="2"/>
  <c r="I55" i="2"/>
  <c r="E55" i="2"/>
  <c r="I54" i="2"/>
  <c r="E54" i="2"/>
  <c r="I53" i="2"/>
  <c r="E53" i="2"/>
  <c r="I52" i="2"/>
  <c r="E52" i="2"/>
  <c r="I51" i="2"/>
  <c r="E51" i="2"/>
  <c r="I50" i="2"/>
  <c r="E50" i="2"/>
  <c r="I49" i="2"/>
  <c r="E49" i="2"/>
  <c r="I48" i="2"/>
  <c r="E48" i="2"/>
  <c r="L87" i="6"/>
  <c r="H87" i="6"/>
  <c r="G87" i="6"/>
  <c r="D87" i="6"/>
  <c r="C87" i="6"/>
  <c r="I86" i="6"/>
  <c r="E86" i="6"/>
  <c r="I85" i="6"/>
  <c r="E85" i="6"/>
  <c r="I84" i="6"/>
  <c r="E84" i="6"/>
  <c r="I83" i="6"/>
  <c r="E83" i="6"/>
  <c r="I82" i="6"/>
  <c r="E82" i="6"/>
  <c r="I81" i="6"/>
  <c r="E81" i="6"/>
  <c r="I80" i="6"/>
  <c r="E80" i="6"/>
  <c r="I79" i="6"/>
  <c r="E79" i="6"/>
  <c r="I78" i="6"/>
  <c r="E78" i="6"/>
  <c r="I77" i="6"/>
  <c r="E77" i="6"/>
  <c r="I76" i="6"/>
  <c r="E76" i="6"/>
  <c r="I75" i="6"/>
  <c r="E75" i="6"/>
  <c r="I74" i="6"/>
  <c r="E74" i="6"/>
  <c r="I73" i="6"/>
  <c r="E73" i="6"/>
  <c r="I72" i="6"/>
  <c r="E72" i="6"/>
  <c r="I71" i="6"/>
  <c r="E71" i="6"/>
  <c r="I70" i="6"/>
  <c r="E70" i="6"/>
  <c r="I69" i="6"/>
  <c r="E69" i="6"/>
  <c r="I68" i="6"/>
  <c r="E68" i="6"/>
  <c r="I67" i="6"/>
  <c r="E67" i="6"/>
  <c r="I66" i="6"/>
  <c r="E66" i="6"/>
  <c r="I65" i="6"/>
  <c r="E65" i="6"/>
  <c r="I64" i="6"/>
  <c r="E64" i="6"/>
  <c r="I63" i="6"/>
  <c r="E63" i="6"/>
  <c r="I62" i="6"/>
  <c r="E62" i="6"/>
  <c r="I61" i="6"/>
  <c r="E61" i="6"/>
  <c r="I60" i="6"/>
  <c r="E60" i="6"/>
  <c r="I59" i="6"/>
  <c r="E59" i="6"/>
  <c r="I58" i="6"/>
  <c r="E58" i="6"/>
  <c r="I57" i="6"/>
  <c r="E57" i="6"/>
  <c r="I56" i="6"/>
  <c r="E56" i="6"/>
  <c r="I55" i="6"/>
  <c r="E55" i="6"/>
  <c r="L90" i="7"/>
  <c r="H90" i="7"/>
  <c r="G90" i="7"/>
  <c r="D90" i="7"/>
  <c r="C90" i="7"/>
  <c r="I89" i="7"/>
  <c r="E89" i="7"/>
  <c r="I88" i="7"/>
  <c r="E88" i="7"/>
  <c r="I87" i="7"/>
  <c r="E87" i="7"/>
  <c r="I86" i="7"/>
  <c r="E86" i="7"/>
  <c r="I85" i="7"/>
  <c r="E85" i="7"/>
  <c r="I84" i="7"/>
  <c r="E84" i="7"/>
  <c r="I83" i="7"/>
  <c r="E83" i="7"/>
  <c r="I82" i="7"/>
  <c r="E82" i="7"/>
  <c r="I81" i="7"/>
  <c r="E81" i="7"/>
  <c r="I80" i="7"/>
  <c r="E80" i="7"/>
  <c r="I79" i="7"/>
  <c r="E79" i="7"/>
  <c r="I78" i="7"/>
  <c r="E78" i="7"/>
  <c r="I77" i="7"/>
  <c r="E77" i="7"/>
  <c r="I76" i="7"/>
  <c r="E76" i="7"/>
  <c r="I75" i="7"/>
  <c r="E75" i="7"/>
  <c r="I74" i="7"/>
  <c r="E74" i="7"/>
  <c r="I73" i="7"/>
  <c r="E73" i="7"/>
  <c r="I72" i="7"/>
  <c r="E72" i="7"/>
  <c r="I71" i="7"/>
  <c r="E71" i="7"/>
  <c r="I70" i="7"/>
  <c r="E70" i="7"/>
  <c r="I69" i="7"/>
  <c r="E69" i="7"/>
  <c r="I68" i="7"/>
  <c r="E68" i="7"/>
  <c r="I67" i="7"/>
  <c r="E67" i="7"/>
  <c r="I66" i="7"/>
  <c r="E66" i="7"/>
  <c r="I65" i="7"/>
  <c r="E65" i="7"/>
  <c r="I64" i="7"/>
  <c r="E64" i="7"/>
  <c r="I63" i="7"/>
  <c r="E63" i="7"/>
  <c r="I62" i="7"/>
  <c r="E62" i="7"/>
  <c r="I61" i="7"/>
  <c r="E61" i="7"/>
  <c r="I60" i="7"/>
  <c r="E60" i="7"/>
  <c r="I59" i="7"/>
  <c r="E59" i="7"/>
  <c r="I58" i="7"/>
  <c r="E58" i="7"/>
  <c r="I57" i="7"/>
  <c r="E57" i="7"/>
  <c r="I56" i="7"/>
  <c r="E56" i="7"/>
  <c r="P55" i="14"/>
  <c r="P56" i="14"/>
  <c r="P57" i="14"/>
  <c r="P58" i="14"/>
  <c r="P59" i="14"/>
  <c r="K55" i="14"/>
  <c r="K56" i="14"/>
  <c r="K57" i="14"/>
  <c r="K58" i="14"/>
  <c r="K59" i="14"/>
  <c r="F55" i="14"/>
  <c r="F56" i="14"/>
  <c r="F57" i="14"/>
  <c r="F58" i="14"/>
  <c r="F59" i="14"/>
  <c r="M49" i="2" l="1"/>
  <c r="M53" i="2"/>
  <c r="M57" i="2"/>
  <c r="M61" i="2"/>
  <c r="M65" i="2"/>
  <c r="M69" i="2"/>
  <c r="M50" i="2"/>
  <c r="M54" i="2"/>
  <c r="M58" i="2"/>
  <c r="M62" i="2"/>
  <c r="M66" i="2"/>
  <c r="M70" i="2"/>
  <c r="M51" i="2"/>
  <c r="M55" i="2"/>
  <c r="M59" i="2"/>
  <c r="M63" i="2"/>
  <c r="M67" i="2"/>
  <c r="M71" i="2"/>
  <c r="M48" i="2"/>
  <c r="M72" i="2"/>
  <c r="M52" i="2"/>
  <c r="M56" i="2"/>
  <c r="M60" i="2"/>
  <c r="M64" i="2"/>
  <c r="M68" i="2"/>
  <c r="J53" i="2"/>
  <c r="J50" i="2"/>
  <c r="J54" i="2"/>
  <c r="J58" i="2"/>
  <c r="J62" i="2"/>
  <c r="J66" i="2"/>
  <c r="J70" i="2"/>
  <c r="J61" i="2"/>
  <c r="J48" i="2"/>
  <c r="J51" i="2"/>
  <c r="J55" i="2"/>
  <c r="J59" i="2"/>
  <c r="J63" i="2"/>
  <c r="J67" i="2"/>
  <c r="J71" i="2"/>
  <c r="J57" i="2"/>
  <c r="J69" i="2"/>
  <c r="J52" i="2"/>
  <c r="J56" i="2"/>
  <c r="J60" i="2"/>
  <c r="J64" i="2"/>
  <c r="J68" i="2"/>
  <c r="J72" i="2"/>
  <c r="J49" i="2"/>
  <c r="J65" i="2"/>
  <c r="F64" i="2"/>
  <c r="F49" i="2"/>
  <c r="F53" i="2"/>
  <c r="F57" i="2"/>
  <c r="F61" i="2"/>
  <c r="F65" i="2"/>
  <c r="F69" i="2"/>
  <c r="F48" i="2"/>
  <c r="F60" i="2"/>
  <c r="F50" i="2"/>
  <c r="F54" i="2"/>
  <c r="F58" i="2"/>
  <c r="F62" i="2"/>
  <c r="F66" i="2"/>
  <c r="F70" i="2"/>
  <c r="F56" i="2"/>
  <c r="F72" i="2"/>
  <c r="F51" i="2"/>
  <c r="F55" i="2"/>
  <c r="F59" i="2"/>
  <c r="F63" i="2"/>
  <c r="F67" i="2"/>
  <c r="F71" i="2"/>
  <c r="F52" i="2"/>
  <c r="F68" i="2"/>
  <c r="I73" i="2"/>
  <c r="M58" i="6"/>
  <c r="M62" i="6"/>
  <c r="M66" i="6"/>
  <c r="M70" i="6"/>
  <c r="M74" i="6"/>
  <c r="M78" i="6"/>
  <c r="M82" i="6"/>
  <c r="M86" i="6"/>
  <c r="M79" i="6"/>
  <c r="M55" i="6"/>
  <c r="M68" i="6"/>
  <c r="M76" i="6"/>
  <c r="M59" i="6"/>
  <c r="M63" i="6"/>
  <c r="M67" i="6"/>
  <c r="M71" i="6"/>
  <c r="M75" i="6"/>
  <c r="M83" i="6"/>
  <c r="M60" i="6"/>
  <c r="M72" i="6"/>
  <c r="M84" i="6"/>
  <c r="M56" i="6"/>
  <c r="M64" i="6"/>
  <c r="M80" i="6"/>
  <c r="M57" i="6"/>
  <c r="M61" i="6"/>
  <c r="M65" i="6"/>
  <c r="M69" i="6"/>
  <c r="M73" i="6"/>
  <c r="M77" i="6"/>
  <c r="M81" i="6"/>
  <c r="M85" i="6"/>
  <c r="I87" i="6"/>
  <c r="J58" i="6"/>
  <c r="J62" i="6"/>
  <c r="J66" i="6"/>
  <c r="J70" i="6"/>
  <c r="J74" i="6"/>
  <c r="J78" i="6"/>
  <c r="J82" i="6"/>
  <c r="J86" i="6"/>
  <c r="J60" i="6"/>
  <c r="J68" i="6"/>
  <c r="J80" i="6"/>
  <c r="J59" i="6"/>
  <c r="J63" i="6"/>
  <c r="J67" i="6"/>
  <c r="J71" i="6"/>
  <c r="J75" i="6"/>
  <c r="J79" i="6"/>
  <c r="J83" i="6"/>
  <c r="J55" i="6"/>
  <c r="J72" i="6"/>
  <c r="J84" i="6"/>
  <c r="J56" i="6"/>
  <c r="J64" i="6"/>
  <c r="J76" i="6"/>
  <c r="J57" i="6"/>
  <c r="J61" i="6"/>
  <c r="J65" i="6"/>
  <c r="J69" i="6"/>
  <c r="J73" i="6"/>
  <c r="J77" i="6"/>
  <c r="J81" i="6"/>
  <c r="J85" i="6"/>
  <c r="F57" i="6"/>
  <c r="F61" i="6"/>
  <c r="F65" i="6"/>
  <c r="F69" i="6"/>
  <c r="F73" i="6"/>
  <c r="F77" i="6"/>
  <c r="F81" i="6"/>
  <c r="F85" i="6"/>
  <c r="F63" i="6"/>
  <c r="F75" i="6"/>
  <c r="F58" i="6"/>
  <c r="F62" i="6"/>
  <c r="F66" i="6"/>
  <c r="F70" i="6"/>
  <c r="F74" i="6"/>
  <c r="F78" i="6"/>
  <c r="F82" i="6"/>
  <c r="F55" i="6"/>
  <c r="F67" i="6"/>
  <c r="F79" i="6"/>
  <c r="F86" i="6"/>
  <c r="F56" i="6"/>
  <c r="F60" i="6"/>
  <c r="F64" i="6"/>
  <c r="F68" i="6"/>
  <c r="F72" i="6"/>
  <c r="F76" i="6"/>
  <c r="F80" i="6"/>
  <c r="F84" i="6"/>
  <c r="F59" i="6"/>
  <c r="F71" i="6"/>
  <c r="F83" i="6"/>
  <c r="E87" i="6"/>
  <c r="M59" i="7"/>
  <c r="M63" i="7"/>
  <c r="M67" i="7"/>
  <c r="M71" i="7"/>
  <c r="M75" i="7"/>
  <c r="M79" i="7"/>
  <c r="M83" i="7"/>
  <c r="M87" i="7"/>
  <c r="M76" i="7"/>
  <c r="M84" i="7"/>
  <c r="M69" i="7"/>
  <c r="M81" i="7"/>
  <c r="M89" i="7"/>
  <c r="M60" i="7"/>
  <c r="M64" i="7"/>
  <c r="M68" i="7"/>
  <c r="M72" i="7"/>
  <c r="M80" i="7"/>
  <c r="M88" i="7"/>
  <c r="M77" i="7"/>
  <c r="M85" i="7"/>
  <c r="M57" i="7"/>
  <c r="M61" i="7"/>
  <c r="M65" i="7"/>
  <c r="M73" i="7"/>
  <c r="M58" i="7"/>
  <c r="M62" i="7"/>
  <c r="M66" i="7"/>
  <c r="M70" i="7"/>
  <c r="M74" i="7"/>
  <c r="M78" i="7"/>
  <c r="M82" i="7"/>
  <c r="M86" i="7"/>
  <c r="M56" i="7"/>
  <c r="J60" i="7"/>
  <c r="J64" i="7"/>
  <c r="J68" i="7"/>
  <c r="J72" i="7"/>
  <c r="J76" i="7"/>
  <c r="J80" i="7"/>
  <c r="J84" i="7"/>
  <c r="J88" i="7"/>
  <c r="J66" i="7"/>
  <c r="J82" i="7"/>
  <c r="J57" i="7"/>
  <c r="J61" i="7"/>
  <c r="J65" i="7"/>
  <c r="J69" i="7"/>
  <c r="J73" i="7"/>
  <c r="J77" i="7"/>
  <c r="J81" i="7"/>
  <c r="J85" i="7"/>
  <c r="J89" i="7"/>
  <c r="J74" i="7"/>
  <c r="J56" i="7"/>
  <c r="J58" i="7"/>
  <c r="J62" i="7"/>
  <c r="J78" i="7"/>
  <c r="J59" i="7"/>
  <c r="J63" i="7"/>
  <c r="J67" i="7"/>
  <c r="J71" i="7"/>
  <c r="J75" i="7"/>
  <c r="J79" i="7"/>
  <c r="J83" i="7"/>
  <c r="J87" i="7"/>
  <c r="J70" i="7"/>
  <c r="J86" i="7"/>
  <c r="F57" i="7"/>
  <c r="F61" i="7"/>
  <c r="F65" i="7"/>
  <c r="F69" i="7"/>
  <c r="F73" i="7"/>
  <c r="F77" i="7"/>
  <c r="F81" i="7"/>
  <c r="F85" i="7"/>
  <c r="F89" i="7"/>
  <c r="F87" i="7"/>
  <c r="F72" i="7"/>
  <c r="F84" i="7"/>
  <c r="F58" i="7"/>
  <c r="F62" i="7"/>
  <c r="F66" i="7"/>
  <c r="F70" i="7"/>
  <c r="F74" i="7"/>
  <c r="F78" i="7"/>
  <c r="F82" i="7"/>
  <c r="F86" i="7"/>
  <c r="F56" i="7"/>
  <c r="F64" i="7"/>
  <c r="F80" i="7"/>
  <c r="F59" i="7"/>
  <c r="F63" i="7"/>
  <c r="F67" i="7"/>
  <c r="F71" i="7"/>
  <c r="F75" i="7"/>
  <c r="F79" i="7"/>
  <c r="F83" i="7"/>
  <c r="F76" i="7"/>
  <c r="F60" i="7"/>
  <c r="F68" i="7"/>
  <c r="F88" i="7"/>
  <c r="I90" i="7"/>
  <c r="E90" i="7"/>
  <c r="E73" i="2"/>
  <c r="I37" i="15"/>
  <c r="E37" i="15"/>
  <c r="I36" i="15"/>
  <c r="E36" i="15"/>
  <c r="I35" i="15"/>
  <c r="E35" i="15"/>
  <c r="I34" i="15"/>
  <c r="E34" i="15"/>
  <c r="I33" i="15"/>
  <c r="E33" i="15"/>
  <c r="I32" i="15"/>
  <c r="E32" i="15"/>
  <c r="I31" i="15"/>
  <c r="E31" i="15"/>
  <c r="I30" i="15"/>
  <c r="E30" i="15"/>
  <c r="I29" i="15"/>
  <c r="E29" i="15"/>
  <c r="C41" i="15"/>
  <c r="D41" i="15"/>
  <c r="G41" i="15"/>
  <c r="H41" i="15"/>
  <c r="L41" i="15"/>
  <c r="C42" i="15"/>
  <c r="D42" i="15"/>
  <c r="G42" i="15"/>
  <c r="H42" i="15"/>
  <c r="L42" i="15"/>
  <c r="C43" i="15"/>
  <c r="D43" i="15"/>
  <c r="G43" i="15"/>
  <c r="H43" i="15"/>
  <c r="L43" i="15"/>
  <c r="C44" i="15"/>
  <c r="D44" i="15"/>
  <c r="G44" i="15"/>
  <c r="H44" i="15"/>
  <c r="L44" i="15"/>
  <c r="C45" i="15"/>
  <c r="D45" i="15"/>
  <c r="G45" i="15"/>
  <c r="H45" i="15"/>
  <c r="L45" i="15"/>
  <c r="C46" i="15"/>
  <c r="D46" i="15"/>
  <c r="G46" i="15"/>
  <c r="H46" i="15"/>
  <c r="L46" i="15"/>
  <c r="C47" i="15"/>
  <c r="D47" i="15"/>
  <c r="G47" i="15"/>
  <c r="H47" i="15"/>
  <c r="L47" i="15"/>
  <c r="C48" i="15"/>
  <c r="D48" i="15"/>
  <c r="G48" i="15"/>
  <c r="H48" i="15"/>
  <c r="L48" i="15"/>
  <c r="C49" i="15"/>
  <c r="D49" i="15"/>
  <c r="G49" i="15"/>
  <c r="H49" i="15"/>
  <c r="L49" i="15"/>
  <c r="L38" i="15"/>
  <c r="H38" i="15"/>
  <c r="G38" i="15"/>
  <c r="D38" i="15"/>
  <c r="C38" i="15"/>
  <c r="I31" i="10"/>
  <c r="E31" i="10"/>
  <c r="I30" i="10"/>
  <c r="E30" i="10"/>
  <c r="I29" i="10"/>
  <c r="E29" i="10"/>
  <c r="I28" i="10"/>
  <c r="E28" i="10"/>
  <c r="I27" i="10"/>
  <c r="E27" i="10"/>
  <c r="I26" i="10"/>
  <c r="E26" i="10"/>
  <c r="L40" i="10"/>
  <c r="L39" i="10"/>
  <c r="L38" i="10"/>
  <c r="L37" i="10"/>
  <c r="L36" i="10"/>
  <c r="L35" i="10"/>
  <c r="H40" i="10"/>
  <c r="H39" i="10"/>
  <c r="H38" i="10"/>
  <c r="I38" i="10" s="1"/>
  <c r="H37" i="10"/>
  <c r="H36" i="10"/>
  <c r="H35" i="10"/>
  <c r="G40" i="10"/>
  <c r="G39" i="10"/>
  <c r="G38" i="10"/>
  <c r="G37" i="10"/>
  <c r="G36" i="10"/>
  <c r="G35" i="10"/>
  <c r="D40" i="10"/>
  <c r="D39" i="10"/>
  <c r="D38" i="10"/>
  <c r="D37" i="10"/>
  <c r="D36" i="10"/>
  <c r="D35" i="10"/>
  <c r="C40" i="10"/>
  <c r="C39" i="10"/>
  <c r="C38" i="10"/>
  <c r="C37" i="10"/>
  <c r="C36" i="10"/>
  <c r="C35" i="10"/>
  <c r="L32" i="10"/>
  <c r="H32" i="10"/>
  <c r="G32" i="10"/>
  <c r="D32" i="10"/>
  <c r="C32" i="10"/>
  <c r="I31" i="5"/>
  <c r="E31" i="5"/>
  <c r="I30" i="5"/>
  <c r="E30" i="5"/>
  <c r="I29" i="5"/>
  <c r="E29" i="5"/>
  <c r="I28" i="5"/>
  <c r="E28" i="5"/>
  <c r="I27" i="5"/>
  <c r="E27" i="5"/>
  <c r="I26" i="5"/>
  <c r="E26" i="5"/>
  <c r="L40" i="5"/>
  <c r="L39" i="5"/>
  <c r="L38" i="5"/>
  <c r="L37" i="5"/>
  <c r="L36" i="5"/>
  <c r="L35" i="5"/>
  <c r="H40" i="5"/>
  <c r="H39" i="5"/>
  <c r="H38" i="5"/>
  <c r="H37" i="5"/>
  <c r="H36" i="5"/>
  <c r="H35" i="5"/>
  <c r="G40" i="5"/>
  <c r="G39" i="5"/>
  <c r="G38" i="5"/>
  <c r="G37" i="5"/>
  <c r="G36" i="5"/>
  <c r="G35" i="5"/>
  <c r="D40" i="5"/>
  <c r="D39" i="5"/>
  <c r="D38" i="5"/>
  <c r="D37" i="5"/>
  <c r="D36" i="5"/>
  <c r="D35" i="5"/>
  <c r="C40" i="5"/>
  <c r="C39" i="5"/>
  <c r="C38" i="5"/>
  <c r="C37" i="5"/>
  <c r="C36" i="5"/>
  <c r="C35" i="5"/>
  <c r="L32" i="5"/>
  <c r="H32" i="5"/>
  <c r="G32" i="5"/>
  <c r="D32" i="5"/>
  <c r="C32" i="5"/>
  <c r="I33" i="4"/>
  <c r="E33" i="4"/>
  <c r="I32" i="4"/>
  <c r="E32" i="4"/>
  <c r="I31" i="4"/>
  <c r="E31" i="4"/>
  <c r="I30" i="4"/>
  <c r="E30" i="4"/>
  <c r="I29" i="4"/>
  <c r="E29" i="4"/>
  <c r="I28" i="4"/>
  <c r="E28" i="4"/>
  <c r="I27" i="4"/>
  <c r="E27" i="4"/>
  <c r="L43" i="4"/>
  <c r="L42" i="4"/>
  <c r="L41" i="4"/>
  <c r="L40" i="4"/>
  <c r="L39" i="4"/>
  <c r="L38" i="4"/>
  <c r="L37" i="4"/>
  <c r="H43" i="4"/>
  <c r="H42" i="4"/>
  <c r="H41" i="4"/>
  <c r="H40" i="4"/>
  <c r="H39" i="4"/>
  <c r="H38" i="4"/>
  <c r="H37" i="4"/>
  <c r="G43" i="4"/>
  <c r="G42" i="4"/>
  <c r="G41" i="4"/>
  <c r="G40" i="4"/>
  <c r="G39" i="4"/>
  <c r="G38" i="4"/>
  <c r="G37" i="4"/>
  <c r="D43" i="4"/>
  <c r="D42" i="4"/>
  <c r="D41" i="4"/>
  <c r="D40" i="4"/>
  <c r="D39" i="4"/>
  <c r="D38" i="4"/>
  <c r="D37" i="4"/>
  <c r="C43" i="4"/>
  <c r="C42" i="4"/>
  <c r="C41" i="4"/>
  <c r="C40" i="4"/>
  <c r="C39" i="4"/>
  <c r="C38" i="4"/>
  <c r="C37" i="4"/>
  <c r="L34" i="4"/>
  <c r="H34" i="4"/>
  <c r="G34" i="4"/>
  <c r="D34" i="4"/>
  <c r="C34" i="4"/>
  <c r="H79" i="2"/>
  <c r="L79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G103" i="2"/>
  <c r="G102" i="2"/>
  <c r="G101" i="2"/>
  <c r="I101" i="2" s="1"/>
  <c r="G100" i="2"/>
  <c r="G99" i="2"/>
  <c r="G98" i="2"/>
  <c r="G97" i="2"/>
  <c r="G96" i="2"/>
  <c r="G95" i="2"/>
  <c r="G94" i="2"/>
  <c r="G93" i="2"/>
  <c r="G92" i="2"/>
  <c r="G91" i="2"/>
  <c r="G90" i="2"/>
  <c r="I90" i="2" s="1"/>
  <c r="G89" i="2"/>
  <c r="G88" i="2"/>
  <c r="G87" i="2"/>
  <c r="G86" i="2"/>
  <c r="I86" i="2" s="1"/>
  <c r="G85" i="2"/>
  <c r="I85" i="2" s="1"/>
  <c r="G84" i="2"/>
  <c r="G83" i="2"/>
  <c r="G82" i="2"/>
  <c r="G81" i="2"/>
  <c r="G80" i="2"/>
  <c r="I80" i="2" s="1"/>
  <c r="G79" i="2"/>
  <c r="I79" i="2" s="1"/>
  <c r="D103" i="2"/>
  <c r="E103" i="2" s="1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E79" i="2" s="1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I97" i="2"/>
  <c r="E91" i="2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G124" i="6"/>
  <c r="G123" i="6"/>
  <c r="G122" i="6"/>
  <c r="G121" i="6"/>
  <c r="I121" i="6" s="1"/>
  <c r="G120" i="6"/>
  <c r="G119" i="6"/>
  <c r="G118" i="6"/>
  <c r="G117" i="6"/>
  <c r="G116" i="6"/>
  <c r="G115" i="6"/>
  <c r="G114" i="6"/>
  <c r="G113" i="6"/>
  <c r="I113" i="6" s="1"/>
  <c r="G112" i="6"/>
  <c r="G111" i="6"/>
  <c r="G110" i="6"/>
  <c r="G109" i="6"/>
  <c r="G108" i="6"/>
  <c r="G107" i="6"/>
  <c r="G106" i="6"/>
  <c r="G105" i="6"/>
  <c r="I105" i="6" s="1"/>
  <c r="G104" i="6"/>
  <c r="G103" i="6"/>
  <c r="G102" i="6"/>
  <c r="G101" i="6"/>
  <c r="I101" i="6" s="1"/>
  <c r="G100" i="6"/>
  <c r="G99" i="6"/>
  <c r="G98" i="6"/>
  <c r="G97" i="6"/>
  <c r="I97" i="6" s="1"/>
  <c r="G96" i="6"/>
  <c r="G95" i="6"/>
  <c r="G94" i="6"/>
  <c r="G93" i="6"/>
  <c r="I93" i="6" s="1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E111" i="6" s="1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C124" i="6"/>
  <c r="E124" i="6" s="1"/>
  <c r="C123" i="6"/>
  <c r="C122" i="6"/>
  <c r="E122" i="6" s="1"/>
  <c r="C121" i="6"/>
  <c r="C120" i="6"/>
  <c r="E120" i="6" s="1"/>
  <c r="C119" i="6"/>
  <c r="C118" i="6"/>
  <c r="E118" i="6" s="1"/>
  <c r="C117" i="6"/>
  <c r="C116" i="6"/>
  <c r="E116" i="6" s="1"/>
  <c r="C115" i="6"/>
  <c r="E115" i="6" s="1"/>
  <c r="C114" i="6"/>
  <c r="E114" i="6" s="1"/>
  <c r="C113" i="6"/>
  <c r="C112" i="6"/>
  <c r="C111" i="6"/>
  <c r="C110" i="6"/>
  <c r="E110" i="6" s="1"/>
  <c r="C109" i="6"/>
  <c r="C108" i="6"/>
  <c r="E108" i="6" s="1"/>
  <c r="C107" i="6"/>
  <c r="E107" i="6" s="1"/>
  <c r="C106" i="6"/>
  <c r="E106" i="6" s="1"/>
  <c r="C105" i="6"/>
  <c r="C104" i="6"/>
  <c r="E104" i="6" s="1"/>
  <c r="C103" i="6"/>
  <c r="C102" i="6"/>
  <c r="E102" i="6" s="1"/>
  <c r="C101" i="6"/>
  <c r="C100" i="6"/>
  <c r="E100" i="6" s="1"/>
  <c r="C99" i="6"/>
  <c r="E99" i="6" s="1"/>
  <c r="C98" i="6"/>
  <c r="E98" i="6" s="1"/>
  <c r="C97" i="6"/>
  <c r="C96" i="6"/>
  <c r="C95" i="6"/>
  <c r="C94" i="6"/>
  <c r="E94" i="6" s="1"/>
  <c r="C93" i="6"/>
  <c r="I124" i="6"/>
  <c r="I120" i="6"/>
  <c r="I119" i="6"/>
  <c r="I118" i="6"/>
  <c r="I116" i="6"/>
  <c r="I115" i="6"/>
  <c r="I114" i="6"/>
  <c r="I111" i="6"/>
  <c r="I110" i="6"/>
  <c r="I107" i="6"/>
  <c r="I102" i="6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H129" i="7"/>
  <c r="H128" i="7"/>
  <c r="H127" i="7"/>
  <c r="H126" i="7"/>
  <c r="H125" i="7"/>
  <c r="H124" i="7"/>
  <c r="H123" i="7"/>
  <c r="H122" i="7"/>
  <c r="H121" i="7"/>
  <c r="I121" i="7" s="1"/>
  <c r="H120" i="7"/>
  <c r="H119" i="7"/>
  <c r="H118" i="7"/>
  <c r="H117" i="7"/>
  <c r="I117" i="7" s="1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I101" i="7" s="1"/>
  <c r="H100" i="7"/>
  <c r="H99" i="7"/>
  <c r="H98" i="7"/>
  <c r="H97" i="7"/>
  <c r="H96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E117" i="7" s="1"/>
  <c r="D116" i="7"/>
  <c r="D115" i="7"/>
  <c r="D114" i="7"/>
  <c r="D113" i="7"/>
  <c r="D112" i="7"/>
  <c r="D111" i="7"/>
  <c r="D110" i="7"/>
  <c r="D109" i="7"/>
  <c r="E109" i="7" s="1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E128" i="7" s="1"/>
  <c r="C129" i="7"/>
  <c r="C96" i="7"/>
  <c r="I129" i="7"/>
  <c r="I127" i="7"/>
  <c r="I109" i="7"/>
  <c r="P66" i="14"/>
  <c r="N66" i="14"/>
  <c r="M66" i="14"/>
  <c r="P65" i="14"/>
  <c r="N65" i="14"/>
  <c r="M65" i="14"/>
  <c r="P64" i="14"/>
  <c r="N64" i="14"/>
  <c r="O64" i="14" s="1"/>
  <c r="M64" i="14"/>
  <c r="P63" i="14"/>
  <c r="N63" i="14"/>
  <c r="M63" i="14"/>
  <c r="P62" i="14"/>
  <c r="N62" i="14"/>
  <c r="M62" i="14"/>
  <c r="P61" i="14"/>
  <c r="N61" i="14"/>
  <c r="M61" i="14"/>
  <c r="P60" i="14"/>
  <c r="N60" i="14"/>
  <c r="O60" i="14" s="1"/>
  <c r="M60" i="14"/>
  <c r="N59" i="14"/>
  <c r="M59" i="14"/>
  <c r="N58" i="14"/>
  <c r="M58" i="14"/>
  <c r="N57" i="14"/>
  <c r="M57" i="14"/>
  <c r="N56" i="14"/>
  <c r="O56" i="14" s="1"/>
  <c r="M56" i="14"/>
  <c r="N55" i="14"/>
  <c r="M55" i="14"/>
  <c r="K66" i="14"/>
  <c r="I66" i="14"/>
  <c r="H66" i="14"/>
  <c r="K65" i="14"/>
  <c r="I65" i="14"/>
  <c r="H65" i="14"/>
  <c r="K64" i="14"/>
  <c r="I64" i="14"/>
  <c r="H64" i="14"/>
  <c r="K63" i="14"/>
  <c r="I63" i="14"/>
  <c r="H63" i="14"/>
  <c r="K62" i="14"/>
  <c r="I62" i="14"/>
  <c r="H62" i="14"/>
  <c r="K61" i="14"/>
  <c r="I61" i="14"/>
  <c r="H61" i="14"/>
  <c r="K60" i="14"/>
  <c r="I60" i="14"/>
  <c r="J60" i="14" s="1"/>
  <c r="H60" i="14"/>
  <c r="I59" i="14"/>
  <c r="H59" i="14"/>
  <c r="I58" i="14"/>
  <c r="H58" i="14"/>
  <c r="I57" i="14"/>
  <c r="H57" i="14"/>
  <c r="I56" i="14"/>
  <c r="J56" i="14" s="1"/>
  <c r="H56" i="14"/>
  <c r="I55" i="14"/>
  <c r="H55" i="14"/>
  <c r="F60" i="14"/>
  <c r="F61" i="14"/>
  <c r="F62" i="14"/>
  <c r="F63" i="14"/>
  <c r="F64" i="14"/>
  <c r="F65" i="14"/>
  <c r="F66" i="14"/>
  <c r="D66" i="14"/>
  <c r="D65" i="14"/>
  <c r="D64" i="14"/>
  <c r="D63" i="14"/>
  <c r="D62" i="14"/>
  <c r="D61" i="14"/>
  <c r="D55" i="14"/>
  <c r="D56" i="14"/>
  <c r="D57" i="14"/>
  <c r="D58" i="14"/>
  <c r="D59" i="14"/>
  <c r="D60" i="14"/>
  <c r="C56" i="14"/>
  <c r="C57" i="14"/>
  <c r="C58" i="14"/>
  <c r="C59" i="14"/>
  <c r="C60" i="14"/>
  <c r="E60" i="14" s="1"/>
  <c r="C61" i="14"/>
  <c r="E61" i="14" s="1"/>
  <c r="C62" i="14"/>
  <c r="E62" i="14" s="1"/>
  <c r="C63" i="14"/>
  <c r="E63" i="14" s="1"/>
  <c r="C64" i="14"/>
  <c r="E64" i="14" s="1"/>
  <c r="C65" i="14"/>
  <c r="E65" i="14" s="1"/>
  <c r="C66" i="14"/>
  <c r="E66" i="14" s="1"/>
  <c r="C55" i="14"/>
  <c r="N48" i="14"/>
  <c r="M48" i="14"/>
  <c r="I48" i="14"/>
  <c r="H48" i="14"/>
  <c r="O47" i="14"/>
  <c r="J47" i="14"/>
  <c r="O46" i="14"/>
  <c r="J46" i="14"/>
  <c r="O45" i="14"/>
  <c r="J45" i="14"/>
  <c r="O44" i="14"/>
  <c r="J44" i="14"/>
  <c r="O43" i="14"/>
  <c r="J43" i="14"/>
  <c r="O42" i="14"/>
  <c r="J42" i="14"/>
  <c r="O41" i="14"/>
  <c r="J41" i="14"/>
  <c r="O40" i="14"/>
  <c r="J40" i="14"/>
  <c r="O39" i="14"/>
  <c r="J39" i="14"/>
  <c r="O38" i="14"/>
  <c r="J38" i="14"/>
  <c r="O37" i="14"/>
  <c r="J37" i="14"/>
  <c r="O36" i="14"/>
  <c r="J36" i="14"/>
  <c r="C48" i="14"/>
  <c r="D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M37" i="15" l="1"/>
  <c r="M29" i="15"/>
  <c r="J29" i="15"/>
  <c r="J37" i="15"/>
  <c r="F29" i="15"/>
  <c r="F37" i="15"/>
  <c r="E49" i="15"/>
  <c r="I49" i="15"/>
  <c r="E45" i="15"/>
  <c r="M31" i="10"/>
  <c r="M26" i="10"/>
  <c r="J26" i="10"/>
  <c r="J31" i="10"/>
  <c r="F26" i="10"/>
  <c r="F31" i="10"/>
  <c r="E40" i="10"/>
  <c r="M26" i="5"/>
  <c r="M31" i="5"/>
  <c r="J31" i="5"/>
  <c r="J26" i="5"/>
  <c r="F31" i="5"/>
  <c r="F26" i="5"/>
  <c r="I36" i="5"/>
  <c r="M30" i="4"/>
  <c r="M27" i="4"/>
  <c r="M31" i="4"/>
  <c r="M28" i="4"/>
  <c r="M32" i="4"/>
  <c r="M29" i="4"/>
  <c r="M33" i="4"/>
  <c r="I34" i="4"/>
  <c r="J29" i="4"/>
  <c r="J33" i="4"/>
  <c r="J30" i="4"/>
  <c r="J27" i="4"/>
  <c r="J31" i="4"/>
  <c r="J28" i="4"/>
  <c r="J32" i="4"/>
  <c r="F28" i="4"/>
  <c r="F32" i="4"/>
  <c r="F29" i="4"/>
  <c r="F33" i="4"/>
  <c r="F30" i="4"/>
  <c r="F27" i="4"/>
  <c r="F31" i="4"/>
  <c r="E43" i="4"/>
  <c r="E42" i="4"/>
  <c r="I41" i="4"/>
  <c r="E90" i="2"/>
  <c r="M73" i="2"/>
  <c r="J73" i="2"/>
  <c r="F73" i="2"/>
  <c r="I102" i="2"/>
  <c r="I98" i="2"/>
  <c r="E95" i="2"/>
  <c r="I94" i="2"/>
  <c r="I93" i="2"/>
  <c r="E83" i="2"/>
  <c r="I82" i="2"/>
  <c r="E102" i="2"/>
  <c r="E99" i="2"/>
  <c r="E98" i="2"/>
  <c r="E94" i="2"/>
  <c r="E87" i="2"/>
  <c r="E86" i="2"/>
  <c r="E82" i="2"/>
  <c r="I81" i="2"/>
  <c r="M87" i="6"/>
  <c r="J87" i="6"/>
  <c r="F87" i="6"/>
  <c r="I123" i="6"/>
  <c r="E123" i="6"/>
  <c r="I122" i="6"/>
  <c r="E119" i="6"/>
  <c r="I112" i="6"/>
  <c r="I108" i="6"/>
  <c r="I106" i="6"/>
  <c r="I104" i="6"/>
  <c r="I103" i="6"/>
  <c r="E103" i="6"/>
  <c r="I100" i="6"/>
  <c r="I99" i="6"/>
  <c r="I98" i="6"/>
  <c r="I96" i="6"/>
  <c r="I95" i="6"/>
  <c r="E95" i="6"/>
  <c r="I94" i="6"/>
  <c r="M90" i="7"/>
  <c r="J90" i="7"/>
  <c r="F90" i="7"/>
  <c r="I125" i="7"/>
  <c r="I113" i="7"/>
  <c r="E107" i="7"/>
  <c r="E127" i="7"/>
  <c r="I123" i="7"/>
  <c r="I119" i="7"/>
  <c r="I115" i="7"/>
  <c r="E115" i="7"/>
  <c r="I107" i="7"/>
  <c r="I103" i="7"/>
  <c r="I99" i="7"/>
  <c r="E99" i="7"/>
  <c r="I105" i="7"/>
  <c r="E105" i="7"/>
  <c r="E101" i="7"/>
  <c r="I97" i="7"/>
  <c r="J64" i="14"/>
  <c r="E56" i="14"/>
  <c r="H67" i="14"/>
  <c r="I37" i="4"/>
  <c r="I35" i="10"/>
  <c r="I41" i="15"/>
  <c r="E41" i="15"/>
  <c r="M30" i="15"/>
  <c r="M34" i="15"/>
  <c r="M31" i="15"/>
  <c r="M35" i="15"/>
  <c r="M32" i="15"/>
  <c r="M36" i="15"/>
  <c r="M33" i="15"/>
  <c r="I38" i="15"/>
  <c r="J31" i="15"/>
  <c r="J35" i="15"/>
  <c r="J32" i="15"/>
  <c r="J33" i="15"/>
  <c r="J30" i="15"/>
  <c r="J36" i="15"/>
  <c r="J34" i="15"/>
  <c r="I48" i="15"/>
  <c r="I45" i="15"/>
  <c r="I47" i="15"/>
  <c r="I43" i="15"/>
  <c r="I46" i="15"/>
  <c r="I42" i="15"/>
  <c r="E38" i="15"/>
  <c r="F32" i="15"/>
  <c r="F36" i="15"/>
  <c r="F33" i="15"/>
  <c r="F30" i="15"/>
  <c r="F34" i="15"/>
  <c r="F31" i="15"/>
  <c r="F35" i="15"/>
  <c r="E46" i="15"/>
  <c r="E42" i="15"/>
  <c r="E47" i="15"/>
  <c r="E43" i="15"/>
  <c r="M27" i="10"/>
  <c r="M28" i="10"/>
  <c r="M29" i="10"/>
  <c r="M30" i="10"/>
  <c r="J28" i="10"/>
  <c r="J29" i="10"/>
  <c r="J27" i="10"/>
  <c r="J30" i="10"/>
  <c r="F29" i="10"/>
  <c r="F30" i="10"/>
  <c r="F27" i="10"/>
  <c r="F28" i="10"/>
  <c r="I39" i="10"/>
  <c r="I37" i="10"/>
  <c r="E35" i="10"/>
  <c r="E38" i="10"/>
  <c r="E39" i="10"/>
  <c r="E37" i="10"/>
  <c r="E36" i="10"/>
  <c r="M27" i="5"/>
  <c r="M28" i="5"/>
  <c r="M29" i="5"/>
  <c r="M30" i="5"/>
  <c r="J30" i="5"/>
  <c r="J27" i="5"/>
  <c r="J28" i="5"/>
  <c r="J29" i="5"/>
  <c r="F27" i="5"/>
  <c r="F28" i="5"/>
  <c r="F29" i="5"/>
  <c r="F30" i="5"/>
  <c r="E37" i="4"/>
  <c r="E41" i="4"/>
  <c r="M34" i="4"/>
  <c r="E81" i="2"/>
  <c r="E93" i="2"/>
  <c r="E85" i="2"/>
  <c r="E89" i="2"/>
  <c r="E97" i="2"/>
  <c r="E101" i="2"/>
  <c r="I89" i="2"/>
  <c r="I83" i="2"/>
  <c r="I87" i="2"/>
  <c r="I91" i="2"/>
  <c r="I95" i="2"/>
  <c r="I99" i="2"/>
  <c r="I103" i="2"/>
  <c r="D104" i="2"/>
  <c r="F79" i="2" s="1"/>
  <c r="E96" i="6"/>
  <c r="E112" i="6"/>
  <c r="L125" i="6"/>
  <c r="M93" i="6" s="1"/>
  <c r="H125" i="6"/>
  <c r="D125" i="6"/>
  <c r="C125" i="6"/>
  <c r="E109" i="6"/>
  <c r="I111" i="7"/>
  <c r="E129" i="7"/>
  <c r="E125" i="7"/>
  <c r="E121" i="7"/>
  <c r="E113" i="7"/>
  <c r="E97" i="7"/>
  <c r="E100" i="7"/>
  <c r="E104" i="7"/>
  <c r="E108" i="7"/>
  <c r="E112" i="7"/>
  <c r="E116" i="7"/>
  <c r="E120" i="7"/>
  <c r="E124" i="7"/>
  <c r="E103" i="7"/>
  <c r="O58" i="14"/>
  <c r="O62" i="14"/>
  <c r="O66" i="14"/>
  <c r="E57" i="14"/>
  <c r="E59" i="14"/>
  <c r="E55" i="14"/>
  <c r="C67" i="14"/>
  <c r="O55" i="14"/>
  <c r="O63" i="14"/>
  <c r="O57" i="14"/>
  <c r="O61" i="14"/>
  <c r="O65" i="14"/>
  <c r="J55" i="14"/>
  <c r="J58" i="14"/>
  <c r="J62" i="14"/>
  <c r="J66" i="14"/>
  <c r="J63" i="14"/>
  <c r="J57" i="14"/>
  <c r="J61" i="14"/>
  <c r="J65" i="14"/>
  <c r="E58" i="14"/>
  <c r="M67" i="14"/>
  <c r="O59" i="14"/>
  <c r="J59" i="14"/>
  <c r="E44" i="15"/>
  <c r="E48" i="15"/>
  <c r="I44" i="15"/>
  <c r="L50" i="15"/>
  <c r="M41" i="15" s="1"/>
  <c r="H50" i="15"/>
  <c r="J49" i="15" s="1"/>
  <c r="G50" i="15"/>
  <c r="D50" i="15"/>
  <c r="C50" i="15"/>
  <c r="I40" i="10"/>
  <c r="L41" i="10"/>
  <c r="M40" i="10" s="1"/>
  <c r="H41" i="10"/>
  <c r="J40" i="10" s="1"/>
  <c r="I36" i="10"/>
  <c r="G41" i="10"/>
  <c r="D41" i="10"/>
  <c r="F40" i="10" s="1"/>
  <c r="C41" i="10"/>
  <c r="E32" i="10"/>
  <c r="I32" i="10"/>
  <c r="E36" i="5"/>
  <c r="E40" i="5"/>
  <c r="E38" i="5"/>
  <c r="I40" i="5"/>
  <c r="I38" i="5"/>
  <c r="E35" i="5"/>
  <c r="E39" i="5"/>
  <c r="D41" i="5"/>
  <c r="I35" i="5"/>
  <c r="I39" i="5"/>
  <c r="H41" i="5"/>
  <c r="J35" i="5" s="1"/>
  <c r="I32" i="5"/>
  <c r="I37" i="5"/>
  <c r="E32" i="5"/>
  <c r="G41" i="5"/>
  <c r="L41" i="5"/>
  <c r="E37" i="5"/>
  <c r="C41" i="5"/>
  <c r="I38" i="4"/>
  <c r="E34" i="4"/>
  <c r="E38" i="4"/>
  <c r="I39" i="4"/>
  <c r="I43" i="4"/>
  <c r="L44" i="4"/>
  <c r="H44" i="4"/>
  <c r="I42" i="4"/>
  <c r="D44" i="4"/>
  <c r="G44" i="4"/>
  <c r="I40" i="4"/>
  <c r="E39" i="4"/>
  <c r="C44" i="4"/>
  <c r="E40" i="4"/>
  <c r="L104" i="2"/>
  <c r="G104" i="2"/>
  <c r="H104" i="2"/>
  <c r="J79" i="2" s="1"/>
  <c r="I96" i="2"/>
  <c r="C104" i="2"/>
  <c r="I84" i="2"/>
  <c r="I88" i="2"/>
  <c r="I92" i="2"/>
  <c r="I100" i="2"/>
  <c r="E84" i="2"/>
  <c r="E88" i="2"/>
  <c r="E92" i="2"/>
  <c r="E96" i="2"/>
  <c r="E100" i="2"/>
  <c r="E80" i="2"/>
  <c r="E97" i="6"/>
  <c r="E113" i="6"/>
  <c r="I117" i="6"/>
  <c r="E93" i="6"/>
  <c r="E101" i="6"/>
  <c r="E117" i="6"/>
  <c r="I109" i="6"/>
  <c r="E105" i="6"/>
  <c r="E121" i="6"/>
  <c r="G125" i="6"/>
  <c r="E96" i="7"/>
  <c r="I96" i="7"/>
  <c r="I100" i="7"/>
  <c r="I104" i="7"/>
  <c r="I108" i="7"/>
  <c r="I112" i="7"/>
  <c r="I116" i="7"/>
  <c r="I120" i="7"/>
  <c r="I124" i="7"/>
  <c r="I128" i="7"/>
  <c r="H130" i="7"/>
  <c r="I126" i="7"/>
  <c r="E98" i="7"/>
  <c r="E123" i="7"/>
  <c r="E111" i="7"/>
  <c r="E119" i="7"/>
  <c r="D130" i="7"/>
  <c r="E102" i="7"/>
  <c r="E126" i="7"/>
  <c r="E106" i="7"/>
  <c r="E110" i="7"/>
  <c r="E114" i="7"/>
  <c r="E122" i="7"/>
  <c r="G130" i="7"/>
  <c r="E118" i="7"/>
  <c r="L130" i="7"/>
  <c r="I110" i="7"/>
  <c r="I102" i="7"/>
  <c r="I106" i="7"/>
  <c r="I114" i="7"/>
  <c r="I118" i="7"/>
  <c r="I122" i="7"/>
  <c r="I98" i="7"/>
  <c r="C130" i="7"/>
  <c r="N67" i="14"/>
  <c r="I67" i="14"/>
  <c r="D67" i="14"/>
  <c r="M41" i="12"/>
  <c r="M38" i="15" l="1"/>
  <c r="M99" i="7"/>
  <c r="M103" i="7"/>
  <c r="M107" i="7"/>
  <c r="M111" i="7"/>
  <c r="M115" i="7"/>
  <c r="M119" i="7"/>
  <c r="M123" i="7"/>
  <c r="M127" i="7"/>
  <c r="M102" i="7"/>
  <c r="M114" i="7"/>
  <c r="M126" i="7"/>
  <c r="M100" i="7"/>
  <c r="M104" i="7"/>
  <c r="M108" i="7"/>
  <c r="M112" i="7"/>
  <c r="M116" i="7"/>
  <c r="M120" i="7"/>
  <c r="M124" i="7"/>
  <c r="M128" i="7"/>
  <c r="M98" i="7"/>
  <c r="M118" i="7"/>
  <c r="M97" i="7"/>
  <c r="M101" i="7"/>
  <c r="M105" i="7"/>
  <c r="M109" i="7"/>
  <c r="M113" i="7"/>
  <c r="M117" i="7"/>
  <c r="M121" i="7"/>
  <c r="M125" i="7"/>
  <c r="M129" i="7"/>
  <c r="M106" i="7"/>
  <c r="M110" i="7"/>
  <c r="M122" i="7"/>
  <c r="M96" i="7"/>
  <c r="J102" i="7"/>
  <c r="J99" i="7"/>
  <c r="J103" i="7"/>
  <c r="J107" i="7"/>
  <c r="J111" i="7"/>
  <c r="J115" i="7"/>
  <c r="J119" i="7"/>
  <c r="J123" i="7"/>
  <c r="J127" i="7"/>
  <c r="J100" i="7"/>
  <c r="J104" i="7"/>
  <c r="J108" i="7"/>
  <c r="J112" i="7"/>
  <c r="J116" i="7"/>
  <c r="J120" i="7"/>
  <c r="J124" i="7"/>
  <c r="J128" i="7"/>
  <c r="J97" i="7"/>
  <c r="J101" i="7"/>
  <c r="J105" i="7"/>
  <c r="J109" i="7"/>
  <c r="J113" i="7"/>
  <c r="J117" i="7"/>
  <c r="J121" i="7"/>
  <c r="J125" i="7"/>
  <c r="J129" i="7"/>
  <c r="J98" i="7"/>
  <c r="J106" i="7"/>
  <c r="J110" i="7"/>
  <c r="J114" i="7"/>
  <c r="J118" i="7"/>
  <c r="J122" i="7"/>
  <c r="J126" i="7"/>
  <c r="J96" i="7"/>
  <c r="F102" i="7"/>
  <c r="F104" i="7"/>
  <c r="F120" i="7"/>
  <c r="F99" i="7"/>
  <c r="F115" i="7"/>
  <c r="F127" i="7"/>
  <c r="F112" i="7"/>
  <c r="F100" i="7"/>
  <c r="F124" i="7"/>
  <c r="F97" i="7"/>
  <c r="F101" i="7"/>
  <c r="F105" i="7"/>
  <c r="F109" i="7"/>
  <c r="F113" i="7"/>
  <c r="F117" i="7"/>
  <c r="F121" i="7"/>
  <c r="F125" i="7"/>
  <c r="F129" i="7"/>
  <c r="F98" i="7"/>
  <c r="F106" i="7"/>
  <c r="F110" i="7"/>
  <c r="F114" i="7"/>
  <c r="F118" i="7"/>
  <c r="F122" i="7"/>
  <c r="F126" i="7"/>
  <c r="F103" i="7"/>
  <c r="F107" i="7"/>
  <c r="F111" i="7"/>
  <c r="F119" i="7"/>
  <c r="F123" i="7"/>
  <c r="F108" i="7"/>
  <c r="F116" i="7"/>
  <c r="F128" i="7"/>
  <c r="F96" i="7"/>
  <c r="M96" i="6"/>
  <c r="M100" i="6"/>
  <c r="M104" i="6"/>
  <c r="M108" i="6"/>
  <c r="M112" i="6"/>
  <c r="M116" i="6"/>
  <c r="M120" i="6"/>
  <c r="M124" i="6"/>
  <c r="M102" i="6"/>
  <c r="M122" i="6"/>
  <c r="M97" i="6"/>
  <c r="M101" i="6"/>
  <c r="M105" i="6"/>
  <c r="M109" i="6"/>
  <c r="M113" i="6"/>
  <c r="M117" i="6"/>
  <c r="M121" i="6"/>
  <c r="M94" i="6"/>
  <c r="M110" i="6"/>
  <c r="M118" i="6"/>
  <c r="M95" i="6"/>
  <c r="M99" i="6"/>
  <c r="M103" i="6"/>
  <c r="M107" i="6"/>
  <c r="M111" i="6"/>
  <c r="M115" i="6"/>
  <c r="M119" i="6"/>
  <c r="M123" i="6"/>
  <c r="M98" i="6"/>
  <c r="M106" i="6"/>
  <c r="M114" i="6"/>
  <c r="J96" i="6"/>
  <c r="J100" i="6"/>
  <c r="J104" i="6"/>
  <c r="J108" i="6"/>
  <c r="J112" i="6"/>
  <c r="J116" i="6"/>
  <c r="J120" i="6"/>
  <c r="J124" i="6"/>
  <c r="J97" i="6"/>
  <c r="J101" i="6"/>
  <c r="J105" i="6"/>
  <c r="J109" i="6"/>
  <c r="J113" i="6"/>
  <c r="J117" i="6"/>
  <c r="J121" i="6"/>
  <c r="J94" i="6"/>
  <c r="J98" i="6"/>
  <c r="J102" i="6"/>
  <c r="J106" i="6"/>
  <c r="J110" i="6"/>
  <c r="J114" i="6"/>
  <c r="J118" i="6"/>
  <c r="J122" i="6"/>
  <c r="J95" i="6"/>
  <c r="J99" i="6"/>
  <c r="J103" i="6"/>
  <c r="J107" i="6"/>
  <c r="J111" i="6"/>
  <c r="J115" i="6"/>
  <c r="J119" i="6"/>
  <c r="J123" i="6"/>
  <c r="J93" i="6"/>
  <c r="E125" i="6"/>
  <c r="F96" i="6"/>
  <c r="F100" i="6"/>
  <c r="F104" i="6"/>
  <c r="F108" i="6"/>
  <c r="F112" i="6"/>
  <c r="F116" i="6"/>
  <c r="F120" i="6"/>
  <c r="F124" i="6"/>
  <c r="F101" i="6"/>
  <c r="F97" i="6"/>
  <c r="F105" i="6"/>
  <c r="F121" i="6"/>
  <c r="F94" i="6"/>
  <c r="F98" i="6"/>
  <c r="F102" i="6"/>
  <c r="F106" i="6"/>
  <c r="F110" i="6"/>
  <c r="F114" i="6"/>
  <c r="F118" i="6"/>
  <c r="F122" i="6"/>
  <c r="F113" i="6"/>
  <c r="F95" i="6"/>
  <c r="F99" i="6"/>
  <c r="F103" i="6"/>
  <c r="F107" i="6"/>
  <c r="F111" i="6"/>
  <c r="F115" i="6"/>
  <c r="F119" i="6"/>
  <c r="F123" i="6"/>
  <c r="F109" i="6"/>
  <c r="F117" i="6"/>
  <c r="F93" i="6"/>
  <c r="M81" i="2"/>
  <c r="M85" i="2"/>
  <c r="M89" i="2"/>
  <c r="M93" i="2"/>
  <c r="M97" i="2"/>
  <c r="M101" i="2"/>
  <c r="M82" i="2"/>
  <c r="M86" i="2"/>
  <c r="M90" i="2"/>
  <c r="M94" i="2"/>
  <c r="M98" i="2"/>
  <c r="M102" i="2"/>
  <c r="M83" i="2"/>
  <c r="M87" i="2"/>
  <c r="M91" i="2"/>
  <c r="M95" i="2"/>
  <c r="M99" i="2"/>
  <c r="M103" i="2"/>
  <c r="M80" i="2"/>
  <c r="M84" i="2"/>
  <c r="M88" i="2"/>
  <c r="M92" i="2"/>
  <c r="M96" i="2"/>
  <c r="M100" i="2"/>
  <c r="M79" i="2"/>
  <c r="I104" i="2"/>
  <c r="J80" i="2"/>
  <c r="J84" i="2"/>
  <c r="J88" i="2"/>
  <c r="J92" i="2"/>
  <c r="J96" i="2"/>
  <c r="J100" i="2"/>
  <c r="J81" i="2"/>
  <c r="J85" i="2"/>
  <c r="J89" i="2"/>
  <c r="J93" i="2"/>
  <c r="J97" i="2"/>
  <c r="J101" i="2"/>
  <c r="J82" i="2"/>
  <c r="J86" i="2"/>
  <c r="J90" i="2"/>
  <c r="J94" i="2"/>
  <c r="J98" i="2"/>
  <c r="J102" i="2"/>
  <c r="J83" i="2"/>
  <c r="J87" i="2"/>
  <c r="J91" i="2"/>
  <c r="J95" i="2"/>
  <c r="J99" i="2"/>
  <c r="J103" i="2"/>
  <c r="F83" i="2"/>
  <c r="F87" i="2"/>
  <c r="F91" i="2"/>
  <c r="F95" i="2"/>
  <c r="F99" i="2"/>
  <c r="F103" i="2"/>
  <c r="F80" i="2"/>
  <c r="F84" i="2"/>
  <c r="F88" i="2"/>
  <c r="F92" i="2"/>
  <c r="F96" i="2"/>
  <c r="F100" i="2"/>
  <c r="F81" i="2"/>
  <c r="F85" i="2"/>
  <c r="F89" i="2"/>
  <c r="F93" i="2"/>
  <c r="F97" i="2"/>
  <c r="F101" i="2"/>
  <c r="F82" i="2"/>
  <c r="F86" i="2"/>
  <c r="F90" i="2"/>
  <c r="F94" i="2"/>
  <c r="F98" i="2"/>
  <c r="F102" i="2"/>
  <c r="M40" i="4"/>
  <c r="M41" i="4"/>
  <c r="M38" i="4"/>
  <c r="M42" i="4"/>
  <c r="M39" i="4"/>
  <c r="M43" i="4"/>
  <c r="M37" i="4"/>
  <c r="J39" i="4"/>
  <c r="J43" i="4"/>
  <c r="J40" i="4"/>
  <c r="J41" i="4"/>
  <c r="J38" i="4"/>
  <c r="J42" i="4"/>
  <c r="J37" i="4"/>
  <c r="F38" i="4"/>
  <c r="F42" i="4"/>
  <c r="F39" i="4"/>
  <c r="F43" i="4"/>
  <c r="F40" i="4"/>
  <c r="F41" i="4"/>
  <c r="F37" i="4"/>
  <c r="M40" i="5"/>
  <c r="M36" i="5"/>
  <c r="M38" i="5"/>
  <c r="M39" i="5"/>
  <c r="M37" i="5"/>
  <c r="M35" i="5"/>
  <c r="J40" i="5"/>
  <c r="J36" i="5"/>
  <c r="J37" i="5"/>
  <c r="J38" i="5"/>
  <c r="J39" i="5"/>
  <c r="F40" i="5"/>
  <c r="F37" i="5"/>
  <c r="F39" i="5"/>
  <c r="F36" i="5"/>
  <c r="F38" i="5"/>
  <c r="F35" i="5"/>
  <c r="M35" i="10"/>
  <c r="J35" i="10"/>
  <c r="F35" i="10"/>
  <c r="M45" i="15"/>
  <c r="M46" i="15"/>
  <c r="M43" i="15"/>
  <c r="M49" i="15"/>
  <c r="J41" i="15"/>
  <c r="F46" i="15"/>
  <c r="F49" i="15"/>
  <c r="F41" i="15"/>
  <c r="M47" i="15"/>
  <c r="M44" i="15"/>
  <c r="M48" i="15"/>
  <c r="M42" i="15"/>
  <c r="J47" i="15"/>
  <c r="J44" i="15"/>
  <c r="J42" i="15"/>
  <c r="J43" i="15"/>
  <c r="J45" i="15"/>
  <c r="J48" i="15"/>
  <c r="J46" i="15"/>
  <c r="F44" i="15"/>
  <c r="F43" i="15"/>
  <c r="F42" i="15"/>
  <c r="F48" i="15"/>
  <c r="F47" i="15"/>
  <c r="F45" i="15"/>
  <c r="M32" i="10"/>
  <c r="J32" i="10"/>
  <c r="F32" i="10"/>
  <c r="M36" i="10"/>
  <c r="M37" i="10"/>
  <c r="M38" i="10"/>
  <c r="M39" i="10"/>
  <c r="J36" i="10"/>
  <c r="J37" i="10"/>
  <c r="J39" i="10"/>
  <c r="J38" i="10"/>
  <c r="F36" i="10"/>
  <c r="F37" i="10"/>
  <c r="F38" i="10"/>
  <c r="F39" i="10"/>
  <c r="E104" i="2"/>
  <c r="I125" i="6"/>
  <c r="I130" i="7"/>
  <c r="I50" i="15"/>
  <c r="E50" i="15"/>
  <c r="I41" i="10"/>
  <c r="E41" i="10"/>
  <c r="I41" i="5"/>
  <c r="E41" i="5"/>
  <c r="E44" i="4"/>
  <c r="I44" i="4"/>
  <c r="E130" i="7"/>
  <c r="O28" i="14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04" i="2" l="1"/>
  <c r="F104" i="2"/>
  <c r="F130" i="7"/>
  <c r="J130" i="7"/>
  <c r="F125" i="6"/>
  <c r="M50" i="15"/>
  <c r="M41" i="10"/>
  <c r="J41" i="10"/>
  <c r="F41" i="10"/>
  <c r="L49" i="6"/>
  <c r="M20" i="6" l="1"/>
  <c r="M24" i="6"/>
  <c r="M28" i="6"/>
  <c r="M32" i="6"/>
  <c r="M40" i="6"/>
  <c r="M48" i="6"/>
  <c r="M26" i="6"/>
  <c r="M38" i="6"/>
  <c r="M46" i="6"/>
  <c r="M21" i="6"/>
  <c r="M25" i="6"/>
  <c r="M29" i="6"/>
  <c r="M33" i="6"/>
  <c r="M37" i="6"/>
  <c r="M41" i="6"/>
  <c r="M45" i="6"/>
  <c r="M17" i="6"/>
  <c r="M22" i="6"/>
  <c r="M34" i="6"/>
  <c r="M19" i="6"/>
  <c r="M23" i="6"/>
  <c r="M27" i="6"/>
  <c r="M31" i="6"/>
  <c r="M35" i="6"/>
  <c r="M39" i="6"/>
  <c r="M43" i="6"/>
  <c r="M47" i="6"/>
  <c r="M36" i="6"/>
  <c r="M44" i="6"/>
  <c r="M18" i="6"/>
  <c r="M30" i="6"/>
  <c r="M42" i="6"/>
  <c r="C39" i="12"/>
  <c r="J39" i="12"/>
  <c r="I39" i="12"/>
  <c r="O39" i="12"/>
  <c r="N39" i="12"/>
  <c r="E39" i="12"/>
  <c r="D39" i="12"/>
  <c r="M125" i="6" l="1"/>
  <c r="M29" i="12"/>
  <c r="C29" i="12" l="1"/>
  <c r="L26" i="15" l="1"/>
  <c r="H26" i="15"/>
  <c r="G26" i="15"/>
  <c r="D26" i="15"/>
  <c r="C26" i="15"/>
  <c r="L23" i="5"/>
  <c r="H23" i="5"/>
  <c r="G23" i="5"/>
  <c r="D23" i="5"/>
  <c r="C23" i="5"/>
  <c r="M22" i="5" l="1"/>
  <c r="M17" i="5"/>
  <c r="J22" i="5"/>
  <c r="J17" i="5"/>
  <c r="F22" i="5"/>
  <c r="F17" i="5"/>
  <c r="M25" i="15"/>
  <c r="M17" i="15"/>
  <c r="J17" i="15"/>
  <c r="J25" i="15"/>
  <c r="F25" i="15"/>
  <c r="F17" i="15"/>
  <c r="J21" i="15"/>
  <c r="J20" i="15"/>
  <c r="J18" i="15"/>
  <c r="J22" i="15"/>
  <c r="J19" i="15"/>
  <c r="J23" i="15"/>
  <c r="J24" i="15"/>
  <c r="F18" i="15"/>
  <c r="F22" i="15"/>
  <c r="F19" i="15"/>
  <c r="F23" i="15"/>
  <c r="F20" i="15"/>
  <c r="F24" i="15"/>
  <c r="F21" i="15"/>
  <c r="I23" i="5"/>
  <c r="I26" i="15"/>
  <c r="E26" i="15"/>
  <c r="E23" i="5"/>
  <c r="F50" i="15" l="1"/>
  <c r="F38" i="15"/>
  <c r="J38" i="15"/>
  <c r="J50" i="15"/>
  <c r="F41" i="5"/>
  <c r="F32" i="5"/>
  <c r="J41" i="5"/>
  <c r="M41" i="5"/>
  <c r="M32" i="5"/>
  <c r="J32" i="5"/>
  <c r="I25" i="15"/>
  <c r="I24" i="15"/>
  <c r="I23" i="15"/>
  <c r="I22" i="15"/>
  <c r="I21" i="15"/>
  <c r="I20" i="15"/>
  <c r="I19" i="15"/>
  <c r="I18" i="15"/>
  <c r="I17" i="15"/>
  <c r="E25" i="15"/>
  <c r="E24" i="15"/>
  <c r="E23" i="15"/>
  <c r="E22" i="15"/>
  <c r="E21" i="15"/>
  <c r="E20" i="15"/>
  <c r="E19" i="15"/>
  <c r="E18" i="15"/>
  <c r="E17" i="15"/>
  <c r="I22" i="5"/>
  <c r="I21" i="5"/>
  <c r="I20" i="5"/>
  <c r="I19" i="5"/>
  <c r="I18" i="5"/>
  <c r="I17" i="5"/>
  <c r="E22" i="5"/>
  <c r="E21" i="5"/>
  <c r="E20" i="5"/>
  <c r="E19" i="5"/>
  <c r="E18" i="5"/>
  <c r="E17" i="5"/>
  <c r="L23" i="10"/>
  <c r="H23" i="10"/>
  <c r="G23" i="10"/>
  <c r="D23" i="10"/>
  <c r="C23" i="10"/>
  <c r="I22" i="10"/>
  <c r="I21" i="10"/>
  <c r="I20" i="10"/>
  <c r="I19" i="10"/>
  <c r="I18" i="10"/>
  <c r="I17" i="10"/>
  <c r="E22" i="10"/>
  <c r="E21" i="10"/>
  <c r="E20" i="10"/>
  <c r="E19" i="10"/>
  <c r="E18" i="10"/>
  <c r="E17" i="10"/>
  <c r="M22" i="10" l="1"/>
  <c r="M17" i="10"/>
  <c r="J22" i="10"/>
  <c r="J17" i="10"/>
  <c r="F22" i="10"/>
  <c r="F17" i="10"/>
  <c r="I23" i="10"/>
  <c r="E23" i="10"/>
  <c r="I23" i="4"/>
  <c r="I22" i="4"/>
  <c r="I21" i="4"/>
  <c r="I20" i="4"/>
  <c r="I19" i="4"/>
  <c r="I18" i="4"/>
  <c r="I17" i="4"/>
  <c r="G24" i="4"/>
  <c r="E23" i="4"/>
  <c r="E22" i="4"/>
  <c r="E21" i="4"/>
  <c r="E20" i="4"/>
  <c r="E19" i="4"/>
  <c r="E18" i="4"/>
  <c r="E17" i="4"/>
  <c r="L24" i="4"/>
  <c r="H24" i="4"/>
  <c r="C24" i="4"/>
  <c r="D24" i="4"/>
  <c r="M18" i="4" l="1"/>
  <c r="M22" i="4"/>
  <c r="M19" i="4"/>
  <c r="M23" i="4"/>
  <c r="M20" i="4"/>
  <c r="M17" i="4"/>
  <c r="M21" i="4"/>
  <c r="J21" i="4"/>
  <c r="J18" i="4"/>
  <c r="J22" i="4"/>
  <c r="J19" i="4"/>
  <c r="J23" i="4"/>
  <c r="J20" i="4"/>
  <c r="J17" i="4"/>
  <c r="F20" i="4"/>
  <c r="F17" i="4"/>
  <c r="F21" i="4"/>
  <c r="F18" i="4"/>
  <c r="F22" i="4"/>
  <c r="F19" i="4"/>
  <c r="F23" i="4"/>
  <c r="F34" i="4"/>
  <c r="M44" i="4"/>
  <c r="E24" i="4"/>
  <c r="I24" i="4"/>
  <c r="H42" i="2"/>
  <c r="G42" i="2"/>
  <c r="D42" i="2"/>
  <c r="C42" i="2"/>
  <c r="J21" i="2" l="1"/>
  <c r="J25" i="2"/>
  <c r="J29" i="2"/>
  <c r="J33" i="2"/>
  <c r="J37" i="2"/>
  <c r="J41" i="2"/>
  <c r="J18" i="2"/>
  <c r="J22" i="2"/>
  <c r="J26" i="2"/>
  <c r="J30" i="2"/>
  <c r="J34" i="2"/>
  <c r="J38" i="2"/>
  <c r="J17" i="2"/>
  <c r="J19" i="2"/>
  <c r="J23" i="2"/>
  <c r="J27" i="2"/>
  <c r="J31" i="2"/>
  <c r="J35" i="2"/>
  <c r="J39" i="2"/>
  <c r="J20" i="2"/>
  <c r="J24" i="2"/>
  <c r="J28" i="2"/>
  <c r="J32" i="2"/>
  <c r="J36" i="2"/>
  <c r="J40" i="2"/>
  <c r="F19" i="2"/>
  <c r="F23" i="2"/>
  <c r="F27" i="2"/>
  <c r="F31" i="2"/>
  <c r="F35" i="2"/>
  <c r="F39" i="2"/>
  <c r="F20" i="2"/>
  <c r="F24" i="2"/>
  <c r="F28" i="2"/>
  <c r="F32" i="2"/>
  <c r="F36" i="2"/>
  <c r="F40" i="2"/>
  <c r="F21" i="2"/>
  <c r="F25" i="2"/>
  <c r="F29" i="2"/>
  <c r="F33" i="2"/>
  <c r="F37" i="2"/>
  <c r="F41" i="2"/>
  <c r="F18" i="2"/>
  <c r="F22" i="2"/>
  <c r="F26" i="2"/>
  <c r="F30" i="2"/>
  <c r="F34" i="2"/>
  <c r="F38" i="2"/>
  <c r="F17" i="2"/>
  <c r="J44" i="4"/>
  <c r="F44" i="4"/>
  <c r="J34" i="4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17" i="2"/>
  <c r="J42" i="2" l="1"/>
  <c r="F42" i="2"/>
  <c r="H49" i="6"/>
  <c r="G49" i="6"/>
  <c r="D49" i="6"/>
  <c r="C49" i="6"/>
  <c r="J20" i="6" l="1"/>
  <c r="J24" i="6"/>
  <c r="J28" i="6"/>
  <c r="J32" i="6"/>
  <c r="J36" i="6"/>
  <c r="J40" i="6"/>
  <c r="J44" i="6"/>
  <c r="J48" i="6"/>
  <c r="J21" i="6"/>
  <c r="J25" i="6"/>
  <c r="J29" i="6"/>
  <c r="J33" i="6"/>
  <c r="J37" i="6"/>
  <c r="J41" i="6"/>
  <c r="J45" i="6"/>
  <c r="J17" i="6"/>
  <c r="J18" i="6"/>
  <c r="J22" i="6"/>
  <c r="J26" i="6"/>
  <c r="J30" i="6"/>
  <c r="J34" i="6"/>
  <c r="J38" i="6"/>
  <c r="J42" i="6"/>
  <c r="J46" i="6"/>
  <c r="J19" i="6"/>
  <c r="J23" i="6"/>
  <c r="J27" i="6"/>
  <c r="J31" i="6"/>
  <c r="J35" i="6"/>
  <c r="J39" i="6"/>
  <c r="J43" i="6"/>
  <c r="J47" i="6"/>
  <c r="F20" i="6"/>
  <c r="F24" i="6"/>
  <c r="F28" i="6"/>
  <c r="F32" i="6"/>
  <c r="F36" i="6"/>
  <c r="F40" i="6"/>
  <c r="F44" i="6"/>
  <c r="F48" i="6"/>
  <c r="F25" i="6"/>
  <c r="F41" i="6"/>
  <c r="F17" i="6"/>
  <c r="F33" i="6"/>
  <c r="F18" i="6"/>
  <c r="F22" i="6"/>
  <c r="F26" i="6"/>
  <c r="F30" i="6"/>
  <c r="F34" i="6"/>
  <c r="F38" i="6"/>
  <c r="F42" i="6"/>
  <c r="F46" i="6"/>
  <c r="F21" i="6"/>
  <c r="F37" i="6"/>
  <c r="F19" i="6"/>
  <c r="F23" i="6"/>
  <c r="F27" i="6"/>
  <c r="F31" i="6"/>
  <c r="F35" i="6"/>
  <c r="F39" i="6"/>
  <c r="F43" i="6"/>
  <c r="F47" i="6"/>
  <c r="F29" i="6"/>
  <c r="F45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J125" i="6" l="1"/>
  <c r="G50" i="7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F49" i="7" s="1"/>
  <c r="M29" i="14"/>
  <c r="H29" i="14"/>
  <c r="C29" i="14"/>
  <c r="E50" i="7" l="1"/>
  <c r="H29" i="12"/>
  <c r="E19" i="12"/>
  <c r="E18" i="12"/>
  <c r="E17" i="12"/>
  <c r="E21" i="12"/>
  <c r="E22" i="12"/>
  <c r="E23" i="12"/>
  <c r="E24" i="12"/>
  <c r="E25" i="12"/>
  <c r="E26" i="12"/>
  <c r="E27" i="12"/>
  <c r="E28" i="12"/>
  <c r="E20" i="12"/>
  <c r="M20" i="15" l="1"/>
  <c r="M18" i="15"/>
  <c r="J26" i="15" l="1"/>
  <c r="F26" i="15"/>
  <c r="M22" i="15"/>
  <c r="M23" i="15"/>
  <c r="M19" i="15"/>
  <c r="M24" i="15"/>
  <c r="M21" i="15"/>
  <c r="N29" i="14"/>
  <c r="I29" i="14"/>
  <c r="D29" i="14"/>
  <c r="N29" i="12"/>
  <c r="I29" i="12"/>
  <c r="D29" i="12"/>
  <c r="M26" i="15" l="1"/>
  <c r="N33" i="12"/>
  <c r="I33" i="12"/>
  <c r="D33" i="12"/>
  <c r="J32" i="12"/>
  <c r="O32" i="12"/>
  <c r="E32" i="12"/>
  <c r="J18" i="10" l="1"/>
  <c r="J19" i="10"/>
  <c r="J20" i="10"/>
  <c r="J21" i="10"/>
  <c r="F18" i="10"/>
  <c r="F19" i="10"/>
  <c r="F20" i="10"/>
  <c r="F21" i="10"/>
  <c r="J18" i="5"/>
  <c r="J19" i="5"/>
  <c r="J20" i="5"/>
  <c r="J21" i="5"/>
  <c r="F18" i="5"/>
  <c r="F19" i="5"/>
  <c r="F20" i="5"/>
  <c r="F21" i="5"/>
  <c r="F49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J50" i="7" l="1"/>
  <c r="F50" i="7"/>
  <c r="J23" i="10"/>
  <c r="F23" i="10"/>
  <c r="J23" i="5"/>
  <c r="F23" i="5"/>
  <c r="J24" i="4"/>
  <c r="F24" i="4"/>
  <c r="J49" i="6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37" i="7"/>
  <c r="M45" i="7"/>
  <c r="M17" i="7"/>
  <c r="M21" i="7"/>
  <c r="M25" i="7"/>
  <c r="M29" i="7"/>
  <c r="M33" i="7"/>
  <c r="M41" i="7"/>
  <c r="M46" i="7"/>
  <c r="M18" i="7"/>
  <c r="M22" i="7"/>
  <c r="M26" i="7"/>
  <c r="M30" i="7"/>
  <c r="M34" i="7"/>
  <c r="M38" i="7"/>
  <c r="M42" i="7"/>
  <c r="M20" i="10"/>
  <c r="M21" i="10"/>
  <c r="M18" i="10"/>
  <c r="M19" i="10"/>
  <c r="L42" i="2"/>
  <c r="M19" i="2" l="1"/>
  <c r="M23" i="2"/>
  <c r="M27" i="2"/>
  <c r="M31" i="2"/>
  <c r="M35" i="2"/>
  <c r="M39" i="2"/>
  <c r="M20" i="2"/>
  <c r="M24" i="2"/>
  <c r="M28" i="2"/>
  <c r="M32" i="2"/>
  <c r="M36" i="2"/>
  <c r="M40" i="2"/>
  <c r="M21" i="2"/>
  <c r="M25" i="2"/>
  <c r="M29" i="2"/>
  <c r="M33" i="2"/>
  <c r="M37" i="2"/>
  <c r="M41" i="2"/>
  <c r="M18" i="2"/>
  <c r="M22" i="2"/>
  <c r="M26" i="2"/>
  <c r="M30" i="2"/>
  <c r="M34" i="2"/>
  <c r="M38" i="2"/>
  <c r="M17" i="2"/>
  <c r="M23" i="10"/>
  <c r="M130" i="7"/>
  <c r="M50" i="7"/>
  <c r="M18" i="5"/>
  <c r="M19" i="5"/>
  <c r="M20" i="5"/>
  <c r="M21" i="5"/>
  <c r="M104" i="2" l="1"/>
  <c r="M23" i="5"/>
  <c r="M24" i="4"/>
  <c r="M42" i="2"/>
  <c r="M49" i="6"/>
</calcChain>
</file>

<file path=xl/sharedStrings.xml><?xml version="1.0" encoding="utf-8"?>
<sst xmlns="http://schemas.openxmlformats.org/spreadsheetml/2006/main" count="828" uniqueCount="324">
  <si>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</si>
  <si>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</si>
  <si>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</si>
  <si>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</si>
  <si>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</si>
  <si>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</si>
  <si>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</si>
  <si>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</si>
  <si>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</si>
  <si>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</si>
  <si>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</si>
  <si>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</si>
  <si>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</si>
  <si>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</si>
  <si>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</si>
  <si>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</si>
  <si>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</si>
  <si>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</si>
  <si>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</si>
  <si>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</si>
  <si>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</si>
  <si>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</si>
  <si>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</si>
  <si>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</si>
  <si>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</si>
  <si>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</si>
  <si>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</si>
  <si>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</si>
  <si>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</si>
  <si>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</si>
  <si>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</si>
  <si>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</si>
  <si>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</si>
  <si>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</si>
  <si>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</si>
  <si>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</si>
  <si>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</si>
  <si>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</si>
  <si>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</si>
  <si>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</si>
  <si>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</si>
  <si>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</si>
  <si>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</si>
  <si>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</si>
  <si>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</si>
  <si>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</si>
  <si>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</si>
  <si>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</si>
  <si>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</si>
  <si>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</si>
  <si>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</si>
  <si>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</si>
  <si>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</si>
  <si>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</si>
  <si>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</si>
  <si>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</si>
  <si>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</si>
  <si>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</si>
  <si>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</si>
  <si>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</si>
  <si>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</si>
  <si>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</si>
  <si>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</si>
  <si>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</si>
  <si>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</si>
  <si>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</si>
  <si>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</si>
  <si>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</si>
  <si>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</si>
  <si>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</si>
  <si>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</si>
  <si>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</si>
  <si>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</si>
  <si>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</si>
  <si>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</si>
  <si>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</si>
  <si>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</si>
  <si>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</si>
  <si>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</si>
  <si>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</si>
  <si>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</si>
  <si>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</si>
  <si>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</si>
  <si>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</si>
  <si>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</si>
  <si>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</si>
  <si>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</si>
  <si>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</si>
  <si>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</si>
  <si>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</si>
  <si>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</si>
  <si>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</si>
  <si>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</si>
  <si>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</si>
  <si>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</si>
  <si>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</si>
  <si>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</si>
  <si>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</si>
  <si>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</si>
  <si>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</si>
  <si>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</si>
  <si>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</si>
  <si>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</si>
  <si>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</si>
  <si>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</si>
  <si>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</si>
  <si>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</si>
  <si>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</si>
  <si>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</si>
  <si>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</si>
  <si>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</si>
  <si>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</si>
  <si>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</si>
  <si>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</si>
  <si>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</si>
  <si>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</si>
  <si>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</si>
  <si>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</si>
  <si>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</si>
  <si>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</si>
  <si>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</si>
  <si>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</si>
  <si>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</si>
  <si>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</si>
  <si>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</si>
  <si>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</si>
  <si>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</si>
  <si>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</si>
  <si>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</si>
  <si>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</si>
  <si>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</si>
  <si>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</si>
  <si>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</si>
  <si>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</si>
  <si>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</si>
  <si>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</si>
  <si>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</si>
  <si>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</si>
  <si>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</si>
  <si>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</si>
  <si>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</si>
  <si>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</si>
  <si>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</si>
  <si>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</si>
  <si>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</si>
  <si>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</si>
  <si>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</si>
  <si>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</si>
  <si>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</si>
  <si>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</si>
  <si>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</si>
  <si>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</si>
  <si>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</si>
  <si>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</si>
  <si>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</si>
  <si>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</si>
  <si>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</si>
  <si>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</si>
  <si>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</si>
  <si>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</si>
  <si>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</si>
  <si>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</si>
  <si>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</si>
  <si>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</si>
  <si>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</si>
  <si>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</si>
  <si>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</si>
  <si>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</si>
  <si>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</si>
  <si>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</si>
  <si>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</si>
  <si>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</si>
  <si>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</si>
  <si>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</si>
  <si>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</si>
  <si>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</si>
  <si>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</si>
  <si>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</si>
  <si>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</si>
  <si>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</si>
  <si>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</si>
  <si>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</si>
  <si>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</si>
  <si>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</si>
  <si>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</si>
  <si>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</si>
  <si>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</si>
  <si>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</si>
  <si>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</si>
  <si>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</si>
  <si>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</si>
  <si>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</si>
  <si>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</si>
  <si>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</si>
  <si>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</si>
  <si>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</si>
  <si>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</si>
  <si>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</si>
  <si>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</si>
  <si>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</si>
  <si>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</si>
  <si>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</si>
  <si>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</si>
  <si>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</si>
  <si>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</si>
  <si>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</si>
  <si>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</si>
  <si>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</si>
  <si>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</si>
  <si>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</si>
  <si>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</si>
  <si>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</si>
  <si>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</si>
  <si>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</si>
  <si>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</si>
  <si>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</si>
  <si>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</si>
  <si>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</si>
  <si>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</si>
  <si>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</si>
  <si>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</si>
  <si>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</si>
  <si>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</si>
  <si>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</si>
  <si>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</si>
  <si>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</si>
  <si>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</si>
  <si>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SISE*.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</si>
  <si>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</si>
  <si>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</si>
  <si>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</si>
  <si>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</si>
  <si>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</si>
  <si>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</si>
  <si>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</si>
  <si>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</si>
  <si>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</si>
  <si>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</si>
  <si>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</si>
  <si>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</si>
  <si>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</si>
  <si>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</si>
  <si>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</si>
  <si>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</si>
  <si>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</si>
  <si>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</si>
  <si>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</si>
  <si>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</si>
  <si>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</si>
  <si>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</si>
  <si>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</si>
  <si>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</si>
  <si>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</si>
  <si>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</si>
  <si>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</si>
  <si>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</si>
  <si>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</si>
  <si>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</si>
  <si>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</si>
  <si>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</si>
  <si>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</si>
  <si>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</si>
  <si>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</si>
  <si>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</si>
  <si>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</si>
  <si>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</si>
  <si>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</si>
  <si>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</si>
  <si>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</si>
  <si>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</si>
  <si>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</si>
  <si>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</si>
  <si>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</si>
  <si>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</si>
  <si>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</si>
  <si>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</si>
  <si>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</si>
  <si>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</si>
  <si>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</si>
  <si>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</si>
  <si>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</si>
  <si>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</si>
  <si>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</si>
  <si>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</si>
  <si>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</si>
  <si>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</si>
  <si>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</si>
  <si>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</si>
  <si>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</si>
  <si>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</si>
  <si>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</si>
  <si>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</si>
  <si>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</si>
  <si>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</si>
  <si>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</si>
  <si>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</si>
  <si>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</si>
  <si>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</si>
  <si>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</si>
  <si>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</si>
  <si>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</si>
  <si>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</si>
  <si>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</si>
  <si>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</si>
  <si>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</si>
  <si>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</si>
  <si>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</si>
  <si>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>TOTAL</t>
  </si>
  <si>
    <t>MUJERES</t>
  </si>
  <si>
    <t>HOMBRES</t>
  </si>
  <si>
    <t xml:space="preserve">INFORME ESTADÍSTICO DE OFERENTES POR SEXO DEL SISTEMA DE INFORMACIÓN </t>
  </si>
  <si>
    <t>(Total, mujeres y hombres)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</si>
  <si>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</t>
    </r>
  </si>
  <si>
    <t>*Esta información corresponde a 97 Prestadores que actualmente hacen uso del Sistema de Información</t>
  </si>
  <si>
    <t>Marzo de 2018</t>
  </si>
  <si>
    <t>Abril de 2018</t>
  </si>
  <si>
    <t>% Cambio   '18/'17</t>
  </si>
  <si>
    <t>Acumulado 2013-2018</t>
  </si>
  <si>
    <t>2013-2018</t>
  </si>
  <si>
    <t>Marzo</t>
  </si>
  <si>
    <t>Año corrido a Marzo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</si>
  <si>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Marzo</t>
    </r>
  </si>
  <si>
    <t>Acumulado a Marzo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</si>
  <si>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Marzo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</si>
</sst>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"/>
    <numFmt numFmtId="166" formatCode="_-* #,##0\ _€_-;\-* #,##0\ _€_-;_-* &quot;-&quot;??\ _€_-;_-@_-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b/>
      <sz val="14"/>
      <color rgb="FFC00000"/>
      <name val="Calibri"/>
      <family val="2"/>
      <scheme val="minor"/>
    </font>
    <font>
      <sz val="12"/>
      <color rgb="FFFFFFFF"/>
      <name val="Calibri"/>
      <family val="2"/>
      <scheme val="minor"/>
    </font>
    <font>
      <sz val="11"/>
      <color rgb="FF5F5F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164" fontId="9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5" fontId="16" fillId="2" borderId="9" xfId="4" applyNumberFormat="1" applyFont="1" applyFill="1" applyBorder="1"/>
    <xf numFmtId="3" fontId="17" fillId="4" borderId="9" xfId="4" applyNumberFormat="1" applyFont="1" applyFill="1" applyBorder="1"/>
    <xf numFmtId="165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5" fontId="13" fillId="2" borderId="9" xfId="4" applyNumberFormat="1" applyFont="1" applyFill="1" applyBorder="1"/>
    <xf numFmtId="3" fontId="13" fillId="2" borderId="9" xfId="4" applyNumberFormat="1" applyFont="1" applyFill="1" applyBorder="1"/>
    <xf numFmtId="165" fontId="13" fillId="2" borderId="0" xfId="4" applyNumberFormat="1" applyFont="1" applyFill="1" applyBorder="1"/>
    <xf numFmtId="0" fontId="0" fillId="0" borderId="8" xfId="0" applyFont="1" applyBorder="1"/>
    <xf numFmtId="165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6" fontId="0" fillId="0" borderId="0" xfId="5" applyNumberFormat="1" applyFont="1" applyBorder="1"/>
    <xf numFmtId="166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30" fillId="2" borderId="0" xfId="0" applyFont="1" applyFill="1" applyBorder="1"/>
    <xf numFmtId="166" fontId="0" fillId="0" borderId="4" xfId="5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65" fontId="17" fillId="5" borderId="9" xfId="4" applyNumberFormat="1" applyFont="1" applyFill="1" applyBorder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3" fillId="2" borderId="10" xfId="0" applyNumberFormat="1" applyFont="1" applyFill="1" applyBorder="1" applyAlignment="1">
      <alignment horizontal="center" vertical="center" wrapText="1"/>
    </xf>
    <xf numFmtId="17" fontId="18" fillId="2" borderId="1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3" fontId="31" fillId="4" borderId="9" xfId="4" applyNumberFormat="1" applyFont="1" applyFill="1" applyBorder="1"/>
    <xf numFmtId="165" fontId="31" fillId="4" borderId="9" xfId="4" applyNumberFormat="1" applyFont="1" applyFill="1" applyBorder="1"/>
    <xf numFmtId="166" fontId="32" fillId="0" borderId="0" xfId="5" applyNumberFormat="1" applyFont="1" applyBorder="1"/>
  </cellXfs>
  <cellStyles count="6">
    <cellStyle name="Hipervínculo" xfId="2" builtinId="8"/>
    <cellStyle name="Millares" xfId="5" builtinId="3"/>
    <cellStyle name="Normal" xfId="0" builtinId="0"/>
    <cellStyle name="Normal 2" xfId="1"/>
    <cellStyle name="Normal_Fenaviquín 14 (2007) - Base importaciones maquinaria" xfId="3"/>
    <cellStyle name="Normal_Fenaviquín 15 (2007) - Huevo por colores" xfId="4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Marzo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103183</c:v>
                </c:pt>
                <c:pt idx="1">
                  <c:v>88165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Marzo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46216</c:v>
                </c:pt>
                <c:pt idx="1">
                  <c:v>41615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Marzo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56967</c:v>
                </c:pt>
                <c:pt idx="1">
                  <c:v>46550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lasificaciones!A1"/><Relationship Id="rId5" Type="http://schemas.openxmlformats.org/officeDocument/2006/relationships/image" Target="../media/image5.png"/><Relationship Id="rId4" Type="http://schemas.openxmlformats.org/officeDocument/2006/relationships/hyperlink" Target="#'Aspiraci&#243;n Salarial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5" Type="http://schemas.openxmlformats.org/officeDocument/2006/relationships/image" Target="../media/image5.png"/><Relationship Id="rId4" Type="http://schemas.openxmlformats.org/officeDocument/2006/relationships/hyperlink" Target="#'&#193;reas de conocimiento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&#205;ndice!A1"/><Relationship Id="rId7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Edad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Departamentos!A1"/><Relationship Id="rId5" Type="http://schemas.openxmlformats.org/officeDocument/2006/relationships/image" Target="../media/image5.png"/><Relationship Id="rId4" Type="http://schemas.openxmlformats.org/officeDocument/2006/relationships/hyperlink" Target="#Sex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iudades!A1"/><Relationship Id="rId5" Type="http://schemas.openxmlformats.org/officeDocument/2006/relationships/image" Target="../media/image5.png"/><Relationship Id="rId4" Type="http://schemas.openxmlformats.org/officeDocument/2006/relationships/hyperlink" Target="#Edad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Ocupaciones!A1"/><Relationship Id="rId5" Type="http://schemas.openxmlformats.org/officeDocument/2006/relationships/image" Target="../media/image5.png"/><Relationship Id="rId4" Type="http://schemas.openxmlformats.org/officeDocument/2006/relationships/hyperlink" Target="#Departamentos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ducaci&#243;n '!A1"/><Relationship Id="rId5" Type="http://schemas.openxmlformats.org/officeDocument/2006/relationships/image" Target="../media/image5.png"/><Relationship Id="rId4" Type="http://schemas.openxmlformats.org/officeDocument/2006/relationships/hyperlink" Target="#Ciudades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xperiencia laboral'!A1"/><Relationship Id="rId5" Type="http://schemas.openxmlformats.org/officeDocument/2006/relationships/image" Target="../media/image5.png"/><Relationship Id="rId4" Type="http://schemas.openxmlformats.org/officeDocument/2006/relationships/hyperlink" Target="#Ocupaciones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Aspiraci&#243;n Salarial'!A1"/><Relationship Id="rId5" Type="http://schemas.openxmlformats.org/officeDocument/2006/relationships/image" Target="../media/image5.png"/><Relationship Id="rId4" Type="http://schemas.openxmlformats.org/officeDocument/2006/relationships/hyperlink" Target="#'Educaci&#243;n 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&#193;reas de conocimiento'!A1"/><Relationship Id="rId5" Type="http://schemas.openxmlformats.org/officeDocument/2006/relationships/image" Target="../media/image5.png"/><Relationship Id="rId4" Type="http://schemas.openxmlformats.org/officeDocument/2006/relationships/hyperlink" Target="#'Experiencia labora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335315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69340" cy="1047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2</xdr:col>
      <xdr:colOff>5221</xdr:colOff>
      <xdr:row>6</xdr:row>
      <xdr:rowOff>54475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64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53104" y="259292"/>
          <a:ext cx="2711672" cy="1064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</xdr:rowOff>
    </xdr:from>
    <xdr:to>
      <xdr:col>3</xdr:col>
      <xdr:colOff>719668</xdr:colOff>
      <xdr:row>5</xdr:row>
      <xdr:rowOff>68268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04"/>
        <a:stretch/>
      </xdr:blipFill>
      <xdr:spPr>
        <a:xfrm>
          <a:off x="116419" y="1"/>
          <a:ext cx="3693582" cy="1105434"/>
        </a:xfrm>
        <a:prstGeom prst="rect">
          <a:avLst/>
        </a:prstGeom>
      </xdr:spPr>
    </xdr:pic>
    <xdr:clientData/>
  </xdr:twoCellAnchor>
  <xdr:twoCellAnchor editAs="oneCell">
    <xdr:from>
      <xdr:col>6</xdr:col>
      <xdr:colOff>126999</xdr:colOff>
      <xdr:row>0</xdr:row>
      <xdr:rowOff>0</xdr:rowOff>
    </xdr:from>
    <xdr:to>
      <xdr:col>9</xdr:col>
      <xdr:colOff>173566</xdr:colOff>
      <xdr:row>5</xdr:row>
      <xdr:rowOff>68267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52"/>
        <a:stretch/>
      </xdr:blipFill>
      <xdr:spPr>
        <a:xfrm>
          <a:off x="4730749" y="0"/>
          <a:ext cx="2406650" cy="1105434"/>
        </a:xfrm>
        <a:prstGeom prst="rect">
          <a:avLst/>
        </a:prstGeom>
      </xdr:spPr>
    </xdr:pic>
    <xdr:clientData/>
  </xdr:twoCellAnchor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31749</xdr:rowOff>
    </xdr:from>
    <xdr:to>
      <xdr:col>5</xdr:col>
      <xdr:colOff>987</xdr:colOff>
      <xdr:row>6</xdr:row>
      <xdr:rowOff>86224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64582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475190</xdr:colOff>
      <xdr:row>1</xdr:row>
      <xdr:rowOff>94189</xdr:rowOff>
    </xdr:from>
    <xdr:to>
      <xdr:col>15</xdr:col>
      <xdr:colOff>483879</xdr:colOff>
      <xdr:row>6</xdr:row>
      <xdr:rowOff>148664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327022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987</xdr:colOff>
      <xdr:row>6</xdr:row>
      <xdr:rowOff>54475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877357</xdr:colOff>
      <xdr:row>1</xdr:row>
      <xdr:rowOff>62440</xdr:rowOff>
    </xdr:from>
    <xdr:to>
      <xdr:col>15</xdr:col>
      <xdr:colOff>782329</xdr:colOff>
      <xdr:row>6</xdr:row>
      <xdr:rowOff>116915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295273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635987</xdr:colOff>
      <xdr:row>6</xdr:row>
      <xdr:rowOff>60825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709083</xdr:colOff>
      <xdr:row>1</xdr:row>
      <xdr:rowOff>9525</xdr:rowOff>
    </xdr:from>
    <xdr:to>
      <xdr:col>12</xdr:col>
      <xdr:colOff>221</xdr:colOff>
      <xdr:row>6</xdr:row>
      <xdr:rowOff>70350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795683" y="238125"/>
          <a:ext cx="2718022" cy="1070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148161</xdr:colOff>
      <xdr:row>1</xdr:row>
      <xdr:rowOff>9525</xdr:rowOff>
    </xdr:from>
    <xdr:to>
      <xdr:col>11</xdr:col>
      <xdr:colOff>675433</xdr:colOff>
      <xdr:row>6</xdr:row>
      <xdr:rowOff>64000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8170328" y="242358"/>
          <a:ext cx="2718022" cy="1070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1</xdr:col>
      <xdr:colOff>3772887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85912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714303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306917</xdr:colOff>
      <xdr:row>1</xdr:row>
      <xdr:rowOff>30692</xdr:rowOff>
    </xdr:from>
    <xdr:to>
      <xdr:col>11</xdr:col>
      <xdr:colOff>781272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577667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569605</xdr:colOff>
      <xdr:row>6</xdr:row>
      <xdr:rowOff>74584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75641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580189</xdr:colOff>
      <xdr:row>6</xdr:row>
      <xdr:rowOff>95750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2" tint="-0.249977111117893"/>
  </sheetPr>
  <dimension ref="A1:P49"/>
  <sheetViews>
    <sheetView showGridLines="0" tabSelected="1" zoomScale="90" zoomScaleNormal="90" workbookViewId="0">
      <selection activeCell="B30" sqref="B30:B31"/>
    </sheetView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8" t="s">
        <v>310</v>
      </c>
      <c r="C7" s="98"/>
      <c r="D7" s="98"/>
      <c r="E7" s="98"/>
      <c r="F7" s="98"/>
      <c r="G7" s="15"/>
    </row>
    <row r="8" spans="1:16" ht="15.75" customHeight="1">
      <c r="A8" s="12"/>
      <c r="B8" s="98" t="s">
        <v>227</v>
      </c>
      <c r="C8" s="98"/>
      <c r="D8" s="98"/>
      <c r="E8" s="98"/>
      <c r="F8" s="98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285</v>
      </c>
      <c r="D14" s="4"/>
      <c r="E14" s="4"/>
      <c r="F14" s="4"/>
      <c r="G14" s="15"/>
    </row>
    <row r="15" spans="1:16" ht="15.75">
      <c r="A15" s="12"/>
      <c r="B15" s="24"/>
      <c r="C15" s="41" t="s">
        <v>286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298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1" t="s">
        <v>313</v>
      </c>
      <c r="C26" s="4"/>
      <c r="D26" s="4"/>
      <c r="E26" s="4"/>
      <c r="F26" s="4"/>
      <c r="G26" s="15"/>
    </row>
    <row r="27" spans="1:7">
      <c r="A27" s="12"/>
      <c r="B27" s="81" t="s">
        <v>228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230</v>
      </c>
      <c r="C30" s="45" t="s">
        <v>314</v>
      </c>
      <c r="D30" s="4"/>
      <c r="E30" s="4"/>
      <c r="F30" s="4"/>
      <c r="G30" s="15"/>
    </row>
    <row r="31" spans="1:7" ht="15.75">
      <c r="A31" s="12"/>
      <c r="B31" s="44" t="s">
        <v>229</v>
      </c>
      <c r="C31" s="45" t="s">
        <v>315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/>
    <hyperlink ref="C16" location="Departamentos!A1" display="Oferentes por departamentos "/>
    <hyperlink ref="C17" location="Ciudades!A1" display="Oferentes por ciudades"/>
    <hyperlink ref="C18" location="Ocupaciones!A1" display="Oferentes por ocupaciones "/>
    <hyperlink ref="C19" location="'Educación '!A1" display="Oferentes por nivel educativo "/>
    <hyperlink ref="C20" location="'Experiencia laboral'!A1" display="Oferentes por experiencia laboral"/>
    <hyperlink ref="C22" location="'Aspiración Salarial'!A1" display="Oferentes por rangos de salarios"/>
    <hyperlink ref="C15" location="Edad!A1" display="Oferentes por rangos de edad"/>
    <hyperlink ref="C21" location="'Áreas de conocimiento'!A1" display="Oferentes por áreas de conocimiento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S70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297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307</v>
      </c>
      <c r="N13" s="15"/>
    </row>
    <row r="14" spans="1:19" ht="31.5">
      <c r="A14" s="12"/>
      <c r="B14" s="30" t="s">
        <v>296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6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64"/>
      <c r="L15" s="39" t="s">
        <v>318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287</v>
      </c>
      <c r="C17" s="35">
        <v>386</v>
      </c>
      <c r="D17" s="35">
        <v>332</v>
      </c>
      <c r="E17" s="36">
        <f t="shared" ref="E17:E26" si="0">IF(ISBLANK(D17),"",(IFERROR(((D17/C17-1)*100),"")))</f>
        <v>-13.989637305699487</v>
      </c>
      <c r="F17" s="36">
        <f>+(D17*100)/$D$26</f>
        <v>0.37656666477627176</v>
      </c>
      <c r="G17" s="35">
        <v>1294</v>
      </c>
      <c r="H17" s="35">
        <v>1191</v>
      </c>
      <c r="I17" s="36">
        <f t="shared" ref="I17:I26" si="1">IF(ISBLANK(H17),"",(IFERROR(((H17/G17-1)*100),"")))</f>
        <v>-7.9598145285935118</v>
      </c>
      <c r="J17" s="36">
        <f>+(H17*100)/$H$26</f>
        <v>0.40316574817542955</v>
      </c>
      <c r="K17" s="79"/>
      <c r="L17" s="35">
        <v>16652</v>
      </c>
      <c r="M17" s="36">
        <f>+(L17*100)/$L$26</f>
        <v>0.41370010171079846</v>
      </c>
      <c r="N17" s="15"/>
    </row>
    <row r="18" spans="1:14" ht="15.75">
      <c r="A18" s="12"/>
      <c r="B18" s="34" t="s">
        <v>288</v>
      </c>
      <c r="C18" s="35">
        <v>1040</v>
      </c>
      <c r="D18" s="35">
        <v>873</v>
      </c>
      <c r="E18" s="36">
        <f t="shared" si="0"/>
        <v>-16.057692307692307</v>
      </c>
      <c r="F18" s="36">
        <f t="shared" ref="F18:F24" si="2">+(D18*100)/$D$26</f>
        <v>0.99018885045085914</v>
      </c>
      <c r="G18" s="35">
        <v>3576</v>
      </c>
      <c r="H18" s="35">
        <v>3292</v>
      </c>
      <c r="I18" s="36">
        <f t="shared" si="1"/>
        <v>-7.9418344519015633</v>
      </c>
      <c r="J18" s="36">
        <f t="shared" ref="J18:J24" si="3">+(H18*100)/$H$26</f>
        <v>1.114375854738467</v>
      </c>
      <c r="K18" s="79"/>
      <c r="L18" s="35">
        <v>49166</v>
      </c>
      <c r="M18" s="36">
        <f t="shared" ref="M18:M24" si="4">+(L18*100)/$L$26</f>
        <v>1.2214736488537785</v>
      </c>
      <c r="N18" s="15"/>
    </row>
    <row r="19" spans="1:14" ht="15.75">
      <c r="A19" s="12"/>
      <c r="B19" s="34" t="s">
        <v>289</v>
      </c>
      <c r="C19" s="35">
        <v>2164</v>
      </c>
      <c r="D19" s="35">
        <v>1620</v>
      </c>
      <c r="E19" s="36">
        <f t="shared" si="0"/>
        <v>-25.138632162661732</v>
      </c>
      <c r="F19" s="36">
        <f t="shared" si="2"/>
        <v>1.8374638461974706</v>
      </c>
      <c r="G19" s="35">
        <v>8747</v>
      </c>
      <c r="H19" s="35">
        <v>7646</v>
      </c>
      <c r="I19" s="36">
        <f t="shared" si="1"/>
        <v>-12.587172744941121</v>
      </c>
      <c r="J19" s="36">
        <f t="shared" si="3"/>
        <v>2.5882496310237904</v>
      </c>
      <c r="K19" s="79"/>
      <c r="L19" s="35">
        <v>81119</v>
      </c>
      <c r="M19" s="36">
        <f t="shared" si="4"/>
        <v>2.0153097856520694</v>
      </c>
      <c r="N19" s="15"/>
    </row>
    <row r="20" spans="1:14" ht="15.75">
      <c r="A20" s="12"/>
      <c r="B20" s="34" t="s">
        <v>290</v>
      </c>
      <c r="C20" s="35">
        <v>2110</v>
      </c>
      <c r="D20" s="35">
        <v>1655</v>
      </c>
      <c r="E20" s="36">
        <f t="shared" si="0"/>
        <v>-21.563981042654024</v>
      </c>
      <c r="F20" s="36">
        <f t="shared" si="2"/>
        <v>1.8771621391708728</v>
      </c>
      <c r="G20" s="35">
        <v>6656</v>
      </c>
      <c r="H20" s="35">
        <v>5665</v>
      </c>
      <c r="I20" s="36">
        <f t="shared" si="1"/>
        <v>-14.888822115384615</v>
      </c>
      <c r="J20" s="36">
        <f t="shared" si="3"/>
        <v>1.9176607585338443</v>
      </c>
      <c r="K20" s="79"/>
      <c r="L20" s="35">
        <v>79372</v>
      </c>
      <c r="M20" s="36">
        <f t="shared" si="4"/>
        <v>1.9719075470207481</v>
      </c>
      <c r="N20" s="15"/>
    </row>
    <row r="21" spans="1:14" ht="15.75">
      <c r="A21" s="12"/>
      <c r="B21" s="34" t="s">
        <v>291</v>
      </c>
      <c r="C21" s="35">
        <v>4045</v>
      </c>
      <c r="D21" s="35">
        <v>2783</v>
      </c>
      <c r="E21" s="36">
        <f t="shared" si="0"/>
        <v>-31.199011124845487</v>
      </c>
      <c r="F21" s="36">
        <f t="shared" si="2"/>
        <v>3.156581409856519</v>
      </c>
      <c r="G21" s="35">
        <v>14142</v>
      </c>
      <c r="H21" s="35">
        <v>10889</v>
      </c>
      <c r="I21" s="36">
        <f t="shared" si="1"/>
        <v>-23.00240418611229</v>
      </c>
      <c r="J21" s="36">
        <f t="shared" si="3"/>
        <v>3.6860384818490788</v>
      </c>
      <c r="K21" s="79"/>
      <c r="L21" s="35">
        <v>187557</v>
      </c>
      <c r="M21" s="36">
        <f t="shared" si="4"/>
        <v>4.6596414830994615</v>
      </c>
      <c r="N21" s="15"/>
    </row>
    <row r="22" spans="1:14" ht="15" customHeight="1">
      <c r="A22" s="12"/>
      <c r="B22" s="34" t="s">
        <v>292</v>
      </c>
      <c r="C22" s="35">
        <v>9721</v>
      </c>
      <c r="D22" s="35">
        <v>7708</v>
      </c>
      <c r="E22" s="36">
        <f t="shared" si="0"/>
        <v>-20.707746116654668</v>
      </c>
      <c r="F22" s="36">
        <f t="shared" si="2"/>
        <v>8.7426983496852486</v>
      </c>
      <c r="G22" s="35">
        <v>31370</v>
      </c>
      <c r="H22" s="35">
        <v>26213</v>
      </c>
      <c r="I22" s="36">
        <f t="shared" si="1"/>
        <v>-16.439273190946768</v>
      </c>
      <c r="J22" s="36">
        <f t="shared" si="3"/>
        <v>8.8733700729828175</v>
      </c>
      <c r="K22" s="79"/>
      <c r="L22" s="35">
        <v>448476</v>
      </c>
      <c r="M22" s="36">
        <f t="shared" si="4"/>
        <v>11.141878862289939</v>
      </c>
      <c r="N22" s="15"/>
    </row>
    <row r="23" spans="1:14" ht="15.75">
      <c r="A23" s="12"/>
      <c r="B23" s="34" t="s">
        <v>293</v>
      </c>
      <c r="C23" s="35">
        <v>7194</v>
      </c>
      <c r="D23" s="35">
        <v>5926</v>
      </c>
      <c r="E23" s="36">
        <f t="shared" si="0"/>
        <v>-17.625799277175425</v>
      </c>
      <c r="F23" s="36">
        <f t="shared" si="2"/>
        <v>6.7214881188680318</v>
      </c>
      <c r="G23" s="35">
        <v>24629</v>
      </c>
      <c r="H23" s="35">
        <v>20314</v>
      </c>
      <c r="I23" s="36">
        <f t="shared" si="1"/>
        <v>-17.519996751796661</v>
      </c>
      <c r="J23" s="36">
        <f t="shared" si="3"/>
        <v>6.8764979080064457</v>
      </c>
      <c r="K23" s="79"/>
      <c r="L23" s="35">
        <v>337385</v>
      </c>
      <c r="M23" s="36">
        <f t="shared" si="4"/>
        <v>8.3819486437483626</v>
      </c>
      <c r="N23" s="15"/>
    </row>
    <row r="24" spans="1:14" ht="15.75">
      <c r="A24" s="12"/>
      <c r="B24" s="34" t="s">
        <v>294</v>
      </c>
      <c r="C24" s="35">
        <v>341</v>
      </c>
      <c r="D24" s="35">
        <v>320</v>
      </c>
      <c r="E24" s="36">
        <f t="shared" si="0"/>
        <v>-6.1583577712609916</v>
      </c>
      <c r="F24" s="36">
        <f t="shared" si="2"/>
        <v>0.36295582147110533</v>
      </c>
      <c r="G24" s="35">
        <v>1264</v>
      </c>
      <c r="H24" s="35">
        <v>1154</v>
      </c>
      <c r="I24" s="36">
        <f t="shared" si="1"/>
        <v>-8.7025316455696213</v>
      </c>
      <c r="J24" s="36">
        <f t="shared" si="3"/>
        <v>0.3906408676695598</v>
      </c>
      <c r="K24" s="79"/>
      <c r="L24" s="35">
        <v>16999</v>
      </c>
      <c r="M24" s="36">
        <f t="shared" si="4"/>
        <v>0.42232092415216571</v>
      </c>
      <c r="N24" s="15"/>
    </row>
    <row r="25" spans="1:14" ht="15.75">
      <c r="A25" s="12"/>
      <c r="B25" s="34" t="s">
        <v>295</v>
      </c>
      <c r="C25" s="35">
        <v>76182</v>
      </c>
      <c r="D25" s="35">
        <v>66948</v>
      </c>
      <c r="E25" s="36">
        <f t="shared" si="0"/>
        <v>-12.120973458297236</v>
      </c>
      <c r="F25" s="36">
        <f>+(D25*100)/$D$26</f>
        <v>75.934894799523619</v>
      </c>
      <c r="G25" s="35">
        <v>221948</v>
      </c>
      <c r="H25" s="35">
        <v>219048</v>
      </c>
      <c r="I25" s="36">
        <f t="shared" si="1"/>
        <v>-1.3066123596518153</v>
      </c>
      <c r="J25" s="36">
        <f>+(H25*100)/$H$26</f>
        <v>74.150000677020572</v>
      </c>
      <c r="K25" s="79"/>
      <c r="L25" s="35">
        <v>2808412</v>
      </c>
      <c r="M25" s="36">
        <f>+(L25*100)/$L$26</f>
        <v>69.771819003472672</v>
      </c>
      <c r="N25" s="15"/>
    </row>
    <row r="26" spans="1:14" ht="15.75">
      <c r="A26" s="12"/>
      <c r="B26" s="40" t="s">
        <v>70</v>
      </c>
      <c r="C26" s="37">
        <f>SUM(C17:C25)</f>
        <v>103183</v>
      </c>
      <c r="D26" s="37">
        <f>SUM(D17:D25)</f>
        <v>88165</v>
      </c>
      <c r="E26" s="38">
        <f t="shared" si="0"/>
        <v>-14.554723161761141</v>
      </c>
      <c r="F26" s="38">
        <f>SUM(F17:F25)</f>
        <v>100</v>
      </c>
      <c r="G26" s="37">
        <f t="shared" ref="G26:H26" si="5">SUM(G17:G25)</f>
        <v>313626</v>
      </c>
      <c r="H26" s="37">
        <f t="shared" si="5"/>
        <v>295412</v>
      </c>
      <c r="I26" s="38">
        <f t="shared" si="1"/>
        <v>-5.8075542206322162</v>
      </c>
      <c r="J26" s="38">
        <f>SUM(J17:J25)</f>
        <v>100</v>
      </c>
      <c r="K26" s="4"/>
      <c r="L26" s="37">
        <f t="shared" ref="L26:M26" si="6">SUM(L17:L25)</f>
        <v>4025138</v>
      </c>
      <c r="M26" s="38">
        <f t="shared" si="6"/>
        <v>100</v>
      </c>
      <c r="N26" s="15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 ht="18.75">
      <c r="A28" s="12"/>
      <c r="B28" s="92" t="s">
        <v>308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15"/>
    </row>
    <row r="29" spans="1:14" ht="15.75">
      <c r="A29" s="12"/>
      <c r="B29" s="34" t="s">
        <v>287</v>
      </c>
      <c r="C29" s="35">
        <v>172</v>
      </c>
      <c r="D29" s="35">
        <v>144</v>
      </c>
      <c r="E29" s="36">
        <f t="shared" ref="E29:E37" si="7">IF(ISBLANK(D29),"",(IFERROR(((D29/C29-1)*100),"")))</f>
        <v>-16.279069767441857</v>
      </c>
      <c r="F29" s="36">
        <f>+(D29*100)/$D$38</f>
        <v>0.30934479054779807</v>
      </c>
      <c r="G29" s="35">
        <v>542</v>
      </c>
      <c r="H29" s="35">
        <v>506</v>
      </c>
      <c r="I29" s="36">
        <f t="shared" ref="I29:I37" si="8">IF(ISBLANK(H29),"",(IFERROR(((H29/G29-1)*100),"")))</f>
        <v>-6.6420664206642055</v>
      </c>
      <c r="J29" s="36">
        <f>+(H29*100)/$H$38</f>
        <v>0.3208176411661024</v>
      </c>
      <c r="K29" s="79"/>
      <c r="L29" s="35">
        <v>7409</v>
      </c>
      <c r="M29" s="36">
        <f>+(L29*100)/$L$38</f>
        <v>0.3341531187098235</v>
      </c>
      <c r="N29" s="15"/>
    </row>
    <row r="30" spans="1:14" ht="15.75">
      <c r="A30" s="12"/>
      <c r="B30" s="34" t="s">
        <v>288</v>
      </c>
      <c r="C30" s="35">
        <v>531</v>
      </c>
      <c r="D30" s="35">
        <v>428</v>
      </c>
      <c r="E30" s="36">
        <f t="shared" si="7"/>
        <v>-19.397363465160076</v>
      </c>
      <c r="F30" s="36">
        <f t="shared" ref="F30:F36" si="9">+(D30*100)/$D$38</f>
        <v>0.91944146079484423</v>
      </c>
      <c r="G30" s="35">
        <v>1816</v>
      </c>
      <c r="H30" s="35">
        <v>1635</v>
      </c>
      <c r="I30" s="36">
        <f t="shared" si="8"/>
        <v>-9.9669603524229053</v>
      </c>
      <c r="J30" s="36">
        <f t="shared" ref="J30:J36" si="10">+(H30*100)/$H$38</f>
        <v>1.036634077680983</v>
      </c>
      <c r="K30" s="79"/>
      <c r="L30" s="35">
        <v>24926</v>
      </c>
      <c r="M30" s="36">
        <f t="shared" ref="M30:M36" si="11">+(L30*100)/$L$38</f>
        <v>1.124186885809294</v>
      </c>
      <c r="N30" s="15"/>
    </row>
    <row r="31" spans="1:14" ht="15.75">
      <c r="A31" s="12"/>
      <c r="B31" s="34" t="s">
        <v>289</v>
      </c>
      <c r="C31" s="35">
        <v>1727</v>
      </c>
      <c r="D31" s="35">
        <v>1226</v>
      </c>
      <c r="E31" s="36">
        <f t="shared" si="7"/>
        <v>-29.009843659525192</v>
      </c>
      <c r="F31" s="36">
        <f t="shared" si="9"/>
        <v>2.6337271750805584</v>
      </c>
      <c r="G31" s="35">
        <v>7018</v>
      </c>
      <c r="H31" s="35">
        <v>5970</v>
      </c>
      <c r="I31" s="36">
        <f t="shared" si="8"/>
        <v>-14.933029353092053</v>
      </c>
      <c r="J31" s="36">
        <f t="shared" si="10"/>
        <v>3.7851409441929471</v>
      </c>
      <c r="K31" s="79"/>
      <c r="L31" s="35">
        <v>62132</v>
      </c>
      <c r="M31" s="36">
        <f t="shared" si="11"/>
        <v>2.8022137362233437</v>
      </c>
      <c r="N31" s="15"/>
    </row>
    <row r="32" spans="1:14" ht="15.75">
      <c r="A32" s="12"/>
      <c r="B32" s="34" t="s">
        <v>290</v>
      </c>
      <c r="C32" s="35">
        <v>1637</v>
      </c>
      <c r="D32" s="35">
        <v>1285</v>
      </c>
      <c r="E32" s="36">
        <f t="shared" si="7"/>
        <v>-21.502748930971293</v>
      </c>
      <c r="F32" s="36">
        <f t="shared" si="9"/>
        <v>2.7604726100966701</v>
      </c>
      <c r="G32" s="35">
        <v>5327</v>
      </c>
      <c r="H32" s="35">
        <v>4457</v>
      </c>
      <c r="I32" s="36">
        <f t="shared" si="8"/>
        <v>-16.331894124272573</v>
      </c>
      <c r="J32" s="36">
        <f t="shared" si="10"/>
        <v>2.8258581554887714</v>
      </c>
      <c r="K32" s="79"/>
      <c r="L32" s="35">
        <v>62506</v>
      </c>
      <c r="M32" s="36">
        <f t="shared" si="11"/>
        <v>2.8190815006176577</v>
      </c>
      <c r="N32" s="15"/>
    </row>
    <row r="33" spans="1:14" ht="15.75">
      <c r="A33" s="12"/>
      <c r="B33" s="34" t="s">
        <v>291</v>
      </c>
      <c r="C33" s="35">
        <v>2742</v>
      </c>
      <c r="D33" s="35">
        <v>1821</v>
      </c>
      <c r="E33" s="36">
        <f t="shared" si="7"/>
        <v>-33.588621444201316</v>
      </c>
      <c r="F33" s="36">
        <f t="shared" si="9"/>
        <v>3.911922663802363</v>
      </c>
      <c r="G33" s="35">
        <v>9593</v>
      </c>
      <c r="H33" s="35">
        <v>7116</v>
      </c>
      <c r="I33" s="36">
        <f t="shared" si="8"/>
        <v>-25.820911080996556</v>
      </c>
      <c r="J33" s="36">
        <f t="shared" si="10"/>
        <v>4.5117358390078746</v>
      </c>
      <c r="K33" s="79"/>
      <c r="L33" s="35">
        <v>124042</v>
      </c>
      <c r="M33" s="36">
        <f t="shared" si="11"/>
        <v>5.594415056148458</v>
      </c>
      <c r="N33" s="15"/>
    </row>
    <row r="34" spans="1:14" ht="15.75">
      <c r="A34" s="12"/>
      <c r="B34" s="34" t="s">
        <v>292</v>
      </c>
      <c r="C34" s="35">
        <v>6627</v>
      </c>
      <c r="D34" s="35">
        <v>5198</v>
      </c>
      <c r="E34" s="36">
        <f t="shared" si="7"/>
        <v>-21.563301644786481</v>
      </c>
      <c r="F34" s="36">
        <f t="shared" si="9"/>
        <v>11.166487647690655</v>
      </c>
      <c r="G34" s="35">
        <v>21282</v>
      </c>
      <c r="H34" s="35">
        <v>17670</v>
      </c>
      <c r="I34" s="36">
        <f t="shared" si="8"/>
        <v>-16.972089089371302</v>
      </c>
      <c r="J34" s="36">
        <f t="shared" si="10"/>
        <v>11.203256362460532</v>
      </c>
      <c r="K34" s="79"/>
      <c r="L34" s="35">
        <v>297470</v>
      </c>
      <c r="M34" s="36">
        <f t="shared" si="11"/>
        <v>13.416186829884087</v>
      </c>
      <c r="N34" s="15"/>
    </row>
    <row r="35" spans="1:14" ht="15.75">
      <c r="A35" s="12"/>
      <c r="B35" s="34" t="s">
        <v>293</v>
      </c>
      <c r="C35" s="35">
        <v>2470</v>
      </c>
      <c r="D35" s="35">
        <v>1946</v>
      </c>
      <c r="E35" s="36">
        <f t="shared" si="7"/>
        <v>-21.214574898785422</v>
      </c>
      <c r="F35" s="36">
        <f t="shared" si="9"/>
        <v>4.1804511278195493</v>
      </c>
      <c r="G35" s="35">
        <v>8353</v>
      </c>
      <c r="H35" s="35">
        <v>6709</v>
      </c>
      <c r="I35" s="36">
        <f t="shared" si="8"/>
        <v>-19.681551538369447</v>
      </c>
      <c r="J35" s="36">
        <f t="shared" si="10"/>
        <v>4.2536868667655749</v>
      </c>
      <c r="K35" s="79"/>
      <c r="L35" s="35">
        <v>115649</v>
      </c>
      <c r="M35" s="36">
        <f t="shared" si="11"/>
        <v>5.2158825787113479</v>
      </c>
      <c r="N35" s="15"/>
    </row>
    <row r="36" spans="1:14" ht="15.75">
      <c r="A36" s="12"/>
      <c r="B36" s="34" t="s">
        <v>294</v>
      </c>
      <c r="C36" s="35">
        <v>186</v>
      </c>
      <c r="D36" s="35">
        <v>184</v>
      </c>
      <c r="E36" s="36">
        <f t="shared" si="7"/>
        <v>-1.0752688172043001</v>
      </c>
      <c r="F36" s="36">
        <f t="shared" si="9"/>
        <v>0.39527389903329752</v>
      </c>
      <c r="G36" s="35">
        <v>696</v>
      </c>
      <c r="H36" s="35">
        <v>625</v>
      </c>
      <c r="I36" s="36">
        <f t="shared" si="8"/>
        <v>-10.201149425287358</v>
      </c>
      <c r="J36" s="36">
        <f t="shared" si="10"/>
        <v>0.3962668492664308</v>
      </c>
      <c r="K36" s="79"/>
      <c r="L36" s="35">
        <v>9291</v>
      </c>
      <c r="M36" s="36">
        <f t="shared" si="11"/>
        <v>0.41903315237319072</v>
      </c>
      <c r="N36" s="15"/>
    </row>
    <row r="37" spans="1:14" ht="15.75">
      <c r="A37" s="12"/>
      <c r="B37" s="34" t="s">
        <v>295</v>
      </c>
      <c r="C37" s="35">
        <v>40875</v>
      </c>
      <c r="D37" s="35">
        <v>34318</v>
      </c>
      <c r="E37" s="36">
        <f t="shared" si="7"/>
        <v>-16.041590214067281</v>
      </c>
      <c r="F37" s="36">
        <f>+(D37*100)/$D$38</f>
        <v>73.722878625134271</v>
      </c>
      <c r="G37" s="35">
        <v>118703</v>
      </c>
      <c r="H37" s="35">
        <v>113034</v>
      </c>
      <c r="I37" s="36">
        <f t="shared" si="8"/>
        <v>-4.7757849422508265</v>
      </c>
      <c r="J37" s="36">
        <f>+(H37*100)/$H$38</f>
        <v>71.666603263970785</v>
      </c>
      <c r="K37" s="79"/>
      <c r="L37" s="35">
        <v>1513822</v>
      </c>
      <c r="M37" s="36">
        <f>+(L37*100)/$L$38</f>
        <v>68.274847141522798</v>
      </c>
      <c r="N37" s="15"/>
    </row>
    <row r="38" spans="1:14" ht="15.75">
      <c r="A38" s="12"/>
      <c r="B38" s="40" t="s">
        <v>70</v>
      </c>
      <c r="C38" s="37">
        <f>SUM(C29:C37)</f>
        <v>56967</v>
      </c>
      <c r="D38" s="37">
        <f>SUM(D29:D37)</f>
        <v>46550</v>
      </c>
      <c r="E38" s="38">
        <f t="shared" ref="E38" si="12">IF(ISBLANK(D38),"",(IFERROR(((D38/C38-1)*100),"")))</f>
        <v>-18.286025242684357</v>
      </c>
      <c r="F38" s="38">
        <f>SUM(F29:F37)</f>
        <v>100</v>
      </c>
      <c r="G38" s="37">
        <f t="shared" ref="G38:H38" si="13">SUM(G29:G37)</f>
        <v>173330</v>
      </c>
      <c r="H38" s="37">
        <f t="shared" si="13"/>
        <v>157722</v>
      </c>
      <c r="I38" s="38">
        <f t="shared" ref="I38" si="14">IF(ISBLANK(H38),"",(IFERROR(((H38/G38-1)*100),"")))</f>
        <v>-9.0047885536260317</v>
      </c>
      <c r="J38" s="38">
        <f>SUM(J29:J37)</f>
        <v>100</v>
      </c>
      <c r="K38" s="4"/>
      <c r="L38" s="37">
        <f t="shared" ref="L38:M38" si="15">SUM(L29:L37)</f>
        <v>2217247</v>
      </c>
      <c r="M38" s="38">
        <f t="shared" si="15"/>
        <v>100</v>
      </c>
      <c r="N38" s="15"/>
    </row>
    <row r="39" spans="1:14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5"/>
    </row>
    <row r="40" spans="1:14" ht="18.75">
      <c r="A40" s="12"/>
      <c r="B40" s="92" t="s">
        <v>309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15"/>
    </row>
    <row r="41" spans="1:14" ht="15.75">
      <c r="A41" s="12"/>
      <c r="B41" s="34" t="s">
        <v>287</v>
      </c>
      <c r="C41" s="35">
        <f t="shared" ref="C41:D49" si="16">C17-C29</f>
        <v>214</v>
      </c>
      <c r="D41" s="35">
        <f t="shared" si="16"/>
        <v>188</v>
      </c>
      <c r="E41" s="36">
        <f t="shared" ref="E41:E50" si="17">IF(ISBLANK(D41),"",(IFERROR(((D41/C41-1)*100),"")))</f>
        <v>-12.149532710280376</v>
      </c>
      <c r="F41" s="36">
        <f>+(D41*100)/$D$50</f>
        <v>0.45176018262645679</v>
      </c>
      <c r="G41" s="35">
        <f t="shared" ref="G41:H49" si="18">G17-G29</f>
        <v>752</v>
      </c>
      <c r="H41" s="35">
        <f t="shared" si="18"/>
        <v>685</v>
      </c>
      <c r="I41" s="36">
        <f t="shared" ref="I41:I50" si="19">IF(ISBLANK(H41),"",(IFERROR(((H41/G41-1)*100),"")))</f>
        <v>-8.9095744680851023</v>
      </c>
      <c r="J41" s="36">
        <f>+(H41*100)/$H$50</f>
        <v>0.49749437141404607</v>
      </c>
      <c r="K41" s="79"/>
      <c r="L41" s="35">
        <f t="shared" ref="L41:L49" si="20">L17-L29</f>
        <v>9243</v>
      </c>
      <c r="M41" s="36">
        <f>+(L41*100)/$L$50</f>
        <v>0.51125869867154605</v>
      </c>
      <c r="N41" s="15"/>
    </row>
    <row r="42" spans="1:14" ht="15.75">
      <c r="A42" s="12"/>
      <c r="B42" s="34" t="s">
        <v>288</v>
      </c>
      <c r="C42" s="35">
        <f t="shared" si="16"/>
        <v>509</v>
      </c>
      <c r="D42" s="35">
        <f t="shared" si="16"/>
        <v>445</v>
      </c>
      <c r="E42" s="36">
        <f t="shared" si="17"/>
        <v>-12.573673870333991</v>
      </c>
      <c r="F42" s="36">
        <f t="shared" ref="F42:F48" si="21">+(D42*100)/$D$50</f>
        <v>1.0693259641956026</v>
      </c>
      <c r="G42" s="35">
        <f t="shared" si="18"/>
        <v>1760</v>
      </c>
      <c r="H42" s="35">
        <f t="shared" si="18"/>
        <v>1657</v>
      </c>
      <c r="I42" s="36">
        <f t="shared" si="19"/>
        <v>-5.8522727272727231</v>
      </c>
      <c r="J42" s="36">
        <f t="shared" ref="J42:J48" si="22">+(H42*100)/$H$50</f>
        <v>1.2034279904132472</v>
      </c>
      <c r="K42" s="79"/>
      <c r="L42" s="35">
        <f t="shared" si="20"/>
        <v>24240</v>
      </c>
      <c r="M42" s="36">
        <f t="shared" ref="M42:M48" si="23">+(L42*100)/$L$50</f>
        <v>1.3407887975547199</v>
      </c>
      <c r="N42" s="15"/>
    </row>
    <row r="43" spans="1:14" ht="15.75">
      <c r="A43" s="12"/>
      <c r="B43" s="34" t="s">
        <v>289</v>
      </c>
      <c r="C43" s="35">
        <f t="shared" si="16"/>
        <v>437</v>
      </c>
      <c r="D43" s="35">
        <f t="shared" si="16"/>
        <v>394</v>
      </c>
      <c r="E43" s="36">
        <f t="shared" si="17"/>
        <v>-9.8398169336384456</v>
      </c>
      <c r="F43" s="36">
        <f t="shared" si="21"/>
        <v>0.946773999759702</v>
      </c>
      <c r="G43" s="35">
        <f t="shared" si="18"/>
        <v>1729</v>
      </c>
      <c r="H43" s="35">
        <f t="shared" si="18"/>
        <v>1676</v>
      </c>
      <c r="I43" s="36">
        <f t="shared" si="19"/>
        <v>-3.0653556969346463</v>
      </c>
      <c r="J43" s="36">
        <f t="shared" si="22"/>
        <v>1.2172271043648777</v>
      </c>
      <c r="K43" s="79"/>
      <c r="L43" s="35">
        <f t="shared" si="20"/>
        <v>18987</v>
      </c>
      <c r="M43" s="36">
        <f t="shared" si="23"/>
        <v>1.0502292450153246</v>
      </c>
      <c r="N43" s="15"/>
    </row>
    <row r="44" spans="1:14" ht="15.75">
      <c r="A44" s="12"/>
      <c r="B44" s="34" t="s">
        <v>290</v>
      </c>
      <c r="C44" s="35">
        <f t="shared" si="16"/>
        <v>473</v>
      </c>
      <c r="D44" s="35">
        <f t="shared" si="16"/>
        <v>370</v>
      </c>
      <c r="E44" s="36">
        <f t="shared" si="17"/>
        <v>-21.775898520084567</v>
      </c>
      <c r="F44" s="36">
        <f t="shared" si="21"/>
        <v>0.88910248708398409</v>
      </c>
      <c r="G44" s="35">
        <f t="shared" si="18"/>
        <v>1329</v>
      </c>
      <c r="H44" s="35">
        <f t="shared" si="18"/>
        <v>1208</v>
      </c>
      <c r="I44" s="36">
        <f t="shared" si="19"/>
        <v>-9.1045899172309994</v>
      </c>
      <c r="J44" s="36">
        <f t="shared" si="22"/>
        <v>0.87733313966155857</v>
      </c>
      <c r="K44" s="79"/>
      <c r="L44" s="35">
        <f t="shared" si="20"/>
        <v>16866</v>
      </c>
      <c r="M44" s="36">
        <f t="shared" si="23"/>
        <v>0.93291022522928646</v>
      </c>
      <c r="N44" s="15"/>
    </row>
    <row r="45" spans="1:14" ht="15.75">
      <c r="A45" s="12"/>
      <c r="B45" s="34" t="s">
        <v>291</v>
      </c>
      <c r="C45" s="35">
        <f t="shared" si="16"/>
        <v>1303</v>
      </c>
      <c r="D45" s="35">
        <f t="shared" si="16"/>
        <v>962</v>
      </c>
      <c r="E45" s="36">
        <f t="shared" si="17"/>
        <v>-26.170376055257094</v>
      </c>
      <c r="F45" s="36">
        <f t="shared" si="21"/>
        <v>2.3116664664183588</v>
      </c>
      <c r="G45" s="35">
        <f t="shared" si="18"/>
        <v>4549</v>
      </c>
      <c r="H45" s="35">
        <f t="shared" si="18"/>
        <v>3773</v>
      </c>
      <c r="I45" s="36">
        <f t="shared" si="19"/>
        <v>-17.058694218509562</v>
      </c>
      <c r="J45" s="36">
        <f t="shared" si="22"/>
        <v>2.7402135231316724</v>
      </c>
      <c r="K45" s="79"/>
      <c r="L45" s="35">
        <f t="shared" si="20"/>
        <v>63515</v>
      </c>
      <c r="M45" s="36">
        <f t="shared" si="23"/>
        <v>3.5132095906224436</v>
      </c>
      <c r="N45" s="15"/>
    </row>
    <row r="46" spans="1:14" ht="15.75">
      <c r="A46" s="12"/>
      <c r="B46" s="34" t="s">
        <v>292</v>
      </c>
      <c r="C46" s="35">
        <f t="shared" si="16"/>
        <v>3094</v>
      </c>
      <c r="D46" s="35">
        <f t="shared" si="16"/>
        <v>2510</v>
      </c>
      <c r="E46" s="36">
        <f t="shared" si="17"/>
        <v>-18.87524240465417</v>
      </c>
      <c r="F46" s="36">
        <f t="shared" si="21"/>
        <v>6.0314790340021629</v>
      </c>
      <c r="G46" s="35">
        <f t="shared" si="18"/>
        <v>10088</v>
      </c>
      <c r="H46" s="35">
        <f t="shared" si="18"/>
        <v>8543</v>
      </c>
      <c r="I46" s="36">
        <f t="shared" si="19"/>
        <v>-15.3152260111023</v>
      </c>
      <c r="J46" s="36">
        <f t="shared" si="22"/>
        <v>6.2045173941462703</v>
      </c>
      <c r="K46" s="79"/>
      <c r="L46" s="35">
        <f t="shared" si="20"/>
        <v>151006</v>
      </c>
      <c r="M46" s="36">
        <f t="shared" si="23"/>
        <v>8.3526053285292097</v>
      </c>
      <c r="N46" s="15"/>
    </row>
    <row r="47" spans="1:14" ht="15.75">
      <c r="A47" s="12"/>
      <c r="B47" s="34" t="s">
        <v>293</v>
      </c>
      <c r="C47" s="35">
        <f t="shared" si="16"/>
        <v>4724</v>
      </c>
      <c r="D47" s="35">
        <f t="shared" si="16"/>
        <v>3980</v>
      </c>
      <c r="E47" s="36">
        <f t="shared" si="17"/>
        <v>-15.749364944961897</v>
      </c>
      <c r="F47" s="36">
        <f t="shared" si="21"/>
        <v>9.5638591853898838</v>
      </c>
      <c r="G47" s="35">
        <f t="shared" si="18"/>
        <v>16276</v>
      </c>
      <c r="H47" s="35">
        <f t="shared" si="18"/>
        <v>13605</v>
      </c>
      <c r="I47" s="36">
        <f t="shared" si="19"/>
        <v>-16.410666011304986</v>
      </c>
      <c r="J47" s="36">
        <f t="shared" si="22"/>
        <v>9.8808918585227694</v>
      </c>
      <c r="K47" s="79"/>
      <c r="L47" s="35">
        <f t="shared" si="20"/>
        <v>221736</v>
      </c>
      <c r="M47" s="36">
        <f t="shared" si="23"/>
        <v>12.264898713473324</v>
      </c>
      <c r="N47" s="15"/>
    </row>
    <row r="48" spans="1:14" ht="15.75">
      <c r="A48" s="12"/>
      <c r="B48" s="34" t="s">
        <v>294</v>
      </c>
      <c r="C48" s="35">
        <f t="shared" si="16"/>
        <v>155</v>
      </c>
      <c r="D48" s="35">
        <f t="shared" si="16"/>
        <v>136</v>
      </c>
      <c r="E48" s="36">
        <f t="shared" si="17"/>
        <v>-12.25806451612903</v>
      </c>
      <c r="F48" s="36">
        <f t="shared" si="21"/>
        <v>0.32680523849573473</v>
      </c>
      <c r="G48" s="35">
        <f t="shared" si="18"/>
        <v>568</v>
      </c>
      <c r="H48" s="35">
        <f t="shared" si="18"/>
        <v>529</v>
      </c>
      <c r="I48" s="36">
        <f t="shared" si="19"/>
        <v>-6.8661971830985884</v>
      </c>
      <c r="J48" s="36">
        <f t="shared" si="22"/>
        <v>0.38419638317960636</v>
      </c>
      <c r="K48" s="79"/>
      <c r="L48" s="35">
        <f t="shared" si="20"/>
        <v>7708</v>
      </c>
      <c r="M48" s="36">
        <f t="shared" si="23"/>
        <v>0.42635313744025499</v>
      </c>
      <c r="N48" s="15"/>
    </row>
    <row r="49" spans="1:14" ht="15.75">
      <c r="A49" s="12"/>
      <c r="B49" s="34" t="s">
        <v>295</v>
      </c>
      <c r="C49" s="35">
        <f t="shared" si="16"/>
        <v>35307</v>
      </c>
      <c r="D49" s="35">
        <f t="shared" si="16"/>
        <v>32630</v>
      </c>
      <c r="E49" s="36">
        <f t="shared" si="17"/>
        <v>-7.5820658792873914</v>
      </c>
      <c r="F49" s="36">
        <f>+(D49*100)/$D$50</f>
        <v>78.409227442028111</v>
      </c>
      <c r="G49" s="35">
        <f t="shared" si="18"/>
        <v>103245</v>
      </c>
      <c r="H49" s="35">
        <f t="shared" si="18"/>
        <v>106014</v>
      </c>
      <c r="I49" s="36">
        <f t="shared" si="19"/>
        <v>2.6819700711898875</v>
      </c>
      <c r="J49" s="36">
        <f>+(H49*100)/$H$50</f>
        <v>76.994698235165956</v>
      </c>
      <c r="K49" s="79"/>
      <c r="L49" s="35">
        <f t="shared" si="20"/>
        <v>1294590</v>
      </c>
      <c r="M49" s="36">
        <f>+(L49*100)/$L$50</f>
        <v>71.607746263463895</v>
      </c>
      <c r="N49" s="15"/>
    </row>
    <row r="50" spans="1:14" ht="15.75">
      <c r="A50" s="12"/>
      <c r="B50" s="40" t="s">
        <v>70</v>
      </c>
      <c r="C50" s="37">
        <f>SUM(C41:C49)</f>
        <v>46216</v>
      </c>
      <c r="D50" s="37">
        <f>SUM(D41:D49)</f>
        <v>41615</v>
      </c>
      <c r="E50" s="38">
        <f t="shared" si="17"/>
        <v>-9.9554266920547025</v>
      </c>
      <c r="F50" s="38">
        <f>SUM(F41:F49)</f>
        <v>100</v>
      </c>
      <c r="G50" s="37">
        <f t="shared" ref="G50:H50" si="24">SUM(G41:G49)</f>
        <v>140296</v>
      </c>
      <c r="H50" s="37">
        <f t="shared" si="24"/>
        <v>137690</v>
      </c>
      <c r="I50" s="38">
        <f t="shared" si="19"/>
        <v>-1.8575012830016502</v>
      </c>
      <c r="J50" s="38">
        <f>SUM(J41:J49)</f>
        <v>100</v>
      </c>
      <c r="K50" s="4"/>
      <c r="L50" s="37">
        <f t="shared" ref="L50:M50" si="25">SUM(L41:L49)</f>
        <v>1807891</v>
      </c>
      <c r="M50" s="38">
        <f t="shared" si="25"/>
        <v>100</v>
      </c>
      <c r="N50" s="15"/>
    </row>
    <row r="51" spans="1:14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15"/>
    </row>
    <row r="52" spans="1:14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15"/>
    </row>
    <row r="54" spans="1:14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15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5"/>
    </row>
    <row r="57" spans="1:14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5"/>
    </row>
    <row r="58" spans="1:14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5"/>
    </row>
    <row r="59" spans="1:14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15"/>
    </row>
    <row r="60" spans="1:14" ht="15.75">
      <c r="A60" s="12"/>
      <c r="B60" s="34" t="s">
        <v>255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15"/>
    </row>
    <row r="61" spans="1:14">
      <c r="A61" s="1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9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7"/>
      <c r="C11" s="108" t="s">
        <v>110</v>
      </c>
      <c r="D11" s="108"/>
      <c r="E11" s="108"/>
      <c r="F11" s="108"/>
      <c r="G11" s="108"/>
      <c r="H11" s="108"/>
      <c r="I11" s="108"/>
      <c r="J11" s="108"/>
      <c r="K11" s="15"/>
    </row>
    <row r="12" spans="1:11" ht="15.75">
      <c r="A12" s="12"/>
      <c r="B12" s="3"/>
      <c r="C12" s="48"/>
      <c r="D12" s="48"/>
      <c r="E12" s="48"/>
      <c r="F12" s="48"/>
      <c r="G12" s="48"/>
      <c r="H12" s="48"/>
      <c r="I12" s="48"/>
      <c r="J12" s="48"/>
      <c r="K12" s="15"/>
    </row>
    <row r="13" spans="1:11" ht="15.75">
      <c r="A13" s="12"/>
      <c r="B13" s="49" t="s">
        <v>92</v>
      </c>
      <c r="C13" s="50" t="s">
        <v>139</v>
      </c>
      <c r="D13" s="50"/>
      <c r="E13" s="50"/>
      <c r="F13" s="50"/>
      <c r="G13" s="50"/>
      <c r="H13" s="50"/>
      <c r="I13" s="50"/>
      <c r="J13" s="51"/>
      <c r="K13" s="15"/>
    </row>
    <row r="14" spans="1:11" ht="15.75">
      <c r="A14" s="12"/>
      <c r="B14" s="52"/>
      <c r="C14" s="44" t="s">
        <v>114</v>
      </c>
      <c r="D14" s="44"/>
      <c r="E14" s="44"/>
      <c r="F14" s="44"/>
      <c r="G14" s="44"/>
      <c r="H14" s="44"/>
      <c r="I14" s="44"/>
      <c r="J14" s="53"/>
      <c r="K14" s="15"/>
    </row>
    <row r="15" spans="1:11" ht="15.75">
      <c r="A15" s="12"/>
      <c r="B15" s="54"/>
      <c r="C15" s="55" t="s">
        <v>140</v>
      </c>
      <c r="D15" s="55"/>
      <c r="E15" s="55"/>
      <c r="F15" s="55"/>
      <c r="G15" s="55"/>
      <c r="H15" s="55"/>
      <c r="I15" s="55"/>
      <c r="J15" s="56"/>
      <c r="K15" s="15"/>
    </row>
    <row r="16" spans="1:11" ht="7.5" customHeight="1">
      <c r="A16" s="12"/>
      <c r="B16" s="57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49" t="s">
        <v>216</v>
      </c>
      <c r="C17" s="50" t="s">
        <v>148</v>
      </c>
      <c r="D17" s="50"/>
      <c r="E17" s="50"/>
      <c r="F17" s="50"/>
      <c r="G17" s="50"/>
      <c r="H17" s="50"/>
      <c r="I17" s="50"/>
      <c r="J17" s="51"/>
      <c r="K17" s="15"/>
    </row>
    <row r="18" spans="1:11" ht="15.75">
      <c r="A18" s="12"/>
      <c r="B18" s="58" t="s">
        <v>215</v>
      </c>
      <c r="C18" s="44" t="s">
        <v>149</v>
      </c>
      <c r="D18" s="44"/>
      <c r="E18" s="44"/>
      <c r="F18" s="44"/>
      <c r="G18" s="44"/>
      <c r="H18" s="44"/>
      <c r="I18" s="44"/>
      <c r="J18" s="53"/>
      <c r="K18" s="15"/>
    </row>
    <row r="19" spans="1:11" ht="15.75">
      <c r="A19" s="12"/>
      <c r="B19" s="52"/>
      <c r="C19" s="44" t="s">
        <v>150</v>
      </c>
      <c r="D19" s="44"/>
      <c r="E19" s="44"/>
      <c r="F19" s="44"/>
      <c r="G19" s="44"/>
      <c r="H19" s="44"/>
      <c r="I19" s="44"/>
      <c r="J19" s="53"/>
      <c r="K19" s="15"/>
    </row>
    <row r="20" spans="1:11" ht="15.75">
      <c r="A20" s="12"/>
      <c r="B20" s="54"/>
      <c r="C20" s="55" t="s">
        <v>151</v>
      </c>
      <c r="D20" s="55"/>
      <c r="E20" s="55"/>
      <c r="F20" s="55"/>
      <c r="G20" s="55"/>
      <c r="H20" s="55"/>
      <c r="I20" s="55"/>
      <c r="J20" s="56"/>
      <c r="K20" s="15"/>
    </row>
    <row r="21" spans="1:11" ht="7.5" customHeight="1">
      <c r="A21" s="12"/>
      <c r="B21" s="57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49" t="s">
        <v>221</v>
      </c>
      <c r="C22" s="50" t="s">
        <v>176</v>
      </c>
      <c r="D22" s="50"/>
      <c r="E22" s="50"/>
      <c r="F22" s="50"/>
      <c r="G22" s="50"/>
      <c r="H22" s="50"/>
      <c r="I22" s="50"/>
      <c r="J22" s="51"/>
      <c r="K22" s="15"/>
    </row>
    <row r="23" spans="1:11" ht="15.75">
      <c r="A23" s="12"/>
      <c r="B23" s="58" t="s">
        <v>220</v>
      </c>
      <c r="C23" s="44" t="s">
        <v>177</v>
      </c>
      <c r="D23" s="44"/>
      <c r="E23" s="44"/>
      <c r="F23" s="44"/>
      <c r="G23" s="44"/>
      <c r="H23" s="44"/>
      <c r="I23" s="44"/>
      <c r="J23" s="53"/>
      <c r="K23" s="15"/>
    </row>
    <row r="24" spans="1:11" ht="15.75">
      <c r="A24" s="12"/>
      <c r="B24" s="52"/>
      <c r="C24" s="44" t="s">
        <v>178</v>
      </c>
      <c r="D24" s="44"/>
      <c r="E24" s="44"/>
      <c r="F24" s="44"/>
      <c r="G24" s="44"/>
      <c r="H24" s="44"/>
      <c r="I24" s="44"/>
      <c r="J24" s="53"/>
      <c r="K24" s="15"/>
    </row>
    <row r="25" spans="1:11" ht="15.75">
      <c r="A25" s="12"/>
      <c r="B25" s="52"/>
      <c r="C25" s="44" t="s">
        <v>179</v>
      </c>
      <c r="D25" s="44"/>
      <c r="E25" s="44"/>
      <c r="F25" s="44"/>
      <c r="G25" s="44"/>
      <c r="H25" s="44"/>
      <c r="I25" s="44"/>
      <c r="J25" s="53"/>
      <c r="K25" s="15"/>
    </row>
    <row r="26" spans="1:11" ht="15.75">
      <c r="A26" s="12"/>
      <c r="B26" s="52"/>
      <c r="C26" s="44" t="s">
        <v>180</v>
      </c>
      <c r="D26" s="44"/>
      <c r="E26" s="44"/>
      <c r="F26" s="44"/>
      <c r="G26" s="44"/>
      <c r="H26" s="44"/>
      <c r="I26" s="44"/>
      <c r="J26" s="53"/>
      <c r="K26" s="15"/>
    </row>
    <row r="27" spans="1:11" ht="15.75">
      <c r="A27" s="12"/>
      <c r="B27" s="52"/>
      <c r="C27" s="44" t="s">
        <v>181</v>
      </c>
      <c r="D27" s="44"/>
      <c r="E27" s="44"/>
      <c r="F27" s="44"/>
      <c r="G27" s="44"/>
      <c r="H27" s="44"/>
      <c r="I27" s="44"/>
      <c r="J27" s="53"/>
      <c r="K27" s="15"/>
    </row>
    <row r="28" spans="1:11" ht="15.75">
      <c r="A28" s="12"/>
      <c r="B28" s="54"/>
      <c r="C28" s="55" t="s">
        <v>182</v>
      </c>
      <c r="D28" s="55"/>
      <c r="E28" s="55"/>
      <c r="F28" s="55"/>
      <c r="G28" s="55"/>
      <c r="H28" s="55"/>
      <c r="I28" s="55"/>
      <c r="J28" s="56"/>
      <c r="K28" s="15"/>
    </row>
    <row r="29" spans="1:11" ht="7.5" customHeight="1">
      <c r="A29" s="12"/>
      <c r="B29" s="57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49" t="s">
        <v>94</v>
      </c>
      <c r="C30" s="50" t="s">
        <v>152</v>
      </c>
      <c r="D30" s="50"/>
      <c r="E30" s="50"/>
      <c r="F30" s="50"/>
      <c r="G30" s="50"/>
      <c r="H30" s="50"/>
      <c r="I30" s="50"/>
      <c r="J30" s="51"/>
      <c r="K30" s="15"/>
    </row>
    <row r="31" spans="1:11" ht="15.75">
      <c r="A31" s="12"/>
      <c r="B31" s="52"/>
      <c r="C31" s="44" t="s">
        <v>153</v>
      </c>
      <c r="D31" s="44"/>
      <c r="E31" s="44"/>
      <c r="F31" s="44"/>
      <c r="G31" s="44"/>
      <c r="H31" s="44"/>
      <c r="I31" s="44"/>
      <c r="J31" s="53"/>
      <c r="K31" s="15"/>
    </row>
    <row r="32" spans="1:11" ht="15.75">
      <c r="A32" s="12"/>
      <c r="B32" s="54"/>
      <c r="C32" s="55" t="s">
        <v>154</v>
      </c>
      <c r="D32" s="55"/>
      <c r="E32" s="55"/>
      <c r="F32" s="55"/>
      <c r="G32" s="55"/>
      <c r="H32" s="55"/>
      <c r="I32" s="55"/>
      <c r="J32" s="56"/>
      <c r="K32" s="15"/>
    </row>
    <row r="33" spans="1:11" ht="7.5" customHeight="1">
      <c r="A33" s="12"/>
      <c r="B33" s="57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49" t="s">
        <v>95</v>
      </c>
      <c r="C34" s="50" t="s">
        <v>155</v>
      </c>
      <c r="D34" s="50"/>
      <c r="E34" s="50"/>
      <c r="F34" s="50"/>
      <c r="G34" s="50"/>
      <c r="H34" s="50"/>
      <c r="I34" s="50"/>
      <c r="J34" s="51"/>
      <c r="K34" s="15"/>
    </row>
    <row r="35" spans="1:11" ht="15.75">
      <c r="A35" s="12"/>
      <c r="B35" s="52"/>
      <c r="C35" s="44" t="s">
        <v>156</v>
      </c>
      <c r="D35" s="44"/>
      <c r="E35" s="44"/>
      <c r="F35" s="44"/>
      <c r="G35" s="44"/>
      <c r="H35" s="44"/>
      <c r="I35" s="44"/>
      <c r="J35" s="53"/>
      <c r="K35" s="15"/>
    </row>
    <row r="36" spans="1:11" ht="15.75">
      <c r="A36" s="12"/>
      <c r="B36" s="54"/>
      <c r="C36" s="55" t="s">
        <v>157</v>
      </c>
      <c r="D36" s="55"/>
      <c r="E36" s="55"/>
      <c r="F36" s="55"/>
      <c r="G36" s="55"/>
      <c r="H36" s="55"/>
      <c r="I36" s="55"/>
      <c r="J36" s="56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49" t="s">
        <v>212</v>
      </c>
      <c r="C38" s="50" t="s">
        <v>115</v>
      </c>
      <c r="D38" s="50"/>
      <c r="E38" s="50"/>
      <c r="F38" s="50"/>
      <c r="G38" s="50"/>
      <c r="H38" s="50"/>
      <c r="I38" s="50"/>
      <c r="J38" s="51"/>
      <c r="K38" s="15"/>
    </row>
    <row r="39" spans="1:11" ht="15.75">
      <c r="A39" s="12"/>
      <c r="B39" s="58" t="s">
        <v>213</v>
      </c>
      <c r="C39" s="44" t="s">
        <v>116</v>
      </c>
      <c r="D39" s="44"/>
      <c r="E39" s="44"/>
      <c r="F39" s="44"/>
      <c r="G39" s="44"/>
      <c r="H39" s="44"/>
      <c r="I39" s="44"/>
      <c r="J39" s="53"/>
      <c r="K39" s="15"/>
    </row>
    <row r="40" spans="1:11" ht="15.75">
      <c r="A40" s="12"/>
      <c r="B40" s="52"/>
      <c r="C40" s="44" t="s">
        <v>117</v>
      </c>
      <c r="D40" s="44"/>
      <c r="E40" s="44"/>
      <c r="F40" s="44"/>
      <c r="G40" s="44"/>
      <c r="H40" s="44"/>
      <c r="I40" s="44"/>
      <c r="J40" s="53"/>
      <c r="K40" s="15"/>
    </row>
    <row r="41" spans="1:11" ht="15.75">
      <c r="A41" s="12"/>
      <c r="B41" s="54"/>
      <c r="C41" s="55" t="s">
        <v>118</v>
      </c>
      <c r="D41" s="55"/>
      <c r="E41" s="55"/>
      <c r="F41" s="55"/>
      <c r="G41" s="55"/>
      <c r="H41" s="55"/>
      <c r="I41" s="55"/>
      <c r="J41" s="56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49" t="s">
        <v>98</v>
      </c>
      <c r="C43" s="50" t="s">
        <v>187</v>
      </c>
      <c r="D43" s="50"/>
      <c r="E43" s="50"/>
      <c r="F43" s="50"/>
      <c r="G43" s="50"/>
      <c r="H43" s="50"/>
      <c r="I43" s="50"/>
      <c r="J43" s="51"/>
      <c r="K43" s="15"/>
    </row>
    <row r="44" spans="1:11" ht="15.75">
      <c r="A44" s="12"/>
      <c r="B44" s="52"/>
      <c r="C44" s="44" t="s">
        <v>128</v>
      </c>
      <c r="D44" s="44"/>
      <c r="E44" s="44"/>
      <c r="F44" s="44"/>
      <c r="G44" s="44"/>
      <c r="H44" s="44"/>
      <c r="I44" s="44"/>
      <c r="J44" s="53"/>
      <c r="K44" s="15"/>
    </row>
    <row r="45" spans="1:11" ht="15.75">
      <c r="A45" s="12"/>
      <c r="B45" s="52"/>
      <c r="C45" s="44" t="s">
        <v>129</v>
      </c>
      <c r="D45" s="44"/>
      <c r="E45" s="44"/>
      <c r="F45" s="44"/>
      <c r="G45" s="44"/>
      <c r="H45" s="44"/>
      <c r="I45" s="44"/>
      <c r="J45" s="53"/>
      <c r="K45" s="15"/>
    </row>
    <row r="46" spans="1:11" ht="15.75">
      <c r="A46" s="12"/>
      <c r="B46" s="52"/>
      <c r="C46" s="44" t="s">
        <v>188</v>
      </c>
      <c r="D46" s="44"/>
      <c r="E46" s="44"/>
      <c r="F46" s="44"/>
      <c r="G46" s="44"/>
      <c r="H46" s="44"/>
      <c r="I46" s="44"/>
      <c r="J46" s="53"/>
      <c r="K46" s="15"/>
    </row>
    <row r="47" spans="1:11" ht="15.75">
      <c r="A47" s="12"/>
      <c r="B47" s="54"/>
      <c r="C47" s="55" t="s">
        <v>130</v>
      </c>
      <c r="D47" s="55"/>
      <c r="E47" s="55"/>
      <c r="F47" s="55"/>
      <c r="G47" s="55"/>
      <c r="H47" s="55"/>
      <c r="I47" s="55"/>
      <c r="J47" s="56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49" t="s">
        <v>219</v>
      </c>
      <c r="C49" s="50" t="s">
        <v>167</v>
      </c>
      <c r="D49" s="50"/>
      <c r="E49" s="50"/>
      <c r="F49" s="50"/>
      <c r="G49" s="50"/>
      <c r="H49" s="50"/>
      <c r="I49" s="50"/>
      <c r="J49" s="51"/>
      <c r="K49" s="15"/>
    </row>
    <row r="50" spans="1:11" ht="15.75">
      <c r="A50" s="12"/>
      <c r="B50" s="58" t="s">
        <v>218</v>
      </c>
      <c r="C50" s="44" t="s">
        <v>168</v>
      </c>
      <c r="D50" s="44"/>
      <c r="E50" s="44"/>
      <c r="F50" s="44"/>
      <c r="G50" s="44"/>
      <c r="H50" s="44"/>
      <c r="I50" s="44"/>
      <c r="J50" s="53"/>
      <c r="K50" s="15"/>
    </row>
    <row r="51" spans="1:11" ht="15.75">
      <c r="A51" s="12"/>
      <c r="B51" s="54"/>
      <c r="C51" s="55" t="s">
        <v>169</v>
      </c>
      <c r="D51" s="55"/>
      <c r="E51" s="55"/>
      <c r="F51" s="55"/>
      <c r="G51" s="55"/>
      <c r="H51" s="55"/>
      <c r="I51" s="55"/>
      <c r="J51" s="56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49" t="s">
        <v>96</v>
      </c>
      <c r="C53" s="50" t="s">
        <v>158</v>
      </c>
      <c r="D53" s="50"/>
      <c r="E53" s="50"/>
      <c r="F53" s="50"/>
      <c r="G53" s="50"/>
      <c r="H53" s="50"/>
      <c r="I53" s="50"/>
      <c r="J53" s="51"/>
      <c r="K53" s="15"/>
    </row>
    <row r="54" spans="1:11" ht="15.75">
      <c r="A54" s="12"/>
      <c r="B54" s="52"/>
      <c r="C54" s="44" t="s">
        <v>159</v>
      </c>
      <c r="D54" s="44"/>
      <c r="E54" s="44"/>
      <c r="F54" s="44"/>
      <c r="G54" s="44"/>
      <c r="H54" s="44"/>
      <c r="I54" s="44"/>
      <c r="J54" s="53"/>
      <c r="K54" s="15"/>
    </row>
    <row r="55" spans="1:11" ht="15.75">
      <c r="A55" s="12"/>
      <c r="B55" s="52"/>
      <c r="C55" s="44" t="s">
        <v>160</v>
      </c>
      <c r="D55" s="44"/>
      <c r="E55" s="44"/>
      <c r="F55" s="44"/>
      <c r="G55" s="44"/>
      <c r="H55" s="44"/>
      <c r="I55" s="44"/>
      <c r="J55" s="53"/>
      <c r="K55" s="15"/>
    </row>
    <row r="56" spans="1:11" ht="15.75">
      <c r="A56" s="12"/>
      <c r="B56" s="54"/>
      <c r="C56" s="55" t="s">
        <v>161</v>
      </c>
      <c r="D56" s="55"/>
      <c r="E56" s="55"/>
      <c r="F56" s="55"/>
      <c r="G56" s="55"/>
      <c r="H56" s="55"/>
      <c r="I56" s="55"/>
      <c r="J56" s="56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49" t="s">
        <v>75</v>
      </c>
      <c r="C58" s="50" t="s">
        <v>134</v>
      </c>
      <c r="D58" s="50"/>
      <c r="E58" s="50"/>
      <c r="F58" s="50"/>
      <c r="G58" s="50"/>
      <c r="H58" s="50"/>
      <c r="I58" s="50"/>
      <c r="J58" s="51"/>
      <c r="K58" s="15"/>
    </row>
    <row r="59" spans="1:11" ht="15.75">
      <c r="A59" s="12"/>
      <c r="B59" s="52"/>
      <c r="C59" s="44" t="s">
        <v>111</v>
      </c>
      <c r="D59" s="44"/>
      <c r="E59" s="44"/>
      <c r="F59" s="44"/>
      <c r="G59" s="44"/>
      <c r="H59" s="44"/>
      <c r="I59" s="44"/>
      <c r="J59" s="53"/>
      <c r="K59" s="15"/>
    </row>
    <row r="60" spans="1:11" ht="15.75">
      <c r="A60" s="12"/>
      <c r="B60" s="52"/>
      <c r="C60" s="44" t="s">
        <v>112</v>
      </c>
      <c r="D60" s="44"/>
      <c r="E60" s="44"/>
      <c r="F60" s="44"/>
      <c r="G60" s="44"/>
      <c r="H60" s="44"/>
      <c r="I60" s="44"/>
      <c r="J60" s="53"/>
      <c r="K60" s="15"/>
    </row>
    <row r="61" spans="1:11" ht="15.75">
      <c r="A61" s="12"/>
      <c r="B61" s="54"/>
      <c r="C61" s="55" t="s">
        <v>135</v>
      </c>
      <c r="D61" s="55"/>
      <c r="E61" s="55"/>
      <c r="F61" s="55"/>
      <c r="G61" s="55"/>
      <c r="H61" s="55"/>
      <c r="I61" s="55"/>
      <c r="J61" s="56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49" t="s">
        <v>224</v>
      </c>
      <c r="C63" s="50" t="s">
        <v>189</v>
      </c>
      <c r="D63" s="50"/>
      <c r="E63" s="50"/>
      <c r="F63" s="50"/>
      <c r="G63" s="50"/>
      <c r="H63" s="50"/>
      <c r="I63" s="50"/>
      <c r="J63" s="51"/>
      <c r="K63" s="15"/>
    </row>
    <row r="64" spans="1:11" ht="15.75">
      <c r="A64" s="12"/>
      <c r="B64" s="58" t="s">
        <v>223</v>
      </c>
      <c r="C64" s="44" t="s">
        <v>190</v>
      </c>
      <c r="D64" s="44"/>
      <c r="E64" s="44"/>
      <c r="F64" s="44"/>
      <c r="G64" s="44"/>
      <c r="H64" s="44"/>
      <c r="I64" s="44"/>
      <c r="J64" s="53"/>
      <c r="K64" s="15"/>
    </row>
    <row r="65" spans="1:11" ht="15" customHeight="1">
      <c r="A65" s="12"/>
      <c r="B65" s="52"/>
      <c r="C65" s="44" t="s">
        <v>131</v>
      </c>
      <c r="D65" s="44"/>
      <c r="E65" s="44"/>
      <c r="F65" s="44"/>
      <c r="G65" s="44"/>
      <c r="H65" s="44"/>
      <c r="I65" s="44"/>
      <c r="J65" s="53"/>
      <c r="K65" s="15"/>
    </row>
    <row r="66" spans="1:11" ht="15.75">
      <c r="A66" s="12"/>
      <c r="B66" s="54"/>
      <c r="C66" s="55" t="s">
        <v>191</v>
      </c>
      <c r="D66" s="55"/>
      <c r="E66" s="55"/>
      <c r="F66" s="55"/>
      <c r="G66" s="55"/>
      <c r="H66" s="55"/>
      <c r="I66" s="55"/>
      <c r="J66" s="56"/>
      <c r="K66" s="15"/>
    </row>
    <row r="67" spans="1:11" ht="7.5" customHeight="1">
      <c r="A67" s="12"/>
      <c r="B67" s="59"/>
      <c r="C67" s="59"/>
      <c r="D67" s="59"/>
      <c r="E67" s="59"/>
      <c r="F67" s="59"/>
      <c r="G67" s="59"/>
      <c r="H67" s="59"/>
      <c r="I67" s="59"/>
      <c r="J67" s="59"/>
      <c r="K67" s="15"/>
    </row>
    <row r="68" spans="1:11" ht="15.75">
      <c r="A68" s="12"/>
      <c r="B68" s="49" t="s">
        <v>76</v>
      </c>
      <c r="C68" s="50" t="s">
        <v>142</v>
      </c>
      <c r="D68" s="50"/>
      <c r="E68" s="50"/>
      <c r="F68" s="50"/>
      <c r="G68" s="50"/>
      <c r="H68" s="50"/>
      <c r="I68" s="50"/>
      <c r="J68" s="51"/>
      <c r="K68" s="15"/>
    </row>
    <row r="69" spans="1:11" ht="15.75">
      <c r="A69" s="12"/>
      <c r="B69" s="54"/>
      <c r="C69" s="55" t="s">
        <v>166</v>
      </c>
      <c r="D69" s="55"/>
      <c r="E69" s="55"/>
      <c r="F69" s="55"/>
      <c r="G69" s="55"/>
      <c r="H69" s="55"/>
      <c r="I69" s="55"/>
      <c r="J69" s="56"/>
      <c r="K69" s="15"/>
    </row>
    <row r="70" spans="1:11" ht="7.5" customHeight="1">
      <c r="A70" s="12"/>
      <c r="B70" s="59"/>
      <c r="C70" s="59"/>
      <c r="D70" s="59"/>
      <c r="E70" s="59"/>
      <c r="F70" s="59"/>
      <c r="G70" s="59"/>
      <c r="H70" s="59"/>
      <c r="I70" s="59"/>
      <c r="J70" s="59"/>
      <c r="K70" s="15"/>
    </row>
    <row r="71" spans="1:11" ht="15.75">
      <c r="A71" s="12"/>
      <c r="B71" s="49" t="s">
        <v>91</v>
      </c>
      <c r="C71" s="50" t="s">
        <v>192</v>
      </c>
      <c r="D71" s="50"/>
      <c r="E71" s="50"/>
      <c r="F71" s="50"/>
      <c r="G71" s="50"/>
      <c r="H71" s="50"/>
      <c r="I71" s="50"/>
      <c r="J71" s="51"/>
      <c r="K71" s="15"/>
    </row>
    <row r="72" spans="1:11" ht="15.75">
      <c r="A72" s="12"/>
      <c r="B72" s="52"/>
      <c r="C72" s="44" t="s">
        <v>137</v>
      </c>
      <c r="D72" s="44"/>
      <c r="E72" s="44"/>
      <c r="F72" s="44"/>
      <c r="G72" s="44"/>
      <c r="H72" s="44"/>
      <c r="I72" s="44"/>
      <c r="J72" s="53"/>
      <c r="K72" s="15"/>
    </row>
    <row r="73" spans="1:11" ht="15.75">
      <c r="A73" s="12"/>
      <c r="B73" s="54"/>
      <c r="C73" s="55" t="s">
        <v>138</v>
      </c>
      <c r="D73" s="55"/>
      <c r="E73" s="55"/>
      <c r="F73" s="55"/>
      <c r="G73" s="55"/>
      <c r="H73" s="55"/>
      <c r="I73" s="55"/>
      <c r="J73" s="56"/>
      <c r="K73" s="15"/>
    </row>
    <row r="74" spans="1:11" ht="7.5" customHeight="1">
      <c r="A74" s="12"/>
      <c r="B74" s="59"/>
      <c r="C74" s="59"/>
      <c r="D74" s="59"/>
      <c r="E74" s="59"/>
      <c r="F74" s="59"/>
      <c r="G74" s="59"/>
      <c r="H74" s="59"/>
      <c r="I74" s="59"/>
      <c r="J74" s="59"/>
      <c r="K74" s="15"/>
    </row>
    <row r="75" spans="1:11" ht="15" customHeight="1">
      <c r="A75" s="12"/>
      <c r="B75" s="49" t="s">
        <v>79</v>
      </c>
      <c r="C75" s="50" t="s">
        <v>207</v>
      </c>
      <c r="D75" s="50"/>
      <c r="E75" s="50"/>
      <c r="F75" s="50"/>
      <c r="G75" s="50"/>
      <c r="H75" s="50"/>
      <c r="I75" s="50"/>
      <c r="J75" s="51"/>
      <c r="K75" s="15"/>
    </row>
    <row r="76" spans="1:11" ht="15" customHeight="1">
      <c r="A76" s="12"/>
      <c r="B76" s="52"/>
      <c r="C76" s="44" t="s">
        <v>208</v>
      </c>
      <c r="D76" s="44"/>
      <c r="E76" s="44"/>
      <c r="F76" s="44"/>
      <c r="G76" s="44"/>
      <c r="H76" s="44"/>
      <c r="I76" s="44"/>
      <c r="J76" s="53"/>
      <c r="K76" s="15"/>
    </row>
    <row r="77" spans="1:11" ht="15" customHeight="1">
      <c r="A77" s="12"/>
      <c r="B77" s="54"/>
      <c r="C77" s="55" t="s">
        <v>209</v>
      </c>
      <c r="D77" s="55"/>
      <c r="E77" s="55"/>
      <c r="F77" s="55"/>
      <c r="G77" s="55"/>
      <c r="H77" s="55"/>
      <c r="I77" s="55"/>
      <c r="J77" s="56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49" t="s">
        <v>210</v>
      </c>
      <c r="C79" s="50" t="s">
        <v>113</v>
      </c>
      <c r="D79" s="50"/>
      <c r="E79" s="50"/>
      <c r="F79" s="50"/>
      <c r="G79" s="50"/>
      <c r="H79" s="50"/>
      <c r="I79" s="50"/>
      <c r="J79" s="51"/>
      <c r="K79" s="15"/>
    </row>
    <row r="80" spans="1:11" ht="15.75">
      <c r="A80" s="12"/>
      <c r="B80" s="60" t="s">
        <v>211</v>
      </c>
      <c r="C80" s="55" t="s">
        <v>136</v>
      </c>
      <c r="D80" s="55"/>
      <c r="E80" s="55"/>
      <c r="F80" s="55"/>
      <c r="G80" s="55"/>
      <c r="H80" s="55"/>
      <c r="I80" s="55"/>
      <c r="J80" s="56"/>
      <c r="K80" s="15"/>
    </row>
    <row r="81" spans="1:11" ht="7.5" customHeight="1">
      <c r="A81" s="12"/>
      <c r="B81" s="59"/>
      <c r="C81" s="59"/>
      <c r="D81" s="59"/>
      <c r="E81" s="59"/>
      <c r="F81" s="59"/>
      <c r="G81" s="59"/>
      <c r="H81" s="59"/>
      <c r="I81" s="59"/>
      <c r="J81" s="59"/>
      <c r="K81" s="15"/>
    </row>
    <row r="82" spans="1:11" ht="15" customHeight="1">
      <c r="A82" s="12"/>
      <c r="B82" s="49" t="s">
        <v>78</v>
      </c>
      <c r="C82" s="50" t="s">
        <v>193</v>
      </c>
      <c r="D82" s="50"/>
      <c r="E82" s="50"/>
      <c r="F82" s="50"/>
      <c r="G82" s="50"/>
      <c r="H82" s="50"/>
      <c r="I82" s="50"/>
      <c r="J82" s="51"/>
      <c r="K82" s="15"/>
    </row>
    <row r="83" spans="1:11" ht="15" customHeight="1">
      <c r="A83" s="12"/>
      <c r="B83" s="52"/>
      <c r="C83" s="44" t="s">
        <v>194</v>
      </c>
      <c r="D83" s="44"/>
      <c r="E83" s="44"/>
      <c r="F83" s="44"/>
      <c r="G83" s="44"/>
      <c r="H83" s="44"/>
      <c r="I83" s="44"/>
      <c r="J83" s="53"/>
      <c r="K83" s="15"/>
    </row>
    <row r="84" spans="1:11" ht="15" customHeight="1">
      <c r="A84" s="12"/>
      <c r="B84" s="52"/>
      <c r="C84" s="44" t="s">
        <v>195</v>
      </c>
      <c r="D84" s="44"/>
      <c r="E84" s="44"/>
      <c r="F84" s="44"/>
      <c r="G84" s="44"/>
      <c r="H84" s="44"/>
      <c r="I84" s="44"/>
      <c r="J84" s="53"/>
      <c r="K84" s="15"/>
    </row>
    <row r="85" spans="1:11" ht="15" customHeight="1">
      <c r="A85" s="12"/>
      <c r="B85" s="52"/>
      <c r="C85" s="44" t="s">
        <v>132</v>
      </c>
      <c r="D85" s="44"/>
      <c r="E85" s="44"/>
      <c r="F85" s="44"/>
      <c r="G85" s="44"/>
      <c r="H85" s="44"/>
      <c r="I85" s="44"/>
      <c r="J85" s="53"/>
      <c r="K85" s="15"/>
    </row>
    <row r="86" spans="1:11" ht="15" customHeight="1">
      <c r="A86" s="12"/>
      <c r="B86" s="52"/>
      <c r="C86" s="44" t="s">
        <v>133</v>
      </c>
      <c r="D86" s="44"/>
      <c r="E86" s="44"/>
      <c r="F86" s="44"/>
      <c r="G86" s="44"/>
      <c r="H86" s="44"/>
      <c r="I86" s="44"/>
      <c r="J86" s="53"/>
      <c r="K86" s="15"/>
    </row>
    <row r="87" spans="1:11" ht="15" customHeight="1">
      <c r="A87" s="12"/>
      <c r="B87" s="52"/>
      <c r="C87" s="44" t="s">
        <v>196</v>
      </c>
      <c r="D87" s="44"/>
      <c r="E87" s="44"/>
      <c r="F87" s="44"/>
      <c r="G87" s="44"/>
      <c r="H87" s="44"/>
      <c r="I87" s="44"/>
      <c r="J87" s="53"/>
      <c r="K87" s="15"/>
    </row>
    <row r="88" spans="1:11" ht="15" customHeight="1">
      <c r="A88" s="12"/>
      <c r="B88" s="52"/>
      <c r="C88" s="44" t="s">
        <v>197</v>
      </c>
      <c r="D88" s="44"/>
      <c r="E88" s="44"/>
      <c r="F88" s="44"/>
      <c r="G88" s="44"/>
      <c r="H88" s="44"/>
      <c r="I88" s="44"/>
      <c r="J88" s="53"/>
      <c r="K88" s="15"/>
    </row>
    <row r="89" spans="1:11" ht="15" customHeight="1">
      <c r="A89" s="12"/>
      <c r="B89" s="52"/>
      <c r="C89" s="44" t="s">
        <v>198</v>
      </c>
      <c r="D89" s="44"/>
      <c r="E89" s="44"/>
      <c r="F89" s="44"/>
      <c r="G89" s="44"/>
      <c r="H89" s="44"/>
      <c r="I89" s="44"/>
      <c r="J89" s="53"/>
      <c r="K89" s="15"/>
    </row>
    <row r="90" spans="1:11" ht="15" customHeight="1">
      <c r="A90" s="12"/>
      <c r="B90" s="54"/>
      <c r="C90" s="55" t="s">
        <v>199</v>
      </c>
      <c r="D90" s="55"/>
      <c r="E90" s="55"/>
      <c r="F90" s="55"/>
      <c r="G90" s="55"/>
      <c r="H90" s="55"/>
      <c r="I90" s="55"/>
      <c r="J90" s="56"/>
      <c r="K90" s="15"/>
    </row>
    <row r="91" spans="1:11" ht="7.5" customHeight="1">
      <c r="A91" s="12"/>
      <c r="B91" s="59"/>
      <c r="C91" s="59"/>
      <c r="D91" s="59"/>
      <c r="E91" s="59"/>
      <c r="F91" s="59"/>
      <c r="G91" s="59"/>
      <c r="H91" s="59"/>
      <c r="I91" s="59"/>
      <c r="J91" s="59"/>
      <c r="K91" s="15"/>
    </row>
    <row r="92" spans="1:11" ht="15" customHeight="1">
      <c r="A92" s="12"/>
      <c r="B92" s="49" t="s">
        <v>214</v>
      </c>
      <c r="C92" s="50" t="s">
        <v>143</v>
      </c>
      <c r="D92" s="50"/>
      <c r="E92" s="50"/>
      <c r="F92" s="50"/>
      <c r="G92" s="50"/>
      <c r="H92" s="50"/>
      <c r="I92" s="50"/>
      <c r="J92" s="51"/>
      <c r="K92" s="15"/>
    </row>
    <row r="93" spans="1:11" ht="15" customHeight="1">
      <c r="A93" s="12"/>
      <c r="B93" s="58" t="s">
        <v>120</v>
      </c>
      <c r="C93" s="44" t="s">
        <v>144</v>
      </c>
      <c r="D93" s="44"/>
      <c r="E93" s="44"/>
      <c r="F93" s="44"/>
      <c r="G93" s="44"/>
      <c r="H93" s="44"/>
      <c r="I93" s="44"/>
      <c r="J93" s="53"/>
      <c r="K93" s="15"/>
    </row>
    <row r="94" spans="1:11" ht="15" customHeight="1">
      <c r="A94" s="12"/>
      <c r="B94" s="52"/>
      <c r="C94" s="44" t="s">
        <v>145</v>
      </c>
      <c r="D94" s="44"/>
      <c r="E94" s="44"/>
      <c r="F94" s="44"/>
      <c r="G94" s="44"/>
      <c r="H94" s="44"/>
      <c r="I94" s="44"/>
      <c r="J94" s="53"/>
      <c r="K94" s="15"/>
    </row>
    <row r="95" spans="1:11" ht="15" customHeight="1">
      <c r="A95" s="12"/>
      <c r="B95" s="52"/>
      <c r="C95" s="44" t="s">
        <v>146</v>
      </c>
      <c r="D95" s="44"/>
      <c r="E95" s="44"/>
      <c r="F95" s="44"/>
      <c r="G95" s="44"/>
      <c r="H95" s="44"/>
      <c r="I95" s="44"/>
      <c r="J95" s="53"/>
      <c r="K95" s="15"/>
    </row>
    <row r="96" spans="1:11" ht="15" customHeight="1">
      <c r="A96" s="12"/>
      <c r="B96" s="54"/>
      <c r="C96" s="55" t="s">
        <v>147</v>
      </c>
      <c r="D96" s="55"/>
      <c r="E96" s="55"/>
      <c r="F96" s="55"/>
      <c r="G96" s="55"/>
      <c r="H96" s="55"/>
      <c r="I96" s="55"/>
      <c r="J96" s="56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1" t="s">
        <v>99</v>
      </c>
      <c r="C98" s="62" t="s">
        <v>99</v>
      </c>
      <c r="D98" s="62"/>
      <c r="E98" s="62"/>
      <c r="F98" s="62"/>
      <c r="G98" s="62"/>
      <c r="H98" s="62"/>
      <c r="I98" s="62"/>
      <c r="J98" s="63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49" t="s">
        <v>93</v>
      </c>
      <c r="C100" s="50" t="s">
        <v>119</v>
      </c>
      <c r="D100" s="50"/>
      <c r="E100" s="50"/>
      <c r="F100" s="50"/>
      <c r="G100" s="50"/>
      <c r="H100" s="50"/>
      <c r="I100" s="50"/>
      <c r="J100" s="51"/>
      <c r="K100" s="15"/>
    </row>
    <row r="101" spans="1:11" ht="15.75">
      <c r="A101" s="12"/>
      <c r="B101" s="54"/>
      <c r="C101" s="55" t="s">
        <v>141</v>
      </c>
      <c r="D101" s="55"/>
      <c r="E101" s="55"/>
      <c r="F101" s="55"/>
      <c r="G101" s="55"/>
      <c r="H101" s="55"/>
      <c r="I101" s="55"/>
      <c r="J101" s="56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49" t="s">
        <v>77</v>
      </c>
      <c r="C103" s="50" t="s">
        <v>170</v>
      </c>
      <c r="D103" s="50"/>
      <c r="E103" s="50"/>
      <c r="F103" s="50"/>
      <c r="G103" s="50"/>
      <c r="H103" s="50"/>
      <c r="I103" s="50"/>
      <c r="J103" s="51"/>
      <c r="K103" s="15"/>
    </row>
    <row r="104" spans="1:11" ht="15.75">
      <c r="A104" s="12"/>
      <c r="B104" s="52"/>
      <c r="C104" s="44" t="s">
        <v>121</v>
      </c>
      <c r="D104" s="44"/>
      <c r="E104" s="44"/>
      <c r="F104" s="44"/>
      <c r="G104" s="44"/>
      <c r="H104" s="44"/>
      <c r="I104" s="44"/>
      <c r="J104" s="53"/>
      <c r="K104" s="15"/>
    </row>
    <row r="105" spans="1:11" ht="15" customHeight="1">
      <c r="A105" s="12"/>
      <c r="B105" s="52"/>
      <c r="C105" s="44" t="s">
        <v>171</v>
      </c>
      <c r="D105" s="44"/>
      <c r="E105" s="44"/>
      <c r="F105" s="44"/>
      <c r="G105" s="44"/>
      <c r="H105" s="44"/>
      <c r="I105" s="44"/>
      <c r="J105" s="53"/>
      <c r="K105" s="15"/>
    </row>
    <row r="106" spans="1:11" ht="15.75">
      <c r="A106" s="12"/>
      <c r="B106" s="52"/>
      <c r="C106" s="44" t="s">
        <v>172</v>
      </c>
      <c r="D106" s="44"/>
      <c r="E106" s="44"/>
      <c r="F106" s="44"/>
      <c r="G106" s="44"/>
      <c r="H106" s="44"/>
      <c r="I106" s="44"/>
      <c r="J106" s="53"/>
      <c r="K106" s="15"/>
    </row>
    <row r="107" spans="1:11" ht="15.75">
      <c r="A107" s="12"/>
      <c r="B107" s="52"/>
      <c r="C107" s="44" t="s">
        <v>173</v>
      </c>
      <c r="D107" s="44"/>
      <c r="E107" s="44"/>
      <c r="F107" s="44"/>
      <c r="G107" s="44"/>
      <c r="H107" s="44"/>
      <c r="I107" s="44"/>
      <c r="J107" s="53"/>
      <c r="K107" s="15"/>
    </row>
    <row r="108" spans="1:11" ht="15.75">
      <c r="A108" s="12"/>
      <c r="B108" s="52"/>
      <c r="C108" s="44" t="s">
        <v>122</v>
      </c>
      <c r="D108" s="44"/>
      <c r="E108" s="44"/>
      <c r="F108" s="44"/>
      <c r="G108" s="44"/>
      <c r="H108" s="44"/>
      <c r="I108" s="44"/>
      <c r="J108" s="53"/>
      <c r="K108" s="15"/>
    </row>
    <row r="109" spans="1:11" ht="15.75">
      <c r="A109" s="12"/>
      <c r="B109" s="52"/>
      <c r="C109" s="44" t="s">
        <v>123</v>
      </c>
      <c r="D109" s="44"/>
      <c r="E109" s="44"/>
      <c r="F109" s="44"/>
      <c r="G109" s="44"/>
      <c r="H109" s="44"/>
      <c r="I109" s="44"/>
      <c r="J109" s="53"/>
      <c r="K109" s="15"/>
    </row>
    <row r="110" spans="1:11" ht="15.75">
      <c r="A110" s="12"/>
      <c r="B110" s="54"/>
      <c r="C110" s="55" t="s">
        <v>174</v>
      </c>
      <c r="D110" s="55"/>
      <c r="E110" s="55"/>
      <c r="F110" s="55"/>
      <c r="G110" s="55"/>
      <c r="H110" s="55"/>
      <c r="I110" s="55"/>
      <c r="J110" s="56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49" t="s">
        <v>217</v>
      </c>
      <c r="C112" s="50" t="s">
        <v>162</v>
      </c>
      <c r="D112" s="50"/>
      <c r="E112" s="50"/>
      <c r="F112" s="50"/>
      <c r="G112" s="50"/>
      <c r="H112" s="50"/>
      <c r="I112" s="50"/>
      <c r="J112" s="51"/>
      <c r="K112" s="15"/>
    </row>
    <row r="113" spans="1:11" ht="15.75">
      <c r="A113" s="12"/>
      <c r="B113" s="52"/>
      <c r="C113" s="44" t="s">
        <v>163</v>
      </c>
      <c r="D113" s="44"/>
      <c r="E113" s="44"/>
      <c r="F113" s="44"/>
      <c r="G113" s="44"/>
      <c r="H113" s="44"/>
      <c r="I113" s="44"/>
      <c r="J113" s="53"/>
      <c r="K113" s="15"/>
    </row>
    <row r="114" spans="1:11" ht="15.75">
      <c r="A114" s="12"/>
      <c r="B114" s="52"/>
      <c r="C114" s="44" t="s">
        <v>164</v>
      </c>
      <c r="D114" s="44"/>
      <c r="E114" s="44"/>
      <c r="F114" s="44"/>
      <c r="G114" s="44"/>
      <c r="H114" s="44"/>
      <c r="I114" s="44"/>
      <c r="J114" s="53"/>
      <c r="K114" s="15"/>
    </row>
    <row r="115" spans="1:11" ht="15.75">
      <c r="A115" s="12"/>
      <c r="B115" s="54"/>
      <c r="C115" s="55" t="s">
        <v>165</v>
      </c>
      <c r="D115" s="55"/>
      <c r="E115" s="55"/>
      <c r="F115" s="55"/>
      <c r="G115" s="55"/>
      <c r="H115" s="55"/>
      <c r="I115" s="55"/>
      <c r="J115" s="56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49" t="s">
        <v>127</v>
      </c>
      <c r="C117" s="50" t="s">
        <v>183</v>
      </c>
      <c r="D117" s="50"/>
      <c r="E117" s="50"/>
      <c r="F117" s="50"/>
      <c r="G117" s="50"/>
      <c r="H117" s="50"/>
      <c r="I117" s="50"/>
      <c r="J117" s="51"/>
      <c r="K117" s="15"/>
    </row>
    <row r="118" spans="1:11" ht="15.75">
      <c r="A118" s="12"/>
      <c r="B118" s="58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3"/>
      <c r="K118" s="15"/>
    </row>
    <row r="119" spans="1:11" ht="15.75">
      <c r="A119" s="12"/>
      <c r="B119" s="52"/>
      <c r="C119" s="44" t="s">
        <v>185</v>
      </c>
      <c r="D119" s="44"/>
      <c r="E119" s="44"/>
      <c r="F119" s="44"/>
      <c r="G119" s="44"/>
      <c r="H119" s="44"/>
      <c r="I119" s="44"/>
      <c r="J119" s="53"/>
      <c r="K119" s="15"/>
    </row>
    <row r="120" spans="1:11" ht="15" customHeight="1">
      <c r="A120" s="12"/>
      <c r="B120" s="54"/>
      <c r="C120" s="55" t="s">
        <v>186</v>
      </c>
      <c r="D120" s="55"/>
      <c r="E120" s="55"/>
      <c r="F120" s="55"/>
      <c r="G120" s="55"/>
      <c r="H120" s="55"/>
      <c r="I120" s="55"/>
      <c r="J120" s="56"/>
      <c r="K120" s="15"/>
    </row>
    <row r="121" spans="1:11" ht="7.5" customHeight="1">
      <c r="A121" s="12"/>
      <c r="B121" s="59"/>
      <c r="C121" s="59"/>
      <c r="D121" s="59"/>
      <c r="E121" s="59"/>
      <c r="F121" s="59"/>
      <c r="G121" s="59"/>
      <c r="H121" s="59"/>
      <c r="I121" s="59"/>
      <c r="J121" s="59"/>
      <c r="K121" s="15"/>
    </row>
    <row r="122" spans="1:11" ht="15.75">
      <c r="A122" s="12"/>
      <c r="B122" s="49" t="s">
        <v>226</v>
      </c>
      <c r="C122" s="50" t="s">
        <v>200</v>
      </c>
      <c r="D122" s="50"/>
      <c r="E122" s="50"/>
      <c r="F122" s="50"/>
      <c r="G122" s="50"/>
      <c r="H122" s="50"/>
      <c r="I122" s="50"/>
      <c r="J122" s="51"/>
      <c r="K122" s="15"/>
    </row>
    <row r="123" spans="1:11" ht="15.75">
      <c r="A123" s="12"/>
      <c r="B123" s="58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3"/>
      <c r="K123" s="15"/>
    </row>
    <row r="124" spans="1:11" ht="15.75">
      <c r="A124" s="12"/>
      <c r="B124" s="52"/>
      <c r="C124" s="44" t="s">
        <v>202</v>
      </c>
      <c r="D124" s="44"/>
      <c r="E124" s="44"/>
      <c r="F124" s="44"/>
      <c r="G124" s="44"/>
      <c r="H124" s="44"/>
      <c r="I124" s="44"/>
      <c r="J124" s="53"/>
      <c r="K124" s="15"/>
    </row>
    <row r="125" spans="1:11" ht="15.75">
      <c r="A125" s="12"/>
      <c r="B125" s="52"/>
      <c r="C125" s="44" t="s">
        <v>203</v>
      </c>
      <c r="D125" s="44"/>
      <c r="E125" s="44"/>
      <c r="F125" s="44"/>
      <c r="G125" s="44"/>
      <c r="H125" s="44"/>
      <c r="I125" s="44"/>
      <c r="J125" s="53"/>
      <c r="K125" s="15"/>
    </row>
    <row r="126" spans="1:11" ht="15.75">
      <c r="A126" s="12"/>
      <c r="B126" s="52"/>
      <c r="C126" s="44" t="s">
        <v>204</v>
      </c>
      <c r="D126" s="44"/>
      <c r="E126" s="44"/>
      <c r="F126" s="44"/>
      <c r="G126" s="44"/>
      <c r="H126" s="44"/>
      <c r="I126" s="44"/>
      <c r="J126" s="53"/>
      <c r="K126" s="15"/>
    </row>
    <row r="127" spans="1:11" ht="15.75">
      <c r="A127" s="12"/>
      <c r="B127" s="52"/>
      <c r="C127" s="44" t="s">
        <v>205</v>
      </c>
      <c r="D127" s="44"/>
      <c r="E127" s="44"/>
      <c r="F127" s="44"/>
      <c r="G127" s="44"/>
      <c r="H127" s="44"/>
      <c r="I127" s="44"/>
      <c r="J127" s="53"/>
      <c r="K127" s="15"/>
    </row>
    <row r="128" spans="1:11" ht="15.75">
      <c r="A128" s="12"/>
      <c r="B128" s="54"/>
      <c r="C128" s="55" t="s">
        <v>206</v>
      </c>
      <c r="D128" s="55"/>
      <c r="E128" s="55"/>
      <c r="F128" s="55"/>
      <c r="G128" s="55"/>
      <c r="H128" s="55"/>
      <c r="I128" s="55"/>
      <c r="J128" s="56"/>
      <c r="K128" s="15"/>
    </row>
    <row r="129" spans="1:11" ht="7.5" customHeight="1">
      <c r="A129" s="12"/>
      <c r="B129" s="44"/>
      <c r="C129" s="59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49" t="s">
        <v>97</v>
      </c>
      <c r="C130" s="50" t="s">
        <v>124</v>
      </c>
      <c r="D130" s="50"/>
      <c r="E130" s="50"/>
      <c r="F130" s="50"/>
      <c r="G130" s="50"/>
      <c r="H130" s="50"/>
      <c r="I130" s="50"/>
      <c r="J130" s="51"/>
      <c r="K130" s="15"/>
    </row>
    <row r="131" spans="1:11" ht="15.75">
      <c r="A131" s="12"/>
      <c r="B131" s="52"/>
      <c r="C131" s="44" t="s">
        <v>125</v>
      </c>
      <c r="D131" s="44"/>
      <c r="E131" s="44"/>
      <c r="F131" s="44"/>
      <c r="G131" s="44"/>
      <c r="H131" s="44"/>
      <c r="I131" s="44"/>
      <c r="J131" s="53"/>
      <c r="K131" s="15"/>
    </row>
    <row r="132" spans="1:11" ht="15.75">
      <c r="A132" s="12"/>
      <c r="B132" s="52"/>
      <c r="C132" s="44" t="s">
        <v>126</v>
      </c>
      <c r="D132" s="44"/>
      <c r="E132" s="44"/>
      <c r="F132" s="44"/>
      <c r="G132" s="44"/>
      <c r="H132" s="44"/>
      <c r="I132" s="44"/>
      <c r="J132" s="53"/>
      <c r="K132" s="15"/>
    </row>
    <row r="133" spans="1:11" ht="15.75">
      <c r="A133" s="12"/>
      <c r="B133" s="54"/>
      <c r="C133" s="55" t="s">
        <v>175</v>
      </c>
      <c r="D133" s="55"/>
      <c r="E133" s="55"/>
      <c r="F133" s="55"/>
      <c r="G133" s="55"/>
      <c r="H133" s="55"/>
      <c r="I133" s="55"/>
      <c r="J133" s="56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255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68"/>
  <sheetViews>
    <sheetView showGridLines="0" zoomScale="90" zoomScaleNormal="90" workbookViewId="0">
      <selection activeCell="P1" sqref="P1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 ht="15.75">
      <c r="A10" s="22"/>
      <c r="B10" s="8"/>
      <c r="C10" s="99" t="s">
        <v>102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</row>
    <row r="11" spans="1:22" s="2" customFormat="1" ht="15.75">
      <c r="A11" s="22"/>
      <c r="B11" s="8"/>
      <c r="C11" s="99" t="s">
        <v>311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70"/>
    </row>
    <row r="12" spans="1:22" s="2" customFormat="1">
      <c r="A12" s="2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2" s="2" customFormat="1" ht="15.75">
      <c r="A13" s="22"/>
      <c r="B13" s="8"/>
      <c r="C13" s="99" t="s">
        <v>269</v>
      </c>
      <c r="D13" s="99"/>
      <c r="E13" s="99"/>
      <c r="F13" s="99"/>
      <c r="G13" s="70"/>
      <c r="H13" s="99" t="s">
        <v>68</v>
      </c>
      <c r="I13" s="99"/>
      <c r="J13" s="99"/>
      <c r="K13" s="99"/>
      <c r="L13" s="70"/>
      <c r="M13" s="99" t="s">
        <v>69</v>
      </c>
      <c r="N13" s="99"/>
      <c r="O13" s="99"/>
      <c r="P13" s="99"/>
      <c r="Q13" s="72"/>
      <c r="R13" s="70"/>
      <c r="S13" s="70"/>
      <c r="T13" s="70"/>
    </row>
    <row r="14" spans="1:22" s="2" customFormat="1" ht="15.75" customHeight="1">
      <c r="A14" s="22"/>
      <c r="B14" s="8"/>
      <c r="C14" s="102"/>
      <c r="D14" s="102"/>
      <c r="E14" s="100" t="s">
        <v>316</v>
      </c>
      <c r="F14" s="101" t="s">
        <v>317</v>
      </c>
      <c r="G14" s="67"/>
      <c r="H14" s="102" t="s">
        <v>268</v>
      </c>
      <c r="I14" s="102"/>
      <c r="J14" s="100" t="s">
        <v>316</v>
      </c>
      <c r="K14" s="101" t="s">
        <v>317</v>
      </c>
      <c r="L14" s="32"/>
      <c r="M14" s="102" t="s">
        <v>268</v>
      </c>
      <c r="N14" s="102"/>
      <c r="O14" s="100" t="s">
        <v>316</v>
      </c>
      <c r="P14" s="101" t="s">
        <v>317</v>
      </c>
      <c r="Q14" s="74"/>
      <c r="R14" s="67"/>
      <c r="S14" s="71"/>
      <c r="T14" s="71"/>
    </row>
    <row r="15" spans="1:22" s="2" customFormat="1" ht="15.75">
      <c r="A15" s="22"/>
      <c r="B15" s="8"/>
      <c r="C15" s="31">
        <v>2017</v>
      </c>
      <c r="D15" s="31">
        <v>2018</v>
      </c>
      <c r="E15" s="100"/>
      <c r="F15" s="101"/>
      <c r="G15" s="67"/>
      <c r="H15" s="31">
        <v>2017</v>
      </c>
      <c r="I15" s="31">
        <v>2018</v>
      </c>
      <c r="J15" s="100"/>
      <c r="K15" s="101"/>
      <c r="L15" s="32"/>
      <c r="M15" s="31">
        <v>2017</v>
      </c>
      <c r="N15" s="31">
        <v>2018</v>
      </c>
      <c r="O15" s="100"/>
      <c r="P15" s="101"/>
      <c r="Q15" s="74"/>
      <c r="R15" s="67"/>
      <c r="S15" s="71"/>
      <c r="T15" s="71"/>
    </row>
    <row r="16" spans="1:22" s="2" customFormat="1" ht="15.75">
      <c r="A16" s="22"/>
      <c r="B16" s="8"/>
      <c r="C16" s="31"/>
      <c r="D16" s="31"/>
      <c r="E16" s="69"/>
      <c r="F16" s="32"/>
      <c r="G16" s="67"/>
      <c r="H16" s="31"/>
      <c r="I16" s="31"/>
      <c r="J16" s="69"/>
      <c r="K16" s="32"/>
      <c r="L16" s="32"/>
      <c r="M16" s="31"/>
      <c r="N16" s="31"/>
      <c r="O16" s="69"/>
      <c r="P16" s="32"/>
      <c r="Q16" s="74"/>
      <c r="R16" s="67"/>
      <c r="S16" s="71"/>
      <c r="T16" s="71"/>
    </row>
    <row r="17" spans="1:20" s="2" customFormat="1" ht="15.75">
      <c r="A17" s="22"/>
      <c r="B17" s="34" t="s">
        <v>270</v>
      </c>
      <c r="C17" s="35">
        <v>105100</v>
      </c>
      <c r="D17" s="35">
        <v>105798</v>
      </c>
      <c r="E17" s="36">
        <f t="shared" ref="E17:E19" si="0">IF(ISBLANK(D17),"",(IFERROR(((D17/C17-1)*100),"")))</f>
        <v>0.66412940057087866</v>
      </c>
      <c r="F17" s="35">
        <v>3835524</v>
      </c>
      <c r="G17" s="67"/>
      <c r="H17" s="35">
        <v>46619</v>
      </c>
      <c r="I17" s="35">
        <v>48589</v>
      </c>
      <c r="J17" s="36">
        <f t="shared" ref="J17:J19" si="1">IF(ISBLANK(I17),"",(IFERROR(((I17/H17-1)*100),"")))</f>
        <v>4.225744867972292</v>
      </c>
      <c r="K17" s="35">
        <v>1718790</v>
      </c>
      <c r="L17" s="32"/>
      <c r="M17" s="35">
        <v>58481</v>
      </c>
      <c r="N17" s="35">
        <v>57209</v>
      </c>
      <c r="O17" s="36">
        <f t="shared" ref="O17:O19" si="2">IF(ISBLANK(N17),"",(IFERROR(((N17/M17-1)*100),"")))</f>
        <v>-2.1750654058583119</v>
      </c>
      <c r="P17" s="35">
        <v>2116734</v>
      </c>
      <c r="Q17" s="74"/>
      <c r="R17" s="67"/>
      <c r="S17" s="71"/>
      <c r="T17" s="71"/>
    </row>
    <row r="18" spans="1:20" s="2" customFormat="1" ht="15.75">
      <c r="A18" s="22"/>
      <c r="B18" s="34" t="s">
        <v>271</v>
      </c>
      <c r="C18" s="35">
        <v>105343</v>
      </c>
      <c r="D18" s="35">
        <v>101419</v>
      </c>
      <c r="E18" s="36">
        <f t="shared" si="0"/>
        <v>-3.724974606760767</v>
      </c>
      <c r="F18" s="35">
        <v>3936973</v>
      </c>
      <c r="G18" s="67"/>
      <c r="H18" s="35">
        <v>47461</v>
      </c>
      <c r="I18" s="35">
        <v>47490</v>
      </c>
      <c r="J18" s="36">
        <f t="shared" si="1"/>
        <v>6.1102800193846285E-2</v>
      </c>
      <c r="K18" s="35">
        <v>1766276</v>
      </c>
      <c r="L18" s="32"/>
      <c r="M18" s="35">
        <v>57882</v>
      </c>
      <c r="N18" s="35">
        <v>53929</v>
      </c>
      <c r="O18" s="36">
        <f t="shared" si="2"/>
        <v>-6.8294115614526145</v>
      </c>
      <c r="P18" s="35">
        <v>2170697</v>
      </c>
      <c r="Q18" s="74"/>
      <c r="R18" s="67"/>
      <c r="S18" s="71"/>
      <c r="T18" s="71"/>
    </row>
    <row r="19" spans="1:20" s="2" customFormat="1" ht="15.75">
      <c r="A19" s="22"/>
      <c r="B19" s="34" t="s">
        <v>272</v>
      </c>
      <c r="C19" s="35">
        <v>103183</v>
      </c>
      <c r="D19" s="109">
        <v>88165</v>
      </c>
      <c r="E19" s="110">
        <f t="shared" si="0"/>
        <v>-14.554723161761141</v>
      </c>
      <c r="F19" s="109">
        <v>4025138</v>
      </c>
      <c r="G19" s="67"/>
      <c r="H19" s="35">
        <v>46216</v>
      </c>
      <c r="I19" s="109">
        <v>41615</v>
      </c>
      <c r="J19" s="110">
        <f t="shared" si="1"/>
        <v>-9.9554266920547025</v>
      </c>
      <c r="K19" s="109">
        <v>1807891</v>
      </c>
      <c r="L19" s="83"/>
      <c r="M19" s="35">
        <v>56967</v>
      </c>
      <c r="N19" s="109">
        <v>46550</v>
      </c>
      <c r="O19" s="110">
        <f t="shared" si="2"/>
        <v>-18.286025242684357</v>
      </c>
      <c r="P19" s="109">
        <v>2217247</v>
      </c>
      <c r="Q19" s="74"/>
      <c r="R19" s="67"/>
      <c r="S19" s="71"/>
      <c r="T19" s="71"/>
    </row>
    <row r="20" spans="1:20" s="2" customFormat="1" ht="15.75">
      <c r="A20" s="22"/>
      <c r="B20" s="34" t="s">
        <v>273</v>
      </c>
      <c r="C20" s="35">
        <v>76941</v>
      </c>
      <c r="D20" s="35"/>
      <c r="E20" s="36" t="str">
        <f>IF(ISBLANK(D20),"",(IFERROR(((D20/C20-1)*100),"")))</f>
        <v/>
      </c>
      <c r="F20" s="35"/>
      <c r="G20" s="67"/>
      <c r="H20" s="35">
        <v>36118</v>
      </c>
      <c r="I20" s="35"/>
      <c r="J20" s="36" t="str">
        <f>IF(ISBLANK(I20),"",(IFERROR(((I20/H20-1)*100),"")))</f>
        <v/>
      </c>
      <c r="K20" s="35"/>
      <c r="L20" s="83"/>
      <c r="M20" s="35">
        <v>40823</v>
      </c>
      <c r="N20" s="35"/>
      <c r="O20" s="36" t="str">
        <f>IF(ISBLANK(N20),"",(IFERROR(((N20/M20-1)*100),"")))</f>
        <v/>
      </c>
      <c r="P20" s="35"/>
      <c r="Q20" s="74"/>
      <c r="R20" s="67"/>
      <c r="S20" s="71"/>
      <c r="T20" s="71"/>
    </row>
    <row r="21" spans="1:20" s="2" customFormat="1" ht="15.75">
      <c r="A21" s="22"/>
      <c r="B21" s="34" t="s">
        <v>274</v>
      </c>
      <c r="C21" s="35">
        <v>97970</v>
      </c>
      <c r="D21" s="35"/>
      <c r="E21" s="36" t="str">
        <f t="shared" ref="E21:E28" si="3">IF(ISBLANK(D21),"",(IFERROR(((D21/C21-1)*100),"")))</f>
        <v/>
      </c>
      <c r="F21" s="35"/>
      <c r="G21" s="67"/>
      <c r="H21" s="35">
        <v>46544</v>
      </c>
      <c r="I21" s="35"/>
      <c r="J21" s="36" t="str">
        <f t="shared" ref="J21:J28" si="4">IF(ISBLANK(I21),"",(IFERROR(((I21/H21-1)*100),"")))</f>
        <v/>
      </c>
      <c r="K21" s="35"/>
      <c r="L21" s="32"/>
      <c r="M21" s="35">
        <v>51426</v>
      </c>
      <c r="N21" s="35"/>
      <c r="O21" s="36" t="str">
        <f t="shared" ref="O21:O28" si="5">IF(ISBLANK(N21),"",(IFERROR(((N21/M21-1)*100),"")))</f>
        <v/>
      </c>
      <c r="P21" s="35"/>
      <c r="Q21" s="74"/>
      <c r="R21" s="67"/>
      <c r="S21" s="71"/>
      <c r="T21" s="71"/>
    </row>
    <row r="22" spans="1:20" s="2" customFormat="1" ht="15.75">
      <c r="A22" s="22"/>
      <c r="B22" s="34" t="s">
        <v>275</v>
      </c>
      <c r="C22" s="35">
        <v>99090</v>
      </c>
      <c r="D22" s="35"/>
      <c r="E22" s="36" t="str">
        <f t="shared" si="3"/>
        <v/>
      </c>
      <c r="F22" s="35"/>
      <c r="G22" s="67"/>
      <c r="H22" s="35">
        <v>46968</v>
      </c>
      <c r="I22" s="35"/>
      <c r="J22" s="36" t="str">
        <f t="shared" si="4"/>
        <v/>
      </c>
      <c r="K22" s="35"/>
      <c r="L22" s="32"/>
      <c r="M22" s="35">
        <v>52122</v>
      </c>
      <c r="N22" s="35"/>
      <c r="O22" s="36" t="str">
        <f t="shared" si="5"/>
        <v/>
      </c>
      <c r="P22" s="35"/>
      <c r="Q22" s="74"/>
      <c r="R22" s="67"/>
      <c r="S22" s="71"/>
      <c r="T22" s="71"/>
    </row>
    <row r="23" spans="1:20" s="2" customFormat="1" ht="15.75">
      <c r="A23" s="22"/>
      <c r="B23" s="34" t="s">
        <v>276</v>
      </c>
      <c r="C23" s="35">
        <v>86366</v>
      </c>
      <c r="D23" s="35"/>
      <c r="E23" s="36" t="str">
        <f t="shared" si="3"/>
        <v/>
      </c>
      <c r="F23" s="35"/>
      <c r="G23" s="67"/>
      <c r="H23" s="35">
        <v>40458</v>
      </c>
      <c r="I23" s="35"/>
      <c r="J23" s="36" t="str">
        <f t="shared" si="4"/>
        <v/>
      </c>
      <c r="K23" s="35"/>
      <c r="L23" s="32"/>
      <c r="M23" s="35">
        <v>45908</v>
      </c>
      <c r="N23" s="35"/>
      <c r="O23" s="36" t="str">
        <f t="shared" si="5"/>
        <v/>
      </c>
      <c r="P23" s="35"/>
      <c r="Q23" s="74"/>
      <c r="R23" s="67"/>
      <c r="S23" s="71"/>
      <c r="T23" s="71"/>
    </row>
    <row r="24" spans="1:20" s="2" customFormat="1" ht="15.75">
      <c r="A24" s="22"/>
      <c r="B24" s="34" t="s">
        <v>277</v>
      </c>
      <c r="C24" s="35">
        <v>91758</v>
      </c>
      <c r="D24" s="35"/>
      <c r="E24" s="36" t="str">
        <f t="shared" si="3"/>
        <v/>
      </c>
      <c r="F24" s="35"/>
      <c r="G24" s="67"/>
      <c r="H24" s="35">
        <v>44092</v>
      </c>
      <c r="I24" s="35"/>
      <c r="J24" s="36" t="str">
        <f t="shared" si="4"/>
        <v/>
      </c>
      <c r="K24" s="35"/>
      <c r="L24" s="32"/>
      <c r="M24" s="35">
        <v>47666</v>
      </c>
      <c r="N24" s="35"/>
      <c r="O24" s="36" t="str">
        <f t="shared" si="5"/>
        <v/>
      </c>
      <c r="P24" s="35"/>
      <c r="Q24" s="74"/>
      <c r="R24" s="67"/>
      <c r="S24" s="71"/>
      <c r="T24" s="71"/>
    </row>
    <row r="25" spans="1:20" s="2" customFormat="1" ht="15.75">
      <c r="A25" s="22"/>
      <c r="B25" s="34" t="s">
        <v>278</v>
      </c>
      <c r="C25" s="35">
        <v>91558</v>
      </c>
      <c r="D25" s="35"/>
      <c r="E25" s="36" t="str">
        <f t="shared" si="3"/>
        <v/>
      </c>
      <c r="F25" s="35"/>
      <c r="G25" s="67"/>
      <c r="H25" s="35">
        <v>43513</v>
      </c>
      <c r="I25" s="35"/>
      <c r="J25" s="36" t="str">
        <f t="shared" si="4"/>
        <v/>
      </c>
      <c r="K25" s="35"/>
      <c r="L25" s="32"/>
      <c r="M25" s="35">
        <v>48045</v>
      </c>
      <c r="N25" s="35"/>
      <c r="O25" s="36" t="str">
        <f t="shared" si="5"/>
        <v/>
      </c>
      <c r="P25" s="35"/>
      <c r="Q25" s="74"/>
      <c r="R25" s="67"/>
      <c r="S25" s="71"/>
      <c r="T25" s="71"/>
    </row>
    <row r="26" spans="1:20" s="2" customFormat="1" ht="15.75">
      <c r="A26" s="22"/>
      <c r="B26" s="34" t="s">
        <v>279</v>
      </c>
      <c r="C26" s="35">
        <v>95360</v>
      </c>
      <c r="D26" s="35"/>
      <c r="E26" s="36" t="str">
        <f t="shared" si="3"/>
        <v/>
      </c>
      <c r="F26" s="35"/>
      <c r="G26" s="67"/>
      <c r="H26" s="35">
        <v>45119</v>
      </c>
      <c r="I26" s="35"/>
      <c r="J26" s="36" t="str">
        <f t="shared" si="4"/>
        <v/>
      </c>
      <c r="K26" s="35"/>
      <c r="L26" s="32"/>
      <c r="M26" s="35">
        <v>50241</v>
      </c>
      <c r="N26" s="35"/>
      <c r="O26" s="36" t="str">
        <f t="shared" si="5"/>
        <v/>
      </c>
      <c r="P26" s="35"/>
      <c r="Q26" s="74"/>
      <c r="R26" s="67"/>
      <c r="S26" s="71"/>
      <c r="T26" s="71"/>
    </row>
    <row r="27" spans="1:20" s="2" customFormat="1" ht="15.75">
      <c r="A27" s="22"/>
      <c r="B27" s="34" t="s">
        <v>280</v>
      </c>
      <c r="C27" s="35">
        <v>88233</v>
      </c>
      <c r="D27" s="35"/>
      <c r="E27" s="36" t="str">
        <f t="shared" si="3"/>
        <v/>
      </c>
      <c r="F27" s="35"/>
      <c r="G27" s="67"/>
      <c r="H27" s="35">
        <v>42502</v>
      </c>
      <c r="I27" s="35"/>
      <c r="J27" s="36" t="str">
        <f t="shared" si="4"/>
        <v/>
      </c>
      <c r="K27" s="35"/>
      <c r="L27" s="32"/>
      <c r="M27" s="35">
        <v>45731</v>
      </c>
      <c r="N27" s="35"/>
      <c r="O27" s="36" t="str">
        <f t="shared" si="5"/>
        <v/>
      </c>
      <c r="P27" s="35"/>
      <c r="Q27" s="74"/>
      <c r="R27" s="67"/>
      <c r="S27" s="71"/>
      <c r="T27" s="71"/>
    </row>
    <row r="28" spans="1:20" s="2" customFormat="1" ht="15.75">
      <c r="A28" s="22"/>
      <c r="B28" s="34" t="s">
        <v>281</v>
      </c>
      <c r="C28" s="35">
        <v>55466</v>
      </c>
      <c r="D28" s="35"/>
      <c r="E28" s="36" t="str">
        <f t="shared" si="3"/>
        <v/>
      </c>
      <c r="F28" s="35"/>
      <c r="G28" s="67"/>
      <c r="H28" s="35">
        <v>27860</v>
      </c>
      <c r="I28" s="35"/>
      <c r="J28" s="36" t="str">
        <f t="shared" si="4"/>
        <v/>
      </c>
      <c r="K28" s="35"/>
      <c r="L28" s="32"/>
      <c r="M28" s="35">
        <v>27606</v>
      </c>
      <c r="N28" s="35"/>
      <c r="O28" s="36" t="str">
        <f t="shared" si="5"/>
        <v/>
      </c>
      <c r="P28" s="35"/>
      <c r="Q28" s="74"/>
      <c r="R28" s="67"/>
      <c r="S28" s="71"/>
      <c r="T28" s="71"/>
    </row>
    <row r="29" spans="1:20" s="89" customFormat="1" ht="15.75">
      <c r="A29" s="87"/>
      <c r="B29" s="40" t="s">
        <v>282</v>
      </c>
      <c r="C29" s="76">
        <f>SUM(C17:C28)</f>
        <v>1096368</v>
      </c>
      <c r="D29" s="76">
        <f>SUM(D17:D28)</f>
        <v>295382</v>
      </c>
      <c r="E29" s="75"/>
      <c r="F29" s="76"/>
      <c r="G29" s="80"/>
      <c r="H29" s="76">
        <f>SUM(H17:H28)</f>
        <v>513470</v>
      </c>
      <c r="I29" s="76">
        <f>SUM(I17:I28)</f>
        <v>137694</v>
      </c>
      <c r="J29" s="75"/>
      <c r="K29" s="76"/>
      <c r="L29" s="80"/>
      <c r="M29" s="76">
        <f>SUM(M17:M28)</f>
        <v>582898</v>
      </c>
      <c r="N29" s="76">
        <f>SUM(N17:N28)</f>
        <v>157688</v>
      </c>
      <c r="O29" s="75"/>
      <c r="P29" s="76"/>
      <c r="Q29" s="88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284</v>
      </c>
      <c r="C32" s="76">
        <f>SUM(C17:C19)</f>
        <v>313626</v>
      </c>
      <c r="D32" s="76">
        <f>SUM(D17:D19)</f>
        <v>295382</v>
      </c>
      <c r="E32" s="75">
        <f>(D32/C32-1)*100</f>
        <v>-5.8171197541020181</v>
      </c>
      <c r="G32" s="21"/>
      <c r="H32" s="76">
        <f>SUM(H17:H19)</f>
        <v>140296</v>
      </c>
      <c r="I32" s="76">
        <f>SUM(I17:I19)</f>
        <v>137694</v>
      </c>
      <c r="J32" s="75">
        <f>(I32/H32-1)*100</f>
        <v>-1.8546501682157768</v>
      </c>
      <c r="K32" s="21"/>
      <c r="L32" s="21"/>
      <c r="M32" s="76">
        <f>SUM(M17:M19)</f>
        <v>173330</v>
      </c>
      <c r="N32" s="76">
        <f>SUM(N17:N19)</f>
        <v>157688</v>
      </c>
      <c r="O32" s="75">
        <f>(N32/M32-1)*100</f>
        <v>-9.0244043154676046</v>
      </c>
      <c r="P32" s="21"/>
      <c r="Q32" s="23"/>
    </row>
    <row r="33" spans="1:17" s="2" customFormat="1" ht="15.75">
      <c r="A33" s="22"/>
      <c r="B33" s="40" t="s">
        <v>283</v>
      </c>
      <c r="C33" s="77"/>
      <c r="D33" s="75">
        <f>(D32/C32-1)*100</f>
        <v>-5.8171197541020181</v>
      </c>
      <c r="E33" s="21"/>
      <c r="F33" s="77"/>
      <c r="G33" s="21"/>
      <c r="H33" s="77"/>
      <c r="I33" s="75">
        <f>(I32/H32-1)*100</f>
        <v>-1.8546501682157768</v>
      </c>
      <c r="J33" s="21"/>
      <c r="K33" s="21"/>
      <c r="L33" s="21"/>
      <c r="M33" s="77"/>
      <c r="N33" s="75">
        <f>(N32/M32-1)*100</f>
        <v>-9.0244043154676046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255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300</v>
      </c>
      <c r="D38" s="21" t="s">
        <v>301</v>
      </c>
      <c r="E38" s="21"/>
      <c r="F38" s="21"/>
      <c r="G38" s="21"/>
      <c r="H38" s="21" t="s">
        <v>300</v>
      </c>
      <c r="I38" s="21" t="s">
        <v>301</v>
      </c>
      <c r="J38" s="21"/>
      <c r="K38" s="21"/>
      <c r="L38" s="21"/>
      <c r="M38" s="21" t="s">
        <v>300</v>
      </c>
      <c r="N38" s="21" t="s">
        <v>301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302</v>
      </c>
      <c r="D40" s="82">
        <f>C19</f>
        <v>103183</v>
      </c>
      <c r="E40" s="82">
        <f>D19</f>
        <v>88165</v>
      </c>
      <c r="F40" s="21"/>
      <c r="G40" s="21"/>
      <c r="H40" s="21" t="s">
        <v>302</v>
      </c>
      <c r="I40" s="82">
        <f>H19</f>
        <v>46216</v>
      </c>
      <c r="J40" s="82">
        <f>I19</f>
        <v>41615</v>
      </c>
      <c r="K40" s="21"/>
      <c r="L40" s="21"/>
      <c r="M40" s="21" t="s">
        <v>302</v>
      </c>
      <c r="N40" s="82">
        <f>M19</f>
        <v>56967</v>
      </c>
      <c r="O40" s="82">
        <f>N19</f>
        <v>46550</v>
      </c>
      <c r="P40" s="21"/>
      <c r="Q40" s="23"/>
    </row>
    <row r="41" spans="1:17" s="2" customFormat="1">
      <c r="A41" s="22"/>
      <c r="B41" s="8"/>
      <c r="C41" s="21" t="s">
        <v>303</v>
      </c>
      <c r="D41" s="21" t="str">
        <f>B19</f>
        <v xml:space="preserve">  Marzo</v>
      </c>
      <c r="E41" s="21"/>
      <c r="F41" s="21"/>
      <c r="G41" s="21"/>
      <c r="H41" s="21" t="s">
        <v>303</v>
      </c>
      <c r="I41" s="21" t="str">
        <f>B19</f>
        <v xml:space="preserve">  Marzo</v>
      </c>
      <c r="J41" s="21"/>
      <c r="K41" s="21"/>
      <c r="L41" s="21"/>
      <c r="M41" s="21" t="str">
        <f>B21</f>
        <v xml:space="preserve">  Mayo</v>
      </c>
      <c r="N41" s="21" t="str">
        <f>B19</f>
        <v xml:space="preserve">  Marzo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4">
    <mergeCell ref="C10:P10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T91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 ht="15.75">
      <c r="A10" s="12"/>
      <c r="B10" s="20"/>
      <c r="C10" s="99" t="s">
        <v>103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  <c r="R10" s="2"/>
      <c r="S10" s="2"/>
      <c r="T10" s="2"/>
    </row>
    <row r="11" spans="1:20" s="67" customFormat="1" ht="15.75">
      <c r="A11" s="65"/>
      <c r="B11" s="66"/>
      <c r="C11" s="99" t="s">
        <v>311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66"/>
    </row>
    <row r="12" spans="1:20" s="67" customFormat="1" ht="18.75">
      <c r="A12" s="65"/>
      <c r="B12" s="92" t="s">
        <v>307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0" s="67" customFormat="1" ht="15.75">
      <c r="A13" s="65"/>
      <c r="B13" s="66"/>
      <c r="C13" s="99" t="s">
        <v>84</v>
      </c>
      <c r="D13" s="99"/>
      <c r="E13" s="99"/>
      <c r="F13" s="99"/>
      <c r="G13" s="70"/>
      <c r="H13" s="99" t="s">
        <v>72</v>
      </c>
      <c r="I13" s="99"/>
      <c r="J13" s="99"/>
      <c r="K13" s="99"/>
      <c r="L13" s="70"/>
      <c r="M13" s="99" t="s">
        <v>73</v>
      </c>
      <c r="N13" s="99"/>
      <c r="O13" s="99"/>
      <c r="P13" s="99"/>
      <c r="Q13" s="72"/>
      <c r="R13" s="70"/>
      <c r="S13" s="70"/>
      <c r="T13" s="66"/>
    </row>
    <row r="14" spans="1:20" s="67" customFormat="1" ht="15.75" customHeight="1">
      <c r="A14" s="65"/>
      <c r="B14" s="68"/>
      <c r="C14" s="102" t="s">
        <v>268</v>
      </c>
      <c r="D14" s="102"/>
      <c r="E14" s="100" t="s">
        <v>316</v>
      </c>
      <c r="F14" s="101" t="s">
        <v>317</v>
      </c>
      <c r="H14" s="102" t="s">
        <v>268</v>
      </c>
      <c r="I14" s="102"/>
      <c r="J14" s="100" t="s">
        <v>316</v>
      </c>
      <c r="K14" s="101" t="s">
        <v>317</v>
      </c>
      <c r="L14" s="32"/>
      <c r="M14" s="102" t="s">
        <v>268</v>
      </c>
      <c r="N14" s="102"/>
      <c r="O14" s="100" t="s">
        <v>316</v>
      </c>
      <c r="P14" s="101" t="s">
        <v>317</v>
      </c>
      <c r="Q14" s="73"/>
      <c r="R14" s="71"/>
      <c r="S14" s="71"/>
      <c r="T14" s="66"/>
    </row>
    <row r="15" spans="1:20" s="67" customFormat="1" ht="15.75">
      <c r="A15" s="65"/>
      <c r="B15" s="68"/>
      <c r="C15" s="31">
        <v>2017</v>
      </c>
      <c r="D15" s="31">
        <v>2018</v>
      </c>
      <c r="E15" s="100"/>
      <c r="F15" s="101"/>
      <c r="H15" s="31">
        <v>2017</v>
      </c>
      <c r="I15" s="31">
        <v>2018</v>
      </c>
      <c r="J15" s="100"/>
      <c r="K15" s="101"/>
      <c r="L15" s="32"/>
      <c r="M15" s="31">
        <v>2017</v>
      </c>
      <c r="N15" s="31">
        <v>2018</v>
      </c>
      <c r="O15" s="100"/>
      <c r="P15" s="101"/>
      <c r="Q15" s="73"/>
      <c r="R15" s="71"/>
      <c r="S15" s="71"/>
      <c r="T15" s="66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78"/>
      <c r="R16" s="2"/>
      <c r="S16" s="2"/>
      <c r="T16" s="2"/>
    </row>
    <row r="17" spans="1:19" s="2" customFormat="1" ht="15.75">
      <c r="A17" s="22"/>
      <c r="B17" s="34" t="s">
        <v>270</v>
      </c>
      <c r="C17" s="35">
        <v>56386</v>
      </c>
      <c r="D17" s="35">
        <v>53698</v>
      </c>
      <c r="E17" s="36">
        <f t="shared" ref="E17:E19" si="0">IF(ISBLANK(D17),"",(IFERROR(((D17/C17-1)*100),"")))</f>
        <v>-4.7671407796261445</v>
      </c>
      <c r="F17" s="35">
        <v>1889539</v>
      </c>
      <c r="G17" s="67"/>
      <c r="H17" s="35">
        <v>36307</v>
      </c>
      <c r="I17" s="35">
        <v>37780</v>
      </c>
      <c r="J17" s="36">
        <f t="shared" ref="J17:J19" si="1">IF(ISBLANK(I17),"",(IFERROR(((I17/H17-1)*100),"")))</f>
        <v>4.0570688847880509</v>
      </c>
      <c r="K17" s="35">
        <v>1433317</v>
      </c>
      <c r="L17" s="32"/>
      <c r="M17" s="35">
        <v>11508</v>
      </c>
      <c r="N17" s="35">
        <v>13232</v>
      </c>
      <c r="O17" s="36">
        <f t="shared" ref="O17:O19" si="2">IF(ISBLANK(N17),"",(IFERROR(((N17/M17-1)*100),"")))</f>
        <v>14.980882864094536</v>
      </c>
      <c r="P17" s="35">
        <v>479412</v>
      </c>
      <c r="Q17" s="74"/>
      <c r="R17" s="71"/>
      <c r="S17" s="71"/>
    </row>
    <row r="18" spans="1:19" s="2" customFormat="1" ht="15.75">
      <c r="A18" s="22"/>
      <c r="B18" s="34" t="s">
        <v>271</v>
      </c>
      <c r="C18" s="35">
        <v>55816</v>
      </c>
      <c r="D18" s="35">
        <v>50373</v>
      </c>
      <c r="E18" s="36">
        <f t="shared" si="0"/>
        <v>-9.7516841049161584</v>
      </c>
      <c r="F18" s="35">
        <v>1940118</v>
      </c>
      <c r="G18" s="67"/>
      <c r="H18" s="35">
        <v>36065</v>
      </c>
      <c r="I18" s="35">
        <v>36422</v>
      </c>
      <c r="J18" s="36">
        <f t="shared" si="1"/>
        <v>0.98987938444474732</v>
      </c>
      <c r="K18" s="35">
        <v>1469603</v>
      </c>
      <c r="L18" s="32"/>
      <c r="M18" s="35">
        <v>12374</v>
      </c>
      <c r="N18" s="35">
        <v>13558</v>
      </c>
      <c r="O18" s="36">
        <f t="shared" si="2"/>
        <v>9.5684499757556107</v>
      </c>
      <c r="P18" s="35">
        <v>492876</v>
      </c>
      <c r="Q18" s="74"/>
      <c r="R18" s="71"/>
      <c r="S18" s="71"/>
    </row>
    <row r="19" spans="1:19" s="2" customFormat="1" ht="15.75">
      <c r="A19" s="22"/>
      <c r="B19" s="34" t="s">
        <v>272</v>
      </c>
      <c r="C19" s="35">
        <v>53690</v>
      </c>
      <c r="D19" s="109">
        <v>42720</v>
      </c>
      <c r="E19" s="110">
        <f t="shared" si="0"/>
        <v>-20.432110262618743</v>
      </c>
      <c r="F19" s="109">
        <v>1982838</v>
      </c>
      <c r="G19" s="67"/>
      <c r="H19" s="35">
        <v>35408</v>
      </c>
      <c r="I19" s="109">
        <v>32205</v>
      </c>
      <c r="J19" s="110">
        <f t="shared" si="1"/>
        <v>-9.045978309986447</v>
      </c>
      <c r="K19" s="109">
        <v>1501808</v>
      </c>
      <c r="L19" s="83"/>
      <c r="M19" s="35">
        <v>12690</v>
      </c>
      <c r="N19" s="109">
        <v>12072</v>
      </c>
      <c r="O19" s="110">
        <f t="shared" si="2"/>
        <v>-4.8699763593380574</v>
      </c>
      <c r="P19" s="109">
        <v>504948</v>
      </c>
      <c r="Q19" s="74"/>
      <c r="R19" s="71"/>
      <c r="S19" s="71"/>
    </row>
    <row r="20" spans="1:19" s="2" customFormat="1" ht="15.75">
      <c r="A20" s="22"/>
      <c r="B20" s="34" t="s">
        <v>273</v>
      </c>
      <c r="C20" s="35">
        <v>40790</v>
      </c>
      <c r="D20" s="35"/>
      <c r="E20" s="36" t="str">
        <f>IF(ISBLANK(D20),"",(IFERROR(((D20/C20-1)*100),"")))</f>
        <v/>
      </c>
      <c r="F20" s="35"/>
      <c r="G20" s="67"/>
      <c r="H20" s="35">
        <v>25580</v>
      </c>
      <c r="I20" s="35"/>
      <c r="J20" s="36" t="str">
        <f>IF(ISBLANK(I20),"",(IFERROR(((I20/H20-1)*100),"")))</f>
        <v/>
      </c>
      <c r="K20" s="35"/>
      <c r="L20" s="83"/>
      <c r="M20" s="35">
        <v>9218</v>
      </c>
      <c r="N20" s="35"/>
      <c r="O20" s="36" t="str">
        <f>IF(ISBLANK(N20),"",(IFERROR(((N20/M20-1)*100),"")))</f>
        <v/>
      </c>
      <c r="P20" s="35"/>
      <c r="Q20" s="74"/>
      <c r="R20" s="71"/>
      <c r="S20" s="71"/>
    </row>
    <row r="21" spans="1:19" s="2" customFormat="1" ht="15.75">
      <c r="A21" s="22"/>
      <c r="B21" s="34" t="s">
        <v>274</v>
      </c>
      <c r="C21" s="35">
        <v>52498</v>
      </c>
      <c r="D21" s="35"/>
      <c r="E21" s="36" t="str">
        <f t="shared" ref="E21:E28" si="3">IF(ISBLANK(D21),"",(IFERROR(((D21/C21-1)*100),"")))</f>
        <v/>
      </c>
      <c r="F21" s="35"/>
      <c r="G21" s="67"/>
      <c r="H21" s="35">
        <v>32655</v>
      </c>
      <c r="I21" s="35"/>
      <c r="J21" s="36" t="str">
        <f t="shared" ref="J21:J28" si="4">IF(ISBLANK(I21),"",(IFERROR(((I21/H21-1)*100),"")))</f>
        <v/>
      </c>
      <c r="K21" s="35"/>
      <c r="L21" s="32"/>
      <c r="M21" s="35">
        <v>11453</v>
      </c>
      <c r="N21" s="35"/>
      <c r="O21" s="36" t="str">
        <f t="shared" ref="O21:O28" si="5">IF(ISBLANK(N21),"",(IFERROR(((N21/M21-1)*100),"")))</f>
        <v/>
      </c>
      <c r="P21" s="35"/>
      <c r="Q21" s="74"/>
      <c r="R21" s="71"/>
      <c r="S21" s="71"/>
    </row>
    <row r="22" spans="1:19" s="2" customFormat="1" ht="15.75">
      <c r="A22" s="22"/>
      <c r="B22" s="34" t="s">
        <v>275</v>
      </c>
      <c r="C22" s="35">
        <v>56877</v>
      </c>
      <c r="D22" s="35"/>
      <c r="E22" s="36" t="str">
        <f t="shared" si="3"/>
        <v/>
      </c>
      <c r="F22" s="35"/>
      <c r="G22" s="67"/>
      <c r="H22" s="35">
        <v>29938</v>
      </c>
      <c r="I22" s="35"/>
      <c r="J22" s="36" t="str">
        <f t="shared" si="4"/>
        <v/>
      </c>
      <c r="K22" s="35"/>
      <c r="L22" s="32"/>
      <c r="M22" s="35">
        <v>10941</v>
      </c>
      <c r="N22" s="35"/>
      <c r="O22" s="36" t="str">
        <f t="shared" si="5"/>
        <v/>
      </c>
      <c r="P22" s="35"/>
      <c r="Q22" s="74"/>
      <c r="R22" s="71"/>
      <c r="S22" s="71"/>
    </row>
    <row r="23" spans="1:19" s="2" customFormat="1" ht="15.75">
      <c r="A23" s="22"/>
      <c r="B23" s="34" t="s">
        <v>276</v>
      </c>
      <c r="C23" s="35">
        <v>46151</v>
      </c>
      <c r="D23" s="35"/>
      <c r="E23" s="36" t="str">
        <f t="shared" si="3"/>
        <v/>
      </c>
      <c r="F23" s="35"/>
      <c r="G23" s="67"/>
      <c r="H23" s="35">
        <v>29143</v>
      </c>
      <c r="I23" s="35"/>
      <c r="J23" s="36" t="str">
        <f t="shared" si="4"/>
        <v/>
      </c>
      <c r="K23" s="35"/>
      <c r="L23" s="32"/>
      <c r="M23" s="35">
        <v>10158</v>
      </c>
      <c r="N23" s="35"/>
      <c r="O23" s="36" t="str">
        <f t="shared" si="5"/>
        <v/>
      </c>
      <c r="P23" s="35"/>
      <c r="Q23" s="74"/>
      <c r="R23" s="71"/>
      <c r="S23" s="71"/>
    </row>
    <row r="24" spans="1:19" s="2" customFormat="1" ht="15.75">
      <c r="A24" s="22"/>
      <c r="B24" s="34" t="s">
        <v>277</v>
      </c>
      <c r="C24" s="35">
        <v>47222</v>
      </c>
      <c r="D24" s="35"/>
      <c r="E24" s="36" t="str">
        <f t="shared" si="3"/>
        <v/>
      </c>
      <c r="F24" s="35"/>
      <c r="G24" s="67"/>
      <c r="H24" s="35">
        <v>31598</v>
      </c>
      <c r="I24" s="35"/>
      <c r="J24" s="36" t="str">
        <f t="shared" si="4"/>
        <v/>
      </c>
      <c r="K24" s="35"/>
      <c r="L24" s="32"/>
      <c r="M24" s="35">
        <v>11379</v>
      </c>
      <c r="N24" s="35"/>
      <c r="O24" s="36" t="str">
        <f t="shared" si="5"/>
        <v/>
      </c>
      <c r="P24" s="35"/>
      <c r="Q24" s="74"/>
      <c r="R24" s="71"/>
      <c r="S24" s="71"/>
    </row>
    <row r="25" spans="1:19" s="2" customFormat="1" ht="15.75">
      <c r="A25" s="22"/>
      <c r="B25" s="34" t="s">
        <v>278</v>
      </c>
      <c r="C25" s="35">
        <v>46584</v>
      </c>
      <c r="D25" s="35"/>
      <c r="E25" s="36" t="str">
        <f t="shared" si="3"/>
        <v/>
      </c>
      <c r="F25" s="35"/>
      <c r="G25" s="67"/>
      <c r="H25" s="35">
        <v>31765</v>
      </c>
      <c r="I25" s="35"/>
      <c r="J25" s="36" t="str">
        <f t="shared" si="4"/>
        <v/>
      </c>
      <c r="K25" s="35"/>
      <c r="L25" s="32"/>
      <c r="M25" s="35">
        <v>11575</v>
      </c>
      <c r="N25" s="35"/>
      <c r="O25" s="36" t="str">
        <f t="shared" si="5"/>
        <v/>
      </c>
      <c r="P25" s="35"/>
      <c r="Q25" s="74"/>
      <c r="R25" s="71"/>
      <c r="S25" s="71"/>
    </row>
    <row r="26" spans="1:19" s="2" customFormat="1" ht="15.75">
      <c r="A26" s="22"/>
      <c r="B26" s="34" t="s">
        <v>279</v>
      </c>
      <c r="C26" s="35">
        <v>48632</v>
      </c>
      <c r="D26" s="35"/>
      <c r="E26" s="36" t="str">
        <f t="shared" si="3"/>
        <v/>
      </c>
      <c r="F26" s="35"/>
      <c r="G26" s="67"/>
      <c r="H26" s="35">
        <v>31948</v>
      </c>
      <c r="I26" s="35"/>
      <c r="J26" s="36" t="str">
        <f t="shared" si="4"/>
        <v/>
      </c>
      <c r="K26" s="35"/>
      <c r="L26" s="32"/>
      <c r="M26" s="35">
        <v>11856</v>
      </c>
      <c r="N26" s="35"/>
      <c r="O26" s="36" t="str">
        <f t="shared" si="5"/>
        <v/>
      </c>
      <c r="P26" s="35"/>
      <c r="Q26" s="74"/>
      <c r="R26" s="71"/>
      <c r="S26" s="71"/>
    </row>
    <row r="27" spans="1:19" s="2" customFormat="1" ht="15.75">
      <c r="A27" s="22"/>
      <c r="B27" s="34" t="s">
        <v>280</v>
      </c>
      <c r="C27" s="35">
        <v>45860</v>
      </c>
      <c r="D27" s="35"/>
      <c r="E27" s="36" t="str">
        <f t="shared" si="3"/>
        <v/>
      </c>
      <c r="F27" s="35"/>
      <c r="G27" s="67"/>
      <c r="H27" s="35">
        <v>29036</v>
      </c>
      <c r="I27" s="35"/>
      <c r="J27" s="36" t="str">
        <f t="shared" si="4"/>
        <v/>
      </c>
      <c r="K27" s="35"/>
      <c r="L27" s="32"/>
      <c r="M27" s="35">
        <v>10794</v>
      </c>
      <c r="N27" s="35"/>
      <c r="O27" s="36" t="str">
        <f t="shared" si="5"/>
        <v/>
      </c>
      <c r="P27" s="35"/>
      <c r="Q27" s="74"/>
      <c r="R27" s="71"/>
      <c r="S27" s="71"/>
    </row>
    <row r="28" spans="1:19" s="2" customFormat="1" ht="15.75">
      <c r="A28" s="22"/>
      <c r="B28" s="34" t="s">
        <v>281</v>
      </c>
      <c r="C28" s="35">
        <v>27622</v>
      </c>
      <c r="D28" s="35"/>
      <c r="E28" s="36" t="str">
        <f t="shared" si="3"/>
        <v/>
      </c>
      <c r="F28" s="35"/>
      <c r="G28" s="67"/>
      <c r="H28" s="35">
        <v>18895</v>
      </c>
      <c r="I28" s="35"/>
      <c r="J28" s="36" t="str">
        <f t="shared" si="4"/>
        <v/>
      </c>
      <c r="K28" s="35"/>
      <c r="L28" s="32"/>
      <c r="M28" s="35">
        <v>7445</v>
      </c>
      <c r="N28" s="35"/>
      <c r="O28" s="36" t="str">
        <f t="shared" si="5"/>
        <v/>
      </c>
      <c r="P28" s="35"/>
      <c r="Q28" s="74"/>
      <c r="R28" s="71"/>
      <c r="S28" s="71"/>
    </row>
    <row r="29" spans="1:19" s="89" customFormat="1" ht="15.75">
      <c r="A29" s="87"/>
      <c r="B29" s="40" t="s">
        <v>282</v>
      </c>
      <c r="C29" s="76">
        <f>SUM(C17:C28)</f>
        <v>578128</v>
      </c>
      <c r="D29" s="76">
        <f>SUM(D17:D28)</f>
        <v>146791</v>
      </c>
      <c r="E29" s="75"/>
      <c r="F29" s="76"/>
      <c r="G29" s="80"/>
      <c r="H29" s="76">
        <f>SUM(H17:H28)</f>
        <v>368338</v>
      </c>
      <c r="I29" s="76">
        <f>SUM(I17:I28)</f>
        <v>106407</v>
      </c>
      <c r="J29" s="75"/>
      <c r="K29" s="76"/>
      <c r="L29" s="80"/>
      <c r="M29" s="76">
        <f>SUM(M17:M28)</f>
        <v>131391</v>
      </c>
      <c r="N29" s="76">
        <f>SUM(N17:N28)</f>
        <v>38862</v>
      </c>
      <c r="O29" s="75"/>
      <c r="P29" s="76"/>
      <c r="Q29" s="88"/>
    </row>
    <row r="30" spans="1:19" s="2" customFormat="1">
      <c r="A30" s="22"/>
      <c r="B30" s="8"/>
      <c r="C30" s="21"/>
      <c r="D30" s="21"/>
      <c r="E30" s="21"/>
      <c r="F30" s="21" t="s">
        <v>304</v>
      </c>
      <c r="G30" s="21"/>
      <c r="H30" s="21"/>
      <c r="I30" s="21"/>
      <c r="J30" s="21"/>
      <c r="K30" s="21" t="s">
        <v>304</v>
      </c>
      <c r="L30" s="21"/>
      <c r="M30" s="21"/>
      <c r="N30" s="21"/>
      <c r="O30" s="21"/>
      <c r="P30" s="21" t="s">
        <v>304</v>
      </c>
      <c r="Q30" s="23"/>
    </row>
    <row r="31" spans="1:19" s="2" customFormat="1" ht="18.75">
      <c r="A31" s="65"/>
      <c r="B31" s="92" t="s">
        <v>308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23"/>
    </row>
    <row r="32" spans="1:19" s="2" customFormat="1" ht="15.75">
      <c r="A32" s="65"/>
      <c r="B32" s="66"/>
      <c r="C32" s="99" t="s">
        <v>84</v>
      </c>
      <c r="D32" s="99"/>
      <c r="E32" s="99"/>
      <c r="F32" s="99"/>
      <c r="G32" s="70"/>
      <c r="H32" s="99" t="s">
        <v>72</v>
      </c>
      <c r="I32" s="99"/>
      <c r="J32" s="99"/>
      <c r="K32" s="99"/>
      <c r="L32" s="70"/>
      <c r="M32" s="99" t="s">
        <v>73</v>
      </c>
      <c r="N32" s="99"/>
      <c r="O32" s="99"/>
      <c r="P32" s="99"/>
      <c r="Q32" s="23"/>
    </row>
    <row r="33" spans="1:17" s="2" customFormat="1" ht="15.75">
      <c r="A33" s="65"/>
      <c r="B33" s="68"/>
      <c r="C33" s="102" t="s">
        <v>268</v>
      </c>
      <c r="D33" s="102"/>
      <c r="E33" s="100" t="s">
        <v>316</v>
      </c>
      <c r="F33" s="101" t="s">
        <v>317</v>
      </c>
      <c r="G33" s="67"/>
      <c r="H33" s="102" t="s">
        <v>268</v>
      </c>
      <c r="I33" s="102"/>
      <c r="J33" s="100" t="s">
        <v>316</v>
      </c>
      <c r="K33" s="101" t="s">
        <v>317</v>
      </c>
      <c r="L33" s="90"/>
      <c r="M33" s="102" t="s">
        <v>268</v>
      </c>
      <c r="N33" s="102"/>
      <c r="O33" s="100" t="s">
        <v>316</v>
      </c>
      <c r="P33" s="101" t="s">
        <v>317</v>
      </c>
      <c r="Q33" s="23"/>
    </row>
    <row r="34" spans="1:17" s="2" customFormat="1" ht="15.75">
      <c r="A34" s="65"/>
      <c r="B34" s="68"/>
      <c r="C34" s="31">
        <v>2017</v>
      </c>
      <c r="D34" s="31">
        <v>2018</v>
      </c>
      <c r="E34" s="100"/>
      <c r="F34" s="101"/>
      <c r="G34" s="67"/>
      <c r="H34" s="31">
        <v>2017</v>
      </c>
      <c r="I34" s="31">
        <v>2018</v>
      </c>
      <c r="J34" s="100"/>
      <c r="K34" s="101"/>
      <c r="L34" s="90"/>
      <c r="M34" s="31">
        <v>2017</v>
      </c>
      <c r="N34" s="31">
        <v>2018</v>
      </c>
      <c r="O34" s="100"/>
      <c r="P34" s="101"/>
      <c r="Q34" s="23"/>
    </row>
    <row r="35" spans="1:17" s="2" customFormat="1">
      <c r="A35" s="12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3"/>
    </row>
    <row r="36" spans="1:17" s="2" customFormat="1" ht="15.75">
      <c r="A36" s="22"/>
      <c r="B36" s="34" t="s">
        <v>270</v>
      </c>
      <c r="C36" s="35">
        <v>32261</v>
      </c>
      <c r="D36" s="35">
        <v>29490</v>
      </c>
      <c r="E36" s="36">
        <f t="shared" ref="E36:E38" si="6">IF(ISBLANK(D36),"",(IFERROR(((D36/C36-1)*100),"")))</f>
        <v>-8.5893183720281421</v>
      </c>
      <c r="F36" s="35">
        <v>1077253</v>
      </c>
      <c r="G36" s="67"/>
      <c r="H36" s="35">
        <v>20383</v>
      </c>
      <c r="I36" s="35">
        <v>20825</v>
      </c>
      <c r="J36" s="36">
        <f t="shared" ref="J36:J38" si="7">IF(ISBLANK(I36),"",(IFERROR(((I36/H36-1)*100),"")))</f>
        <v>2.1684737281067568</v>
      </c>
      <c r="K36" s="35">
        <v>797561</v>
      </c>
      <c r="L36" s="90"/>
      <c r="M36" s="35">
        <v>5310</v>
      </c>
      <c r="N36" s="35">
        <v>6293</v>
      </c>
      <c r="O36" s="36">
        <f t="shared" ref="O36:O38" si="8">IF(ISBLANK(N36),"",(IFERROR(((N36/M36-1)*100),"")))</f>
        <v>18.512241054613931</v>
      </c>
      <c r="P36" s="35">
        <v>223039</v>
      </c>
      <c r="Q36" s="23"/>
    </row>
    <row r="37" spans="1:17" s="2" customFormat="1" ht="15.75">
      <c r="A37" s="22"/>
      <c r="B37" s="34" t="s">
        <v>271</v>
      </c>
      <c r="C37" s="35">
        <v>31459</v>
      </c>
      <c r="D37" s="35">
        <v>26988</v>
      </c>
      <c r="E37" s="36">
        <f t="shared" si="6"/>
        <v>-14.212149146508157</v>
      </c>
      <c r="F37" s="35">
        <v>1104358</v>
      </c>
      <c r="G37" s="67"/>
      <c r="H37" s="35">
        <v>20052</v>
      </c>
      <c r="I37" s="35">
        <v>19946</v>
      </c>
      <c r="J37" s="36">
        <f t="shared" si="7"/>
        <v>-0.52862557350887851</v>
      </c>
      <c r="K37" s="35">
        <v>817442</v>
      </c>
      <c r="L37" s="90"/>
      <c r="M37" s="35">
        <v>5760</v>
      </c>
      <c r="N37" s="35">
        <v>6427</v>
      </c>
      <c r="O37" s="36">
        <f t="shared" si="8"/>
        <v>11.579861111111111</v>
      </c>
      <c r="P37" s="35">
        <v>229420</v>
      </c>
      <c r="Q37" s="23"/>
    </row>
    <row r="38" spans="1:17" s="2" customFormat="1" ht="15.75">
      <c r="A38" s="22"/>
      <c r="B38" s="34" t="s">
        <v>272</v>
      </c>
      <c r="C38" s="35">
        <v>30227</v>
      </c>
      <c r="D38" s="109">
        <v>22803</v>
      </c>
      <c r="E38" s="110">
        <f t="shared" si="6"/>
        <v>-24.560823105170869</v>
      </c>
      <c r="F38" s="109">
        <v>1127161</v>
      </c>
      <c r="G38" s="67"/>
      <c r="H38" s="35">
        <v>19818</v>
      </c>
      <c r="I38" s="109">
        <v>17411</v>
      </c>
      <c r="J38" s="110">
        <f t="shared" si="7"/>
        <v>-12.145524270864872</v>
      </c>
      <c r="K38" s="109">
        <v>834853</v>
      </c>
      <c r="L38" s="90"/>
      <c r="M38" s="35">
        <v>6103</v>
      </c>
      <c r="N38" s="109">
        <v>5706</v>
      </c>
      <c r="O38" s="110">
        <f t="shared" si="8"/>
        <v>-6.5049975421923589</v>
      </c>
      <c r="P38" s="109">
        <v>235126</v>
      </c>
      <c r="Q38" s="23"/>
    </row>
    <row r="39" spans="1:17" s="2" customFormat="1" ht="15.75">
      <c r="A39" s="22"/>
      <c r="B39" s="34" t="s">
        <v>273</v>
      </c>
      <c r="C39" s="35">
        <v>22157</v>
      </c>
      <c r="D39" s="35"/>
      <c r="E39" s="36" t="str">
        <f>IF(ISBLANK(D39),"",(IFERROR(((D39/C39-1)*100),"")))</f>
        <v/>
      </c>
      <c r="F39" s="35"/>
      <c r="G39" s="67"/>
      <c r="H39" s="35">
        <v>13728</v>
      </c>
      <c r="I39" s="35"/>
      <c r="J39" s="36" t="str">
        <f>IF(ISBLANK(I39),"",(IFERROR(((I39/H39-1)*100),"")))</f>
        <v/>
      </c>
      <c r="K39" s="35"/>
      <c r="L39" s="90"/>
      <c r="M39" s="35">
        <v>4141</v>
      </c>
      <c r="N39" s="35"/>
      <c r="O39" s="36" t="str">
        <f>IF(ISBLANK(N39),"",(IFERROR(((N39/M39-1)*100),"")))</f>
        <v/>
      </c>
      <c r="P39" s="35"/>
      <c r="Q39" s="23"/>
    </row>
    <row r="40" spans="1:17" s="2" customFormat="1" ht="15.75">
      <c r="A40" s="22"/>
      <c r="B40" s="34" t="s">
        <v>274</v>
      </c>
      <c r="C40" s="35">
        <v>28508</v>
      </c>
      <c r="D40" s="35"/>
      <c r="E40" s="36" t="str">
        <f t="shared" ref="E40:E47" si="9">IF(ISBLANK(D40),"",(IFERROR(((D40/C40-1)*100),"")))</f>
        <v/>
      </c>
      <c r="F40" s="35"/>
      <c r="G40" s="67"/>
      <c r="H40" s="35">
        <v>17109</v>
      </c>
      <c r="I40" s="35"/>
      <c r="J40" s="36" t="str">
        <f t="shared" ref="J40:J47" si="10">IF(ISBLANK(I40),"",(IFERROR(((I40/H40-1)*100),"")))</f>
        <v/>
      </c>
      <c r="K40" s="35"/>
      <c r="L40" s="90"/>
      <c r="M40" s="35">
        <v>5017</v>
      </c>
      <c r="N40" s="35"/>
      <c r="O40" s="36" t="str">
        <f t="shared" ref="O40:O47" si="11">IF(ISBLANK(N40),"",(IFERROR(((N40/M40-1)*100),"")))</f>
        <v/>
      </c>
      <c r="P40" s="35"/>
      <c r="Q40" s="23"/>
    </row>
    <row r="41" spans="1:17" s="2" customFormat="1" ht="15.75">
      <c r="A41" s="22"/>
      <c r="B41" s="34" t="s">
        <v>275</v>
      </c>
      <c r="C41" s="35">
        <v>30600</v>
      </c>
      <c r="D41" s="35"/>
      <c r="E41" s="36" t="str">
        <f t="shared" si="9"/>
        <v/>
      </c>
      <c r="F41" s="35"/>
      <c r="G41" s="67"/>
      <c r="H41" s="35">
        <v>15773</v>
      </c>
      <c r="I41" s="35"/>
      <c r="J41" s="36" t="str">
        <f t="shared" si="10"/>
        <v/>
      </c>
      <c r="K41" s="35"/>
      <c r="L41" s="90"/>
      <c r="M41" s="35">
        <v>4949</v>
      </c>
      <c r="N41" s="35"/>
      <c r="O41" s="36" t="str">
        <f t="shared" si="11"/>
        <v/>
      </c>
      <c r="P41" s="35"/>
      <c r="Q41" s="23"/>
    </row>
    <row r="42" spans="1:17" s="2" customFormat="1" ht="15.75">
      <c r="A42" s="22"/>
      <c r="B42" s="34" t="s">
        <v>276</v>
      </c>
      <c r="C42" s="35">
        <v>24926</v>
      </c>
      <c r="D42" s="35"/>
      <c r="E42" s="36" t="str">
        <f t="shared" si="9"/>
        <v/>
      </c>
      <c r="F42" s="35"/>
      <c r="G42" s="67"/>
      <c r="H42" s="35">
        <v>15757</v>
      </c>
      <c r="I42" s="35"/>
      <c r="J42" s="36" t="str">
        <f t="shared" si="10"/>
        <v/>
      </c>
      <c r="K42" s="35"/>
      <c r="L42" s="90"/>
      <c r="M42" s="35">
        <v>4728</v>
      </c>
      <c r="N42" s="35"/>
      <c r="O42" s="36" t="str">
        <f t="shared" si="11"/>
        <v/>
      </c>
      <c r="P42" s="35"/>
      <c r="Q42" s="23"/>
    </row>
    <row r="43" spans="1:17" s="2" customFormat="1" ht="15.75">
      <c r="A43" s="22"/>
      <c r="B43" s="34" t="s">
        <v>277</v>
      </c>
      <c r="C43" s="35">
        <v>24926</v>
      </c>
      <c r="D43" s="35"/>
      <c r="E43" s="36" t="str">
        <f t="shared" si="9"/>
        <v/>
      </c>
      <c r="F43" s="35"/>
      <c r="G43" s="67"/>
      <c r="H43" s="35">
        <v>16619</v>
      </c>
      <c r="I43" s="35"/>
      <c r="J43" s="36" t="str">
        <f t="shared" si="10"/>
        <v/>
      </c>
      <c r="K43" s="35"/>
      <c r="L43" s="90"/>
      <c r="M43" s="35">
        <v>5210</v>
      </c>
      <c r="N43" s="35"/>
      <c r="O43" s="36" t="str">
        <f t="shared" si="11"/>
        <v/>
      </c>
      <c r="P43" s="35"/>
      <c r="Q43" s="23"/>
    </row>
    <row r="44" spans="1:17" s="2" customFormat="1" ht="15.75">
      <c r="A44" s="22"/>
      <c r="B44" s="34" t="s">
        <v>278</v>
      </c>
      <c r="C44" s="35">
        <v>25028</v>
      </c>
      <c r="D44" s="35"/>
      <c r="E44" s="36" t="str">
        <f t="shared" si="9"/>
        <v/>
      </c>
      <c r="F44" s="35"/>
      <c r="G44" s="67"/>
      <c r="H44" s="35">
        <v>16811</v>
      </c>
      <c r="I44" s="35"/>
      <c r="J44" s="36" t="str">
        <f t="shared" si="10"/>
        <v/>
      </c>
      <c r="K44" s="35"/>
      <c r="L44" s="90"/>
      <c r="M44" s="35">
        <v>5240</v>
      </c>
      <c r="N44" s="35"/>
      <c r="O44" s="36" t="str">
        <f t="shared" si="11"/>
        <v/>
      </c>
      <c r="P44" s="35"/>
      <c r="Q44" s="23"/>
    </row>
    <row r="45" spans="1:17" s="2" customFormat="1" ht="15.75">
      <c r="A45" s="22"/>
      <c r="B45" s="34" t="s">
        <v>279</v>
      </c>
      <c r="C45" s="35">
        <v>26382</v>
      </c>
      <c r="D45" s="35"/>
      <c r="E45" s="36" t="str">
        <f t="shared" si="9"/>
        <v/>
      </c>
      <c r="F45" s="35"/>
      <c r="G45" s="67"/>
      <c r="H45" s="35">
        <v>16802</v>
      </c>
      <c r="I45" s="35"/>
      <c r="J45" s="36" t="str">
        <f t="shared" si="10"/>
        <v/>
      </c>
      <c r="K45" s="35"/>
      <c r="L45" s="90"/>
      <c r="M45" s="35">
        <v>5304</v>
      </c>
      <c r="N45" s="35"/>
      <c r="O45" s="36" t="str">
        <f t="shared" si="11"/>
        <v/>
      </c>
      <c r="P45" s="35"/>
      <c r="Q45" s="23"/>
    </row>
    <row r="46" spans="1:17" s="2" customFormat="1" ht="15.75">
      <c r="A46" s="22"/>
      <c r="B46" s="34" t="s">
        <v>280</v>
      </c>
      <c r="C46" s="35">
        <v>24418</v>
      </c>
      <c r="D46" s="35"/>
      <c r="E46" s="36" t="str">
        <f t="shared" si="9"/>
        <v/>
      </c>
      <c r="F46" s="35"/>
      <c r="G46" s="67"/>
      <c r="H46" s="35">
        <v>15020</v>
      </c>
      <c r="I46" s="35"/>
      <c r="J46" s="36" t="str">
        <f t="shared" si="10"/>
        <v/>
      </c>
      <c r="K46" s="35"/>
      <c r="L46" s="90"/>
      <c r="M46" s="35">
        <v>4750</v>
      </c>
      <c r="N46" s="35"/>
      <c r="O46" s="36" t="str">
        <f t="shared" si="11"/>
        <v/>
      </c>
      <c r="P46" s="35"/>
      <c r="Q46" s="23"/>
    </row>
    <row r="47" spans="1:17" s="2" customFormat="1" ht="15.75">
      <c r="A47" s="22"/>
      <c r="B47" s="34" t="s">
        <v>281</v>
      </c>
      <c r="C47" s="35">
        <v>13914</v>
      </c>
      <c r="D47" s="35"/>
      <c r="E47" s="36" t="str">
        <f t="shared" si="9"/>
        <v/>
      </c>
      <c r="F47" s="35"/>
      <c r="G47" s="67"/>
      <c r="H47" s="35">
        <v>9544</v>
      </c>
      <c r="I47" s="35"/>
      <c r="J47" s="36" t="str">
        <f t="shared" si="10"/>
        <v/>
      </c>
      <c r="K47" s="35"/>
      <c r="L47" s="90"/>
      <c r="M47" s="35">
        <v>3347</v>
      </c>
      <c r="N47" s="35"/>
      <c r="O47" s="36" t="str">
        <f t="shared" si="11"/>
        <v/>
      </c>
      <c r="P47" s="35"/>
      <c r="Q47" s="23"/>
    </row>
    <row r="48" spans="1:17" s="2" customFormat="1" ht="15.75">
      <c r="A48" s="87"/>
      <c r="B48" s="40" t="s">
        <v>282</v>
      </c>
      <c r="C48" s="76">
        <f>SUM(C36:C47)</f>
        <v>314806</v>
      </c>
      <c r="D48" s="76">
        <f>SUM(D36:D47)</f>
        <v>79281</v>
      </c>
      <c r="E48" s="75"/>
      <c r="F48" s="76"/>
      <c r="G48" s="80"/>
      <c r="H48" s="76">
        <f>SUM(H36:H47)</f>
        <v>197416</v>
      </c>
      <c r="I48" s="76">
        <f>SUM(I36:I47)</f>
        <v>58182</v>
      </c>
      <c r="J48" s="75"/>
      <c r="K48" s="76"/>
      <c r="L48" s="80"/>
      <c r="M48" s="76">
        <f>SUM(M36:M47)</f>
        <v>59859</v>
      </c>
      <c r="N48" s="76">
        <f>SUM(N36:N47)</f>
        <v>18426</v>
      </c>
      <c r="O48" s="75"/>
      <c r="P48" s="76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 ht="18.75">
      <c r="A50" s="22"/>
      <c r="B50" s="92" t="s">
        <v>309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23"/>
    </row>
    <row r="51" spans="1:17" s="2" customFormat="1" ht="15.75">
      <c r="A51" s="22"/>
      <c r="B51" s="66"/>
      <c r="C51" s="99" t="s">
        <v>84</v>
      </c>
      <c r="D51" s="99"/>
      <c r="E51" s="99"/>
      <c r="F51" s="99"/>
      <c r="G51" s="70"/>
      <c r="H51" s="99" t="s">
        <v>72</v>
      </c>
      <c r="I51" s="99"/>
      <c r="J51" s="99"/>
      <c r="K51" s="99"/>
      <c r="L51" s="70"/>
      <c r="M51" s="99" t="s">
        <v>73</v>
      </c>
      <c r="N51" s="99"/>
      <c r="O51" s="99"/>
      <c r="P51" s="99"/>
      <c r="Q51" s="23"/>
    </row>
    <row r="52" spans="1:17" s="2" customFormat="1" ht="15.75" customHeight="1">
      <c r="A52" s="22"/>
      <c r="B52" s="68"/>
      <c r="C52" s="102" t="s">
        <v>268</v>
      </c>
      <c r="D52" s="102"/>
      <c r="E52" s="100" t="s">
        <v>316</v>
      </c>
      <c r="F52" s="101" t="s">
        <v>317</v>
      </c>
      <c r="G52" s="67"/>
      <c r="H52" s="102" t="s">
        <v>268</v>
      </c>
      <c r="I52" s="102"/>
      <c r="J52" s="100" t="s">
        <v>316</v>
      </c>
      <c r="K52" s="101" t="s">
        <v>317</v>
      </c>
      <c r="L52" s="96"/>
      <c r="M52" s="102" t="s">
        <v>268</v>
      </c>
      <c r="N52" s="102"/>
      <c r="O52" s="100" t="s">
        <v>316</v>
      </c>
      <c r="P52" s="101" t="s">
        <v>317</v>
      </c>
      <c r="Q52" s="23"/>
    </row>
    <row r="53" spans="1:17" s="2" customFormat="1" ht="15.75">
      <c r="A53" s="22"/>
      <c r="B53" s="68"/>
      <c r="C53" s="31">
        <v>2017</v>
      </c>
      <c r="D53" s="31">
        <v>2018</v>
      </c>
      <c r="E53" s="100"/>
      <c r="F53" s="101"/>
      <c r="G53" s="67"/>
      <c r="H53" s="31">
        <v>2017</v>
      </c>
      <c r="I53" s="31">
        <v>2018</v>
      </c>
      <c r="J53" s="100"/>
      <c r="K53" s="101"/>
      <c r="L53" s="96"/>
      <c r="M53" s="31">
        <v>2017</v>
      </c>
      <c r="N53" s="31">
        <v>2018</v>
      </c>
      <c r="O53" s="100"/>
      <c r="P53" s="101"/>
      <c r="Q53" s="23"/>
    </row>
    <row r="54" spans="1:17" s="2" customFormat="1">
      <c r="A54" s="2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</row>
    <row r="55" spans="1:17" s="2" customFormat="1" ht="15.75">
      <c r="A55" s="22"/>
      <c r="B55" s="34" t="s">
        <v>270</v>
      </c>
      <c r="C55" s="35">
        <f>C17-C36</f>
        <v>24125</v>
      </c>
      <c r="D55" s="35">
        <f t="shared" ref="D55:D66" si="12">IF(D17-D36=0,"",D17-D36)</f>
        <v>24208</v>
      </c>
      <c r="E55" s="36">
        <f t="shared" ref="E55:E66" si="13">IF(ISBLANK(D55),"",(IFERROR(((D55/C55-1)*100),"")))</f>
        <v>0.34404145077719939</v>
      </c>
      <c r="F55" s="35">
        <f>IF(F17-F36=0,"",F17-F36)</f>
        <v>812286</v>
      </c>
      <c r="G55" s="67"/>
      <c r="H55" s="35">
        <f>H17-H36</f>
        <v>15924</v>
      </c>
      <c r="I55" s="35">
        <f t="shared" ref="I55:I66" si="14">IF(I17-I36=0,"",I17-I36)</f>
        <v>16955</v>
      </c>
      <c r="J55" s="36">
        <f t="shared" ref="J55:J66" si="15">IF(ISBLANK(I55),"",(IFERROR(((I55/H55-1)*100),"")))</f>
        <v>6.4745038934940879</v>
      </c>
      <c r="K55" s="35">
        <f t="shared" ref="K55:K66" si="16">IF(K17-K36=0,"",K17-K36)</f>
        <v>635756</v>
      </c>
      <c r="L55" s="90"/>
      <c r="M55" s="35">
        <f>M17-M36</f>
        <v>6198</v>
      </c>
      <c r="N55" s="35">
        <f t="shared" ref="N55:N66" si="17">IF(N17-N36=0,"",N17-N36)</f>
        <v>6939</v>
      </c>
      <c r="O55" s="36">
        <f t="shared" ref="O55:O66" si="18">IF(ISBLANK(N55),"",(IFERROR(((N55/M55-1)*100),"")))</f>
        <v>11.95546950629236</v>
      </c>
      <c r="P55" s="35">
        <f t="shared" ref="P55:P66" si="19">IF(P17-P36=0,"",P17-P36)</f>
        <v>256373</v>
      </c>
      <c r="Q55" s="23"/>
    </row>
    <row r="56" spans="1:17" s="2" customFormat="1" ht="15.75">
      <c r="A56" s="22"/>
      <c r="B56" s="34" t="s">
        <v>271</v>
      </c>
      <c r="C56" s="35">
        <f t="shared" ref="C56" si="20">C18-C37</f>
        <v>24357</v>
      </c>
      <c r="D56" s="35">
        <f t="shared" si="12"/>
        <v>23385</v>
      </c>
      <c r="E56" s="36">
        <f t="shared" si="13"/>
        <v>-3.990639241285876</v>
      </c>
      <c r="F56" s="35">
        <f t="shared" ref="F56:F66" si="21">IF(F18-F37=0,"",F18-F37)</f>
        <v>835760</v>
      </c>
      <c r="G56" s="67"/>
      <c r="H56" s="35">
        <f t="shared" ref="H56" si="22">H18-H37</f>
        <v>16013</v>
      </c>
      <c r="I56" s="35">
        <f t="shared" si="14"/>
        <v>16476</v>
      </c>
      <c r="J56" s="36">
        <f t="shared" si="15"/>
        <v>2.8914007369012618</v>
      </c>
      <c r="K56" s="35">
        <f t="shared" si="16"/>
        <v>652161</v>
      </c>
      <c r="L56" s="90"/>
      <c r="M56" s="35">
        <f t="shared" ref="M56" si="23">M18-M37</f>
        <v>6614</v>
      </c>
      <c r="N56" s="35">
        <f t="shared" si="17"/>
        <v>7131</v>
      </c>
      <c r="O56" s="36">
        <f t="shared" si="18"/>
        <v>7.8167523435137554</v>
      </c>
      <c r="P56" s="35">
        <f t="shared" si="19"/>
        <v>263456</v>
      </c>
      <c r="Q56" s="23"/>
    </row>
    <row r="57" spans="1:17" s="2" customFormat="1" ht="15.75">
      <c r="A57" s="22"/>
      <c r="B57" s="34" t="s">
        <v>272</v>
      </c>
      <c r="C57" s="35">
        <f t="shared" ref="C57" si="24">C19-C38</f>
        <v>23463</v>
      </c>
      <c r="D57" s="109">
        <f t="shared" si="12"/>
        <v>19917</v>
      </c>
      <c r="E57" s="110">
        <f t="shared" si="13"/>
        <v>-15.113156885308786</v>
      </c>
      <c r="F57" s="109">
        <f t="shared" si="21"/>
        <v>855677</v>
      </c>
      <c r="G57" s="67"/>
      <c r="H57" s="35">
        <f t="shared" ref="H57" si="25">H19-H38</f>
        <v>15590</v>
      </c>
      <c r="I57" s="109">
        <f t="shared" si="14"/>
        <v>14794</v>
      </c>
      <c r="J57" s="110">
        <f t="shared" si="15"/>
        <v>-5.105837075048103</v>
      </c>
      <c r="K57" s="109">
        <f t="shared" si="16"/>
        <v>666955</v>
      </c>
      <c r="L57" s="90"/>
      <c r="M57" s="35">
        <f t="shared" ref="M57" si="26">M19-M38</f>
        <v>6587</v>
      </c>
      <c r="N57" s="109">
        <f t="shared" si="17"/>
        <v>6366</v>
      </c>
      <c r="O57" s="110">
        <f t="shared" si="18"/>
        <v>-3.355093365720363</v>
      </c>
      <c r="P57" s="109">
        <f t="shared" si="19"/>
        <v>269822</v>
      </c>
      <c r="Q57" s="23"/>
    </row>
    <row r="58" spans="1:17" s="2" customFormat="1" ht="15.75">
      <c r="A58" s="22"/>
      <c r="B58" s="34" t="s">
        <v>273</v>
      </c>
      <c r="C58" s="35">
        <f t="shared" ref="C58" si="27">C20-C39</f>
        <v>18633</v>
      </c>
      <c r="D58" s="35" t="str">
        <f t="shared" si="12"/>
        <v/>
      </c>
      <c r="E58" s="36" t="str">
        <f t="shared" si="13"/>
        <v/>
      </c>
      <c r="F58" s="35" t="str">
        <f t="shared" si="21"/>
        <v/>
      </c>
      <c r="G58" s="67"/>
      <c r="H58" s="35">
        <f t="shared" ref="H58" si="28">H20-H39</f>
        <v>11852</v>
      </c>
      <c r="I58" s="35" t="str">
        <f t="shared" si="14"/>
        <v/>
      </c>
      <c r="J58" s="36" t="str">
        <f t="shared" si="15"/>
        <v/>
      </c>
      <c r="K58" s="35" t="str">
        <f t="shared" si="16"/>
        <v/>
      </c>
      <c r="L58" s="90"/>
      <c r="M58" s="35">
        <f t="shared" ref="M58" si="29">M20-M39</f>
        <v>5077</v>
      </c>
      <c r="N58" s="35" t="str">
        <f t="shared" si="17"/>
        <v/>
      </c>
      <c r="O58" s="36" t="str">
        <f t="shared" si="18"/>
        <v/>
      </c>
      <c r="P58" s="35" t="str">
        <f t="shared" si="19"/>
        <v/>
      </c>
      <c r="Q58" s="23"/>
    </row>
    <row r="59" spans="1:17" s="2" customFormat="1" ht="15.75">
      <c r="A59" s="22"/>
      <c r="B59" s="34" t="s">
        <v>274</v>
      </c>
      <c r="C59" s="35">
        <f t="shared" ref="C59" si="30">C21-C40</f>
        <v>23990</v>
      </c>
      <c r="D59" s="35" t="str">
        <f t="shared" si="12"/>
        <v/>
      </c>
      <c r="E59" s="36" t="str">
        <f t="shared" si="13"/>
        <v/>
      </c>
      <c r="F59" s="35" t="str">
        <f t="shared" si="21"/>
        <v/>
      </c>
      <c r="G59" s="67"/>
      <c r="H59" s="35">
        <f t="shared" ref="H59" si="31">H21-H40</f>
        <v>15546</v>
      </c>
      <c r="I59" s="35" t="str">
        <f t="shared" si="14"/>
        <v/>
      </c>
      <c r="J59" s="36" t="str">
        <f t="shared" si="15"/>
        <v/>
      </c>
      <c r="K59" s="35" t="str">
        <f t="shared" si="16"/>
        <v/>
      </c>
      <c r="L59" s="90"/>
      <c r="M59" s="35">
        <f t="shared" ref="M59" si="32">M21-M40</f>
        <v>6436</v>
      </c>
      <c r="N59" s="35" t="str">
        <f t="shared" si="17"/>
        <v/>
      </c>
      <c r="O59" s="36" t="str">
        <f t="shared" si="18"/>
        <v/>
      </c>
      <c r="P59" s="35" t="str">
        <f t="shared" si="19"/>
        <v/>
      </c>
      <c r="Q59" s="23"/>
    </row>
    <row r="60" spans="1:17" s="2" customFormat="1" ht="15.75">
      <c r="A60" s="22"/>
      <c r="B60" s="34" t="s">
        <v>275</v>
      </c>
      <c r="C60" s="35">
        <f t="shared" ref="C60" si="33">C22-C41</f>
        <v>26277</v>
      </c>
      <c r="D60" s="35" t="str">
        <f t="shared" si="12"/>
        <v/>
      </c>
      <c r="E60" s="36" t="str">
        <f t="shared" si="13"/>
        <v/>
      </c>
      <c r="F60" s="35" t="str">
        <f t="shared" si="21"/>
        <v/>
      </c>
      <c r="G60" s="67"/>
      <c r="H60" s="35">
        <f t="shared" ref="H60" si="34">H22-H41</f>
        <v>14165</v>
      </c>
      <c r="I60" s="35" t="str">
        <f t="shared" si="14"/>
        <v/>
      </c>
      <c r="J60" s="36" t="str">
        <f t="shared" si="15"/>
        <v/>
      </c>
      <c r="K60" s="35" t="str">
        <f t="shared" si="16"/>
        <v/>
      </c>
      <c r="L60" s="90"/>
      <c r="M60" s="35">
        <f t="shared" ref="M60" si="35">M22-M41</f>
        <v>5992</v>
      </c>
      <c r="N60" s="35" t="str">
        <f t="shared" si="17"/>
        <v/>
      </c>
      <c r="O60" s="36" t="str">
        <f t="shared" si="18"/>
        <v/>
      </c>
      <c r="P60" s="35" t="str">
        <f t="shared" si="19"/>
        <v/>
      </c>
      <c r="Q60" s="23"/>
    </row>
    <row r="61" spans="1:17" s="2" customFormat="1" ht="15.75">
      <c r="A61" s="22"/>
      <c r="B61" s="34" t="s">
        <v>276</v>
      </c>
      <c r="C61" s="35">
        <f t="shared" ref="C61" si="36">C23-C42</f>
        <v>21225</v>
      </c>
      <c r="D61" s="35" t="str">
        <f t="shared" si="12"/>
        <v/>
      </c>
      <c r="E61" s="36" t="str">
        <f t="shared" si="13"/>
        <v/>
      </c>
      <c r="F61" s="35" t="str">
        <f t="shared" si="21"/>
        <v/>
      </c>
      <c r="G61" s="67"/>
      <c r="H61" s="35">
        <f t="shared" ref="H61" si="37">H23-H42</f>
        <v>13386</v>
      </c>
      <c r="I61" s="35" t="str">
        <f t="shared" si="14"/>
        <v/>
      </c>
      <c r="J61" s="36" t="str">
        <f t="shared" si="15"/>
        <v/>
      </c>
      <c r="K61" s="35" t="str">
        <f t="shared" si="16"/>
        <v/>
      </c>
      <c r="L61" s="90"/>
      <c r="M61" s="35">
        <f t="shared" ref="M61" si="38">M23-M42</f>
        <v>5430</v>
      </c>
      <c r="N61" s="35" t="str">
        <f t="shared" si="17"/>
        <v/>
      </c>
      <c r="O61" s="36" t="str">
        <f t="shared" si="18"/>
        <v/>
      </c>
      <c r="P61" s="35" t="str">
        <f t="shared" si="19"/>
        <v/>
      </c>
      <c r="Q61" s="23"/>
    </row>
    <row r="62" spans="1:17" s="2" customFormat="1" ht="15.75">
      <c r="A62" s="22"/>
      <c r="B62" s="34" t="s">
        <v>277</v>
      </c>
      <c r="C62" s="35">
        <f t="shared" ref="C62" si="39">C24-C43</f>
        <v>22296</v>
      </c>
      <c r="D62" s="35" t="str">
        <f t="shared" si="12"/>
        <v/>
      </c>
      <c r="E62" s="36" t="str">
        <f t="shared" si="13"/>
        <v/>
      </c>
      <c r="F62" s="35" t="str">
        <f t="shared" si="21"/>
        <v/>
      </c>
      <c r="G62" s="67"/>
      <c r="H62" s="35">
        <f t="shared" ref="H62" si="40">H24-H43</f>
        <v>14979</v>
      </c>
      <c r="I62" s="35" t="str">
        <f t="shared" si="14"/>
        <v/>
      </c>
      <c r="J62" s="36" t="str">
        <f t="shared" si="15"/>
        <v/>
      </c>
      <c r="K62" s="35" t="str">
        <f t="shared" si="16"/>
        <v/>
      </c>
      <c r="L62" s="90"/>
      <c r="M62" s="35">
        <f t="shared" ref="M62" si="41">M24-M43</f>
        <v>6169</v>
      </c>
      <c r="N62" s="35" t="str">
        <f t="shared" si="17"/>
        <v/>
      </c>
      <c r="O62" s="36" t="str">
        <f t="shared" si="18"/>
        <v/>
      </c>
      <c r="P62" s="35" t="str">
        <f t="shared" si="19"/>
        <v/>
      </c>
      <c r="Q62" s="23"/>
    </row>
    <row r="63" spans="1:17" s="2" customFormat="1" ht="15.75">
      <c r="A63" s="22"/>
      <c r="B63" s="34" t="s">
        <v>278</v>
      </c>
      <c r="C63" s="35">
        <f t="shared" ref="C63" si="42">C25-C44</f>
        <v>21556</v>
      </c>
      <c r="D63" s="35" t="str">
        <f t="shared" si="12"/>
        <v/>
      </c>
      <c r="E63" s="36" t="str">
        <f t="shared" si="13"/>
        <v/>
      </c>
      <c r="F63" s="35" t="str">
        <f t="shared" si="21"/>
        <v/>
      </c>
      <c r="G63" s="67"/>
      <c r="H63" s="35">
        <f t="shared" ref="H63" si="43">H25-H44</f>
        <v>14954</v>
      </c>
      <c r="I63" s="35" t="str">
        <f t="shared" si="14"/>
        <v/>
      </c>
      <c r="J63" s="36" t="str">
        <f t="shared" si="15"/>
        <v/>
      </c>
      <c r="K63" s="35" t="str">
        <f t="shared" si="16"/>
        <v/>
      </c>
      <c r="L63" s="90"/>
      <c r="M63" s="35">
        <f t="shared" ref="M63" si="44">M25-M44</f>
        <v>6335</v>
      </c>
      <c r="N63" s="35" t="str">
        <f t="shared" si="17"/>
        <v/>
      </c>
      <c r="O63" s="36" t="str">
        <f t="shared" si="18"/>
        <v/>
      </c>
      <c r="P63" s="35" t="str">
        <f t="shared" si="19"/>
        <v/>
      </c>
      <c r="Q63" s="23"/>
    </row>
    <row r="64" spans="1:17" s="2" customFormat="1" ht="15.75">
      <c r="A64" s="22"/>
      <c r="B64" s="34" t="s">
        <v>279</v>
      </c>
      <c r="C64" s="35">
        <f t="shared" ref="C64" si="45">C26-C45</f>
        <v>22250</v>
      </c>
      <c r="D64" s="35" t="str">
        <f t="shared" si="12"/>
        <v/>
      </c>
      <c r="E64" s="36" t="str">
        <f t="shared" si="13"/>
        <v/>
      </c>
      <c r="F64" s="35" t="str">
        <f t="shared" si="21"/>
        <v/>
      </c>
      <c r="G64" s="67"/>
      <c r="H64" s="35">
        <f t="shared" ref="H64" si="46">H26-H45</f>
        <v>15146</v>
      </c>
      <c r="I64" s="35" t="str">
        <f t="shared" si="14"/>
        <v/>
      </c>
      <c r="J64" s="36" t="str">
        <f t="shared" si="15"/>
        <v/>
      </c>
      <c r="K64" s="35" t="str">
        <f t="shared" si="16"/>
        <v/>
      </c>
      <c r="L64" s="90"/>
      <c r="M64" s="35">
        <f t="shared" ref="M64" si="47">M26-M45</f>
        <v>6552</v>
      </c>
      <c r="N64" s="35" t="str">
        <f t="shared" si="17"/>
        <v/>
      </c>
      <c r="O64" s="36" t="str">
        <f t="shared" si="18"/>
        <v/>
      </c>
      <c r="P64" s="35" t="str">
        <f t="shared" si="19"/>
        <v/>
      </c>
      <c r="Q64" s="23"/>
    </row>
    <row r="65" spans="1:17" s="2" customFormat="1" ht="15.75">
      <c r="A65" s="22"/>
      <c r="B65" s="34" t="s">
        <v>280</v>
      </c>
      <c r="C65" s="35">
        <f t="shared" ref="C65" si="48">C27-C46</f>
        <v>21442</v>
      </c>
      <c r="D65" s="35" t="str">
        <f t="shared" si="12"/>
        <v/>
      </c>
      <c r="E65" s="36" t="str">
        <f t="shared" si="13"/>
        <v/>
      </c>
      <c r="F65" s="35" t="str">
        <f t="shared" si="21"/>
        <v/>
      </c>
      <c r="G65" s="67"/>
      <c r="H65" s="35">
        <f t="shared" ref="H65" si="49">H27-H46</f>
        <v>14016</v>
      </c>
      <c r="I65" s="35" t="str">
        <f t="shared" si="14"/>
        <v/>
      </c>
      <c r="J65" s="36" t="str">
        <f t="shared" si="15"/>
        <v/>
      </c>
      <c r="K65" s="35" t="str">
        <f t="shared" si="16"/>
        <v/>
      </c>
      <c r="L65" s="90"/>
      <c r="M65" s="35">
        <f t="shared" ref="M65" si="50">M27-M46</f>
        <v>6044</v>
      </c>
      <c r="N65" s="35" t="str">
        <f t="shared" si="17"/>
        <v/>
      </c>
      <c r="O65" s="36" t="str">
        <f t="shared" si="18"/>
        <v/>
      </c>
      <c r="P65" s="35" t="str">
        <f t="shared" si="19"/>
        <v/>
      </c>
      <c r="Q65" s="23"/>
    </row>
    <row r="66" spans="1:17" s="2" customFormat="1" ht="15.75">
      <c r="A66" s="22"/>
      <c r="B66" s="34" t="s">
        <v>281</v>
      </c>
      <c r="C66" s="35">
        <f t="shared" ref="C66" si="51">C28-C47</f>
        <v>13708</v>
      </c>
      <c r="D66" s="35" t="str">
        <f t="shared" si="12"/>
        <v/>
      </c>
      <c r="E66" s="36" t="str">
        <f t="shared" si="13"/>
        <v/>
      </c>
      <c r="F66" s="35" t="str">
        <f t="shared" si="21"/>
        <v/>
      </c>
      <c r="G66" s="67"/>
      <c r="H66" s="35">
        <f t="shared" ref="H66" si="52">H28-H47</f>
        <v>9351</v>
      </c>
      <c r="I66" s="35" t="str">
        <f t="shared" si="14"/>
        <v/>
      </c>
      <c r="J66" s="36" t="str">
        <f t="shared" si="15"/>
        <v/>
      </c>
      <c r="K66" s="35" t="str">
        <f t="shared" si="16"/>
        <v/>
      </c>
      <c r="L66" s="90"/>
      <c r="M66" s="35">
        <f t="shared" ref="M66" si="53">M28-M47</f>
        <v>4098</v>
      </c>
      <c r="N66" s="35" t="str">
        <f t="shared" si="17"/>
        <v/>
      </c>
      <c r="O66" s="36" t="str">
        <f t="shared" si="18"/>
        <v/>
      </c>
      <c r="P66" s="35" t="str">
        <f t="shared" si="19"/>
        <v/>
      </c>
      <c r="Q66" s="23"/>
    </row>
    <row r="67" spans="1:17" s="2" customFormat="1" ht="15.75">
      <c r="A67" s="22"/>
      <c r="B67" s="40" t="s">
        <v>282</v>
      </c>
      <c r="C67" s="76">
        <f>SUM(C55:C66)</f>
        <v>263322</v>
      </c>
      <c r="D67" s="76">
        <f>SUM(D55:D66)</f>
        <v>67510</v>
      </c>
      <c r="E67" s="76"/>
      <c r="F67" s="76"/>
      <c r="G67" s="80"/>
      <c r="H67" s="76">
        <f>SUM(H55:H66)</f>
        <v>170922</v>
      </c>
      <c r="I67" s="76">
        <f>SUM(I55:I66)</f>
        <v>48225</v>
      </c>
      <c r="J67" s="76"/>
      <c r="K67" s="76"/>
      <c r="L67" s="80"/>
      <c r="M67" s="76">
        <f>SUM(M55:M66)</f>
        <v>71532</v>
      </c>
      <c r="N67" s="76">
        <f>SUM(N55:N66)</f>
        <v>20436</v>
      </c>
      <c r="O67" s="76"/>
      <c r="P67" s="76"/>
      <c r="Q67" s="23"/>
    </row>
    <row r="68" spans="1:17" s="2" customFormat="1">
      <c r="A68" s="22"/>
      <c r="B68" s="8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3"/>
    </row>
    <row r="69" spans="1:17" s="2" customFormat="1" ht="15.75">
      <c r="A69" s="22"/>
      <c r="B69" s="34" t="s">
        <v>255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3"/>
    </row>
    <row r="70" spans="1:17" s="2" customFormat="1">
      <c r="A70" s="22"/>
      <c r="B70" s="8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3"/>
    </row>
    <row r="71" spans="1:17" s="2" customFormat="1">
      <c r="A71" s="1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9"/>
    </row>
    <row r="72" spans="1:17" s="2" customForma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s="2" customFormat="1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/>
    </row>
    <row r="74" spans="1:17" s="2" customFormat="1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/>
    </row>
    <row r="75" spans="1:17" s="2" customFormat="1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/>
    </row>
    <row r="76" spans="1:17" s="2" customFormat="1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/>
    </row>
    <row r="77" spans="1:17" s="2" customFormat="1">
      <c r="A77" s="1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/>
    </row>
    <row r="78" spans="1:17" s="2" customFormat="1">
      <c r="A78" s="1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/>
    </row>
    <row r="79" spans="1:17" s="2" customFormat="1">
      <c r="A79" s="1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/>
    </row>
    <row r="80" spans="1:17" s="2" customFormat="1">
      <c r="A80" s="1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/>
    </row>
    <row r="81" spans="1:20" s="2" customFormat="1">
      <c r="A81" s="1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/>
    </row>
    <row r="82" spans="1:20" s="2" customFormat="1">
      <c r="A82" s="1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/>
    </row>
    <row r="83" spans="1:20" s="2" customFormat="1">
      <c r="A83" s="1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/>
    </row>
    <row r="84" spans="1:20" s="2" customFormat="1">
      <c r="A84" s="12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/>
    </row>
    <row r="85" spans="1:20" s="2" customFormat="1">
      <c r="A85" s="1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/>
    </row>
    <row r="86" spans="1:20" s="2" customFormat="1">
      <c r="A86" s="1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/>
    </row>
    <row r="87" spans="1:20" s="2" customForma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20">
      <c r="R88" s="2"/>
      <c r="S88" s="2"/>
      <c r="T88" s="2"/>
    </row>
    <row r="89" spans="1:20">
      <c r="R89" s="2"/>
      <c r="S89" s="2"/>
      <c r="T89" s="2"/>
    </row>
    <row r="90" spans="1:20">
      <c r="R90" s="2"/>
      <c r="S90" s="2"/>
      <c r="T90" s="2"/>
    </row>
    <row r="91" spans="1:20">
      <c r="R91" s="2"/>
      <c r="S91" s="2"/>
      <c r="T91" s="2"/>
    </row>
  </sheetData>
  <mergeCells count="38">
    <mergeCell ref="C51:F51"/>
    <mergeCell ref="H51:K51"/>
    <mergeCell ref="M51:P51"/>
    <mergeCell ref="C52:D52"/>
    <mergeCell ref="E52:E53"/>
    <mergeCell ref="F52:F53"/>
    <mergeCell ref="H52:I52"/>
    <mergeCell ref="J52:J53"/>
    <mergeCell ref="K52:K53"/>
    <mergeCell ref="M52:N52"/>
    <mergeCell ref="O52:O53"/>
    <mergeCell ref="P52:P53"/>
    <mergeCell ref="C32:F32"/>
    <mergeCell ref="H32:K32"/>
    <mergeCell ref="M32:P32"/>
    <mergeCell ref="C33:D33"/>
    <mergeCell ref="E33:E34"/>
    <mergeCell ref="F33:F34"/>
    <mergeCell ref="H33:I33"/>
    <mergeCell ref="J33:J34"/>
    <mergeCell ref="K33:K34"/>
    <mergeCell ref="M33:N33"/>
    <mergeCell ref="O33:O34"/>
    <mergeCell ref="P33:P34"/>
    <mergeCell ref="C10:P10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P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</cols>
  <sheetData>
    <row r="1" spans="1:16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</row>
    <row r="2" spans="1:16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</row>
    <row r="3" spans="1:16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6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6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6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6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6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6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6" ht="15.75">
      <c r="A10" s="12"/>
      <c r="B10" s="8"/>
      <c r="C10" s="103" t="s">
        <v>104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5"/>
    </row>
    <row r="11" spans="1:16" ht="15.75">
      <c r="A11" s="12"/>
      <c r="B11" s="8"/>
      <c r="C11" s="103" t="s">
        <v>311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6" ht="18.75">
      <c r="A12" s="12"/>
      <c r="B12" s="92" t="s">
        <v>307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6" ht="29.25" customHeight="1">
      <c r="A13" s="12"/>
      <c r="B13" s="30" t="s">
        <v>254</v>
      </c>
      <c r="C13" s="104" t="s">
        <v>319</v>
      </c>
      <c r="D13" s="104"/>
      <c r="E13" s="101" t="s">
        <v>316</v>
      </c>
      <c r="F13" s="101" t="s">
        <v>305</v>
      </c>
      <c r="G13" s="105" t="s">
        <v>321</v>
      </c>
      <c r="H13" s="106"/>
      <c r="I13" s="101" t="s">
        <v>316</v>
      </c>
      <c r="J13" s="101" t="s">
        <v>306</v>
      </c>
      <c r="K13" s="32"/>
      <c r="L13" s="86" t="s">
        <v>323</v>
      </c>
      <c r="M13" s="101" t="s">
        <v>101</v>
      </c>
      <c r="N13" s="15"/>
    </row>
    <row r="14" spans="1:16" ht="15.75">
      <c r="A14" s="12"/>
      <c r="B14" s="30"/>
      <c r="C14" s="31">
        <v>2017</v>
      </c>
      <c r="D14" s="31">
        <v>2018</v>
      </c>
      <c r="E14" s="101"/>
      <c r="F14" s="101"/>
      <c r="G14" s="31">
        <v>2017</v>
      </c>
      <c r="H14" s="31">
        <v>2018</v>
      </c>
      <c r="I14" s="101"/>
      <c r="J14" s="101"/>
      <c r="K14" s="32"/>
      <c r="L14" s="39" t="s">
        <v>318</v>
      </c>
      <c r="M14" s="101"/>
      <c r="N14" s="15"/>
    </row>
    <row r="15" spans="1:16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6" ht="15.75">
      <c r="A16" s="12"/>
      <c r="B16" s="34" t="s">
        <v>25</v>
      </c>
      <c r="C16" s="35">
        <v>74</v>
      </c>
      <c r="D16" s="35">
        <v>36</v>
      </c>
      <c r="E16" s="36">
        <f t="shared" ref="E16:E50" si="0">IF(ISBLANK(D16),"",(IFERROR(((D16/C16-1)*100),"")))</f>
        <v>-51.351351351351347</v>
      </c>
      <c r="F16" s="36">
        <f>+(D16*100)/$D$50</f>
        <v>4.0832529915499349E-2</v>
      </c>
      <c r="G16" s="35">
        <v>208</v>
      </c>
      <c r="H16" s="35">
        <v>174</v>
      </c>
      <c r="I16" s="36">
        <f t="shared" ref="I16:I50" si="1">IF(ISBLANK(H16),"",(IFERROR(((H16/G16-1)*100),"")))</f>
        <v>-16.346153846153843</v>
      </c>
      <c r="J16" s="36">
        <f>+(H16*100)/$H$50</f>
        <v>5.8900789405982153E-2</v>
      </c>
      <c r="K16" s="79"/>
      <c r="L16" s="35">
        <v>2664</v>
      </c>
      <c r="M16" s="36">
        <f>+(L16*100)/$L$50</f>
        <v>6.6184066235741482E-2</v>
      </c>
      <c r="N16" s="15"/>
    </row>
    <row r="17" spans="1:14" ht="15.75">
      <c r="A17" s="12"/>
      <c r="B17" s="34" t="s">
        <v>0</v>
      </c>
      <c r="C17" s="35">
        <v>19008</v>
      </c>
      <c r="D17" s="35">
        <v>18661</v>
      </c>
      <c r="E17" s="36">
        <f t="shared" si="0"/>
        <v>-1.8255471380471344</v>
      </c>
      <c r="F17" s="36">
        <f t="shared" ref="F17:F48" si="2">+(D17*100)/$D$50</f>
        <v>21.165995576475925</v>
      </c>
      <c r="G17" s="35">
        <v>49329</v>
      </c>
      <c r="H17" s="35">
        <v>58353</v>
      </c>
      <c r="I17" s="36">
        <f t="shared" si="1"/>
        <v>18.293498753268867</v>
      </c>
      <c r="J17" s="36">
        <f t="shared" ref="J17:J48" si="3">+(H17*100)/$H$50</f>
        <v>19.753090598892395</v>
      </c>
      <c r="K17" s="79"/>
      <c r="L17" s="35">
        <v>585729</v>
      </c>
      <c r="M17" s="36">
        <f t="shared" ref="M17:M47" si="4">+(L17*100)/$L$50</f>
        <v>14.55177437394693</v>
      </c>
      <c r="N17" s="15"/>
    </row>
    <row r="18" spans="1:14" ht="15.75">
      <c r="A18" s="12"/>
      <c r="B18" s="34" t="s">
        <v>23</v>
      </c>
      <c r="C18" s="35">
        <v>551</v>
      </c>
      <c r="D18" s="35">
        <v>352</v>
      </c>
      <c r="E18" s="36">
        <f t="shared" si="0"/>
        <v>-36.116152450090745</v>
      </c>
      <c r="F18" s="36">
        <f t="shared" si="2"/>
        <v>0.39925140361821587</v>
      </c>
      <c r="G18" s="35">
        <v>1891</v>
      </c>
      <c r="H18" s="35">
        <v>1329</v>
      </c>
      <c r="I18" s="36">
        <f t="shared" si="1"/>
        <v>-29.719725013220522</v>
      </c>
      <c r="J18" s="36">
        <f t="shared" si="3"/>
        <v>0.44988016735948438</v>
      </c>
      <c r="K18" s="79"/>
      <c r="L18" s="35">
        <v>18533</v>
      </c>
      <c r="M18" s="36">
        <f t="shared" si="4"/>
        <v>0.46043141874887272</v>
      </c>
      <c r="N18" s="15"/>
    </row>
    <row r="19" spans="1:14" ht="15.75">
      <c r="A19" s="12"/>
      <c r="B19" s="34" t="s">
        <v>2</v>
      </c>
      <c r="C19" s="35">
        <v>5638</v>
      </c>
      <c r="D19" s="35">
        <v>5857</v>
      </c>
      <c r="E19" s="36">
        <f t="shared" si="0"/>
        <v>3.8843561546647809</v>
      </c>
      <c r="F19" s="36">
        <f t="shared" si="2"/>
        <v>6.6432257698633244</v>
      </c>
      <c r="G19" s="35">
        <v>16002</v>
      </c>
      <c r="H19" s="35">
        <v>18104</v>
      </c>
      <c r="I19" s="36">
        <f t="shared" si="1"/>
        <v>13.135858017747793</v>
      </c>
      <c r="J19" s="36">
        <f t="shared" si="3"/>
        <v>6.1283901804936836</v>
      </c>
      <c r="K19" s="79"/>
      <c r="L19" s="35">
        <v>233870</v>
      </c>
      <c r="M19" s="36">
        <f t="shared" si="4"/>
        <v>5.8102355745318546</v>
      </c>
      <c r="N19" s="15"/>
    </row>
    <row r="20" spans="1:14" ht="15.75">
      <c r="A20" s="12"/>
      <c r="B20" s="34" t="s">
        <v>231</v>
      </c>
      <c r="C20" s="35">
        <v>21115</v>
      </c>
      <c r="D20" s="35">
        <v>20389</v>
      </c>
      <c r="E20" s="36">
        <f t="shared" si="0"/>
        <v>-3.4383139947904318</v>
      </c>
      <c r="F20" s="36">
        <f t="shared" si="2"/>
        <v>23.125957012419896</v>
      </c>
      <c r="G20" s="35">
        <v>69094</v>
      </c>
      <c r="H20" s="35">
        <v>67573</v>
      </c>
      <c r="I20" s="36">
        <f t="shared" si="1"/>
        <v>-2.2013488870234799</v>
      </c>
      <c r="J20" s="36">
        <f t="shared" si="3"/>
        <v>22.874155416841564</v>
      </c>
      <c r="K20" s="79"/>
      <c r="L20" s="35">
        <v>903675</v>
      </c>
      <c r="M20" s="36">
        <f t="shared" si="4"/>
        <v>22.45078305389778</v>
      </c>
      <c r="N20" s="15"/>
    </row>
    <row r="21" spans="1:14" ht="15.75">
      <c r="A21" s="12"/>
      <c r="B21" s="34" t="s">
        <v>5</v>
      </c>
      <c r="C21" s="35">
        <v>805</v>
      </c>
      <c r="D21" s="35">
        <v>926</v>
      </c>
      <c r="E21" s="36">
        <f t="shared" si="0"/>
        <v>15.031055900621126</v>
      </c>
      <c r="F21" s="36">
        <f t="shared" si="2"/>
        <v>1.0503034083820111</v>
      </c>
      <c r="G21" s="35">
        <v>4218</v>
      </c>
      <c r="H21" s="35">
        <v>2878</v>
      </c>
      <c r="I21" s="36">
        <f t="shared" si="1"/>
        <v>-31.76861071597914</v>
      </c>
      <c r="J21" s="36">
        <f t="shared" si="3"/>
        <v>0.97423259718630251</v>
      </c>
      <c r="K21" s="79"/>
      <c r="L21" s="35">
        <v>47400</v>
      </c>
      <c r="M21" s="36">
        <f t="shared" si="4"/>
        <v>1.1775993767170219</v>
      </c>
      <c r="N21" s="15"/>
    </row>
    <row r="22" spans="1:14" ht="15.75">
      <c r="A22" s="12"/>
      <c r="B22" s="34" t="s">
        <v>9</v>
      </c>
      <c r="C22" s="35">
        <v>2022</v>
      </c>
      <c r="D22" s="35">
        <v>2183</v>
      </c>
      <c r="E22" s="36">
        <f t="shared" si="0"/>
        <v>7.9624134520277057</v>
      </c>
      <c r="F22" s="36">
        <f t="shared" si="2"/>
        <v>2.4760392445981965</v>
      </c>
      <c r="G22" s="35">
        <v>7195</v>
      </c>
      <c r="H22" s="35">
        <v>8047</v>
      </c>
      <c r="I22" s="36">
        <f t="shared" si="1"/>
        <v>11.841556636553152</v>
      </c>
      <c r="J22" s="36">
        <f t="shared" si="3"/>
        <v>2.7239922548847035</v>
      </c>
      <c r="K22" s="79"/>
      <c r="L22" s="35">
        <v>81835</v>
      </c>
      <c r="M22" s="36">
        <f t="shared" si="4"/>
        <v>2.0330979956463606</v>
      </c>
      <c r="N22" s="15"/>
    </row>
    <row r="23" spans="1:14" ht="15.75">
      <c r="A23" s="12"/>
      <c r="B23" s="34" t="s">
        <v>10</v>
      </c>
      <c r="C23" s="35">
        <v>1484</v>
      </c>
      <c r="D23" s="35">
        <v>1259</v>
      </c>
      <c r="E23" s="36">
        <f t="shared" si="0"/>
        <v>-15.161725067385445</v>
      </c>
      <c r="F23" s="36">
        <f t="shared" si="2"/>
        <v>1.4280043101003799</v>
      </c>
      <c r="G23" s="35">
        <v>4895</v>
      </c>
      <c r="H23" s="35">
        <v>4208</v>
      </c>
      <c r="I23" s="36">
        <f t="shared" si="1"/>
        <v>-14.034729315628191</v>
      </c>
      <c r="J23" s="36">
        <f t="shared" si="3"/>
        <v>1.4244512748297293</v>
      </c>
      <c r="K23" s="79"/>
      <c r="L23" s="35">
        <v>69259</v>
      </c>
      <c r="M23" s="36">
        <f t="shared" si="4"/>
        <v>1.720661502785743</v>
      </c>
      <c r="N23" s="15"/>
    </row>
    <row r="24" spans="1:14" ht="15.75">
      <c r="A24" s="12"/>
      <c r="B24" s="34" t="s">
        <v>21</v>
      </c>
      <c r="C24" s="35">
        <v>526</v>
      </c>
      <c r="D24" s="35">
        <v>248</v>
      </c>
      <c r="E24" s="36">
        <f t="shared" si="0"/>
        <v>-52.851711026615966</v>
      </c>
      <c r="F24" s="36">
        <f t="shared" si="2"/>
        <v>0.28129076164010663</v>
      </c>
      <c r="G24" s="35">
        <v>1542</v>
      </c>
      <c r="H24" s="35">
        <v>1084</v>
      </c>
      <c r="I24" s="36">
        <f t="shared" si="1"/>
        <v>-29.70168612191959</v>
      </c>
      <c r="J24" s="36">
        <f t="shared" si="3"/>
        <v>0.36694514779358994</v>
      </c>
      <c r="K24" s="79"/>
      <c r="L24" s="35">
        <v>17525</v>
      </c>
      <c r="M24" s="36">
        <f t="shared" si="4"/>
        <v>0.43538879909210565</v>
      </c>
      <c r="N24" s="15"/>
    </row>
    <row r="25" spans="1:14" ht="15.75">
      <c r="A25" s="12"/>
      <c r="B25" s="34" t="s">
        <v>12</v>
      </c>
      <c r="C25" s="35">
        <v>1905</v>
      </c>
      <c r="D25" s="35">
        <v>1192</v>
      </c>
      <c r="E25" s="36">
        <f t="shared" si="0"/>
        <v>-37.427821522309713</v>
      </c>
      <c r="F25" s="36">
        <f t="shared" si="2"/>
        <v>1.3520104349798674</v>
      </c>
      <c r="G25" s="35">
        <v>6738</v>
      </c>
      <c r="H25" s="35">
        <v>4615</v>
      </c>
      <c r="I25" s="36">
        <f t="shared" si="1"/>
        <v>-31.507865835559514</v>
      </c>
      <c r="J25" s="36">
        <f t="shared" si="3"/>
        <v>1.5622249603942968</v>
      </c>
      <c r="K25" s="79"/>
      <c r="L25" s="35">
        <v>69618</v>
      </c>
      <c r="M25" s="36">
        <f t="shared" si="4"/>
        <v>1.7295804516515956</v>
      </c>
      <c r="N25" s="15"/>
    </row>
    <row r="26" spans="1:14" ht="15.75">
      <c r="A26" s="12"/>
      <c r="B26" s="34" t="s">
        <v>16</v>
      </c>
      <c r="C26" s="35">
        <v>1718</v>
      </c>
      <c r="D26" s="35">
        <v>1492</v>
      </c>
      <c r="E26" s="36">
        <f t="shared" si="0"/>
        <v>-13.154831199068685</v>
      </c>
      <c r="F26" s="36">
        <f t="shared" si="2"/>
        <v>1.6922815176090285</v>
      </c>
      <c r="G26" s="35">
        <v>4956</v>
      </c>
      <c r="H26" s="35">
        <v>4684</v>
      </c>
      <c r="I26" s="36">
        <f t="shared" si="1"/>
        <v>-5.4882970137207447</v>
      </c>
      <c r="J26" s="36">
        <f t="shared" si="3"/>
        <v>1.5855821699863242</v>
      </c>
      <c r="K26" s="79"/>
      <c r="L26" s="35">
        <v>68771</v>
      </c>
      <c r="M26" s="36">
        <f t="shared" si="4"/>
        <v>1.7085376948566733</v>
      </c>
      <c r="N26" s="15"/>
    </row>
    <row r="27" spans="1:14" ht="15.75">
      <c r="A27" s="12"/>
      <c r="B27" s="34" t="s">
        <v>14</v>
      </c>
      <c r="C27" s="35">
        <v>1851</v>
      </c>
      <c r="D27" s="35">
        <v>1663</v>
      </c>
      <c r="E27" s="36">
        <f t="shared" si="0"/>
        <v>-10.156672069151806</v>
      </c>
      <c r="F27" s="36">
        <f t="shared" si="2"/>
        <v>1.8862360347076503</v>
      </c>
      <c r="G27" s="35">
        <v>5852</v>
      </c>
      <c r="H27" s="35">
        <v>6817</v>
      </c>
      <c r="I27" s="36">
        <f t="shared" si="1"/>
        <v>16.49008885850991</v>
      </c>
      <c r="J27" s="36">
        <f t="shared" si="3"/>
        <v>2.3076246056355192</v>
      </c>
      <c r="K27" s="79"/>
      <c r="L27" s="35">
        <v>70570</v>
      </c>
      <c r="M27" s="36">
        <f t="shared" si="4"/>
        <v>1.7532318146607644</v>
      </c>
      <c r="N27" s="15"/>
    </row>
    <row r="28" spans="1:14" ht="15.75">
      <c r="A28" s="12"/>
      <c r="B28" s="34" t="s">
        <v>24</v>
      </c>
      <c r="C28" s="35">
        <v>340</v>
      </c>
      <c r="D28" s="35">
        <v>127</v>
      </c>
      <c r="E28" s="36">
        <f t="shared" si="0"/>
        <v>-62.647058823529413</v>
      </c>
      <c r="F28" s="36">
        <f t="shared" si="2"/>
        <v>0.14404809164634491</v>
      </c>
      <c r="G28" s="35">
        <v>1483</v>
      </c>
      <c r="H28" s="35">
        <v>631</v>
      </c>
      <c r="I28" s="36">
        <f t="shared" si="1"/>
        <v>-57.451112609575183</v>
      </c>
      <c r="J28" s="36">
        <f t="shared" si="3"/>
        <v>0.21359998916767092</v>
      </c>
      <c r="K28" s="79"/>
      <c r="L28" s="35">
        <v>13636</v>
      </c>
      <c r="M28" s="36">
        <f t="shared" si="4"/>
        <v>0.33877099369015423</v>
      </c>
      <c r="N28" s="15"/>
    </row>
    <row r="29" spans="1:14" ht="15.75">
      <c r="A29" s="12"/>
      <c r="B29" s="34" t="s">
        <v>18</v>
      </c>
      <c r="C29" s="35">
        <v>1744</v>
      </c>
      <c r="D29" s="35">
        <v>1433</v>
      </c>
      <c r="E29" s="36">
        <f t="shared" si="0"/>
        <v>-17.832568807339456</v>
      </c>
      <c r="F29" s="36">
        <f t="shared" si="2"/>
        <v>1.6253615380252935</v>
      </c>
      <c r="G29" s="35">
        <v>4858</v>
      </c>
      <c r="H29" s="35">
        <v>4819</v>
      </c>
      <c r="I29" s="36">
        <f t="shared" si="1"/>
        <v>-0.80279950596953142</v>
      </c>
      <c r="J29" s="36">
        <f t="shared" si="3"/>
        <v>1.6312810583185517</v>
      </c>
      <c r="K29" s="79"/>
      <c r="L29" s="35">
        <v>60011</v>
      </c>
      <c r="M29" s="36">
        <f t="shared" si="4"/>
        <v>1.4909054049823882</v>
      </c>
      <c r="N29" s="15"/>
    </row>
    <row r="30" spans="1:14" ht="15.75">
      <c r="A30" s="12"/>
      <c r="B30" s="34" t="s">
        <v>1</v>
      </c>
      <c r="C30" s="35">
        <v>8717</v>
      </c>
      <c r="D30" s="35">
        <v>7808</v>
      </c>
      <c r="E30" s="36">
        <f t="shared" si="0"/>
        <v>-10.427899506711025</v>
      </c>
      <c r="F30" s="36">
        <f t="shared" si="2"/>
        <v>8.8561220438949704</v>
      </c>
      <c r="G30" s="35">
        <v>29640</v>
      </c>
      <c r="H30" s="35">
        <v>26984</v>
      </c>
      <c r="I30" s="36">
        <f t="shared" si="1"/>
        <v>-8.9608636977058005</v>
      </c>
      <c r="J30" s="36">
        <f t="shared" si="3"/>
        <v>9.1343615019024273</v>
      </c>
      <c r="K30" s="79"/>
      <c r="L30" s="35">
        <v>324906</v>
      </c>
      <c r="M30" s="36">
        <f t="shared" si="4"/>
        <v>8.0719220061523362</v>
      </c>
      <c r="N30" s="15"/>
    </row>
    <row r="31" spans="1:14" ht="15.75">
      <c r="A31" s="12"/>
      <c r="B31" s="34" t="s">
        <v>27</v>
      </c>
      <c r="C31" s="35">
        <v>0</v>
      </c>
      <c r="D31" s="35">
        <v>0</v>
      </c>
      <c r="E31" s="36" t="str">
        <f t="shared" si="0"/>
        <v/>
      </c>
      <c r="F31" s="36">
        <f t="shared" si="2"/>
        <v>0</v>
      </c>
      <c r="G31" s="35">
        <v>2</v>
      </c>
      <c r="H31" s="35">
        <v>0</v>
      </c>
      <c r="I31" s="36">
        <f t="shared" si="1"/>
        <v>-100</v>
      </c>
      <c r="J31" s="36">
        <f t="shared" si="3"/>
        <v>0</v>
      </c>
      <c r="K31" s="79"/>
      <c r="L31" s="35">
        <v>61</v>
      </c>
      <c r="M31" s="36">
        <f t="shared" si="4"/>
        <v>1.5154759911337201E-3</v>
      </c>
      <c r="N31" s="15"/>
    </row>
    <row r="32" spans="1:14" ht="15.75">
      <c r="A32" s="12"/>
      <c r="B32" s="34" t="s">
        <v>26</v>
      </c>
      <c r="C32" s="35">
        <v>7</v>
      </c>
      <c r="D32" s="35">
        <v>2</v>
      </c>
      <c r="E32" s="36">
        <f t="shared" si="0"/>
        <v>-71.428571428571431</v>
      </c>
      <c r="F32" s="36">
        <f t="shared" si="2"/>
        <v>2.2684738841944082E-3</v>
      </c>
      <c r="G32" s="35">
        <v>20</v>
      </c>
      <c r="H32" s="35">
        <v>8</v>
      </c>
      <c r="I32" s="36">
        <f t="shared" si="1"/>
        <v>-60</v>
      </c>
      <c r="J32" s="36">
        <f t="shared" si="3"/>
        <v>2.7080822715394096E-3</v>
      </c>
      <c r="K32" s="79"/>
      <c r="L32" s="35">
        <v>245</v>
      </c>
      <c r="M32" s="36">
        <f t="shared" si="4"/>
        <v>6.086747833241991E-3</v>
      </c>
      <c r="N32" s="15"/>
    </row>
    <row r="33" spans="1:14" ht="15.75">
      <c r="A33" s="12"/>
      <c r="B33" s="34" t="s">
        <v>8</v>
      </c>
      <c r="C33" s="35">
        <v>2037</v>
      </c>
      <c r="D33" s="35">
        <v>1179</v>
      </c>
      <c r="E33" s="36">
        <f t="shared" si="0"/>
        <v>-42.120765832106031</v>
      </c>
      <c r="F33" s="36">
        <f t="shared" si="2"/>
        <v>1.3372653547326037</v>
      </c>
      <c r="G33" s="35">
        <v>5276</v>
      </c>
      <c r="H33" s="35">
        <v>4495</v>
      </c>
      <c r="I33" s="36">
        <f t="shared" si="1"/>
        <v>-14.802880970432142</v>
      </c>
      <c r="J33" s="36">
        <f t="shared" si="3"/>
        <v>1.5216037263212057</v>
      </c>
      <c r="K33" s="79"/>
      <c r="L33" s="35">
        <v>72759</v>
      </c>
      <c r="M33" s="36">
        <f t="shared" si="4"/>
        <v>1.8076150432606286</v>
      </c>
      <c r="N33" s="15"/>
    </row>
    <row r="34" spans="1:14" ht="15.75">
      <c r="A34" s="12"/>
      <c r="B34" s="34" t="s">
        <v>19</v>
      </c>
      <c r="C34" s="35">
        <v>1125</v>
      </c>
      <c r="D34" s="35">
        <v>668</v>
      </c>
      <c r="E34" s="36">
        <f t="shared" si="0"/>
        <v>-40.622222222222227</v>
      </c>
      <c r="F34" s="36">
        <f t="shared" si="2"/>
        <v>0.75767027732093239</v>
      </c>
      <c r="G34" s="35">
        <v>3722</v>
      </c>
      <c r="H34" s="35">
        <v>3708</v>
      </c>
      <c r="I34" s="36">
        <f t="shared" si="1"/>
        <v>-0.37614185921547305</v>
      </c>
      <c r="J34" s="36">
        <f t="shared" si="3"/>
        <v>1.2551961328585162</v>
      </c>
      <c r="K34" s="79"/>
      <c r="L34" s="35">
        <v>38403</v>
      </c>
      <c r="M34" s="36">
        <f t="shared" si="4"/>
        <v>0.95407908995915169</v>
      </c>
      <c r="N34" s="15"/>
    </row>
    <row r="35" spans="1:14" ht="15.75">
      <c r="A35" s="12"/>
      <c r="B35" s="34" t="s">
        <v>17</v>
      </c>
      <c r="C35" s="35">
        <v>1292</v>
      </c>
      <c r="D35" s="35">
        <v>1329</v>
      </c>
      <c r="E35" s="36">
        <f t="shared" si="0"/>
        <v>2.8637770897832926</v>
      </c>
      <c r="F35" s="36">
        <f t="shared" si="2"/>
        <v>1.5074008960471843</v>
      </c>
      <c r="G35" s="35">
        <v>4674</v>
      </c>
      <c r="H35" s="35">
        <v>4257</v>
      </c>
      <c r="I35" s="36">
        <f t="shared" si="1"/>
        <v>-8.9216944801026941</v>
      </c>
      <c r="J35" s="36">
        <f t="shared" si="3"/>
        <v>1.4410382787429081</v>
      </c>
      <c r="K35" s="79"/>
      <c r="L35" s="35">
        <v>48601</v>
      </c>
      <c r="M35" s="36">
        <f t="shared" si="4"/>
        <v>1.2074368630342611</v>
      </c>
      <c r="N35" s="15"/>
    </row>
    <row r="36" spans="1:14" ht="15.75">
      <c r="A36" s="12"/>
      <c r="B36" s="34" t="s">
        <v>4</v>
      </c>
      <c r="C36" s="35">
        <v>3451</v>
      </c>
      <c r="D36" s="35">
        <v>1927</v>
      </c>
      <c r="E36" s="36">
        <f t="shared" si="0"/>
        <v>-44.161112720950449</v>
      </c>
      <c r="F36" s="36">
        <f t="shared" si="2"/>
        <v>2.1856745874213122</v>
      </c>
      <c r="G36" s="35">
        <v>10571</v>
      </c>
      <c r="H36" s="35">
        <v>6794</v>
      </c>
      <c r="I36" s="36">
        <f t="shared" si="1"/>
        <v>-35.729826884873717</v>
      </c>
      <c r="J36" s="36">
        <f t="shared" si="3"/>
        <v>2.2998388691048435</v>
      </c>
      <c r="K36" s="79"/>
      <c r="L36" s="35">
        <v>158909</v>
      </c>
      <c r="M36" s="36">
        <f t="shared" si="4"/>
        <v>3.9479143323781694</v>
      </c>
      <c r="N36" s="15"/>
    </row>
    <row r="37" spans="1:14" ht="15.75">
      <c r="A37" s="12"/>
      <c r="B37" s="34" t="s">
        <v>13</v>
      </c>
      <c r="C37" s="35">
        <v>3110</v>
      </c>
      <c r="D37" s="35">
        <v>1252</v>
      </c>
      <c r="E37" s="36">
        <f t="shared" si="0"/>
        <v>-59.742765273311903</v>
      </c>
      <c r="F37" s="36">
        <f t="shared" si="2"/>
        <v>1.4200646515056996</v>
      </c>
      <c r="G37" s="35">
        <v>5652</v>
      </c>
      <c r="H37" s="35">
        <v>3730</v>
      </c>
      <c r="I37" s="36">
        <f t="shared" si="1"/>
        <v>-34.005661712668079</v>
      </c>
      <c r="J37" s="36">
        <f t="shared" si="3"/>
        <v>1.2626433591052497</v>
      </c>
      <c r="K37" s="79"/>
      <c r="L37" s="35">
        <v>68226</v>
      </c>
      <c r="M37" s="36">
        <f t="shared" si="4"/>
        <v>1.6949977864112982</v>
      </c>
      <c r="N37" s="15"/>
    </row>
    <row r="38" spans="1:14" ht="15.75">
      <c r="A38" s="12"/>
      <c r="B38" s="34" t="s">
        <v>11</v>
      </c>
      <c r="C38" s="35">
        <v>2517</v>
      </c>
      <c r="D38" s="35">
        <v>1909</v>
      </c>
      <c r="E38" s="36">
        <f t="shared" si="0"/>
        <v>-24.155740961462058</v>
      </c>
      <c r="F38" s="36">
        <f t="shared" si="2"/>
        <v>2.1652583224635626</v>
      </c>
      <c r="G38" s="35">
        <v>8613</v>
      </c>
      <c r="H38" s="35">
        <v>7229</v>
      </c>
      <c r="I38" s="36">
        <f t="shared" si="1"/>
        <v>-16.068733310112616</v>
      </c>
      <c r="J38" s="36">
        <f t="shared" si="3"/>
        <v>2.4470908426197986</v>
      </c>
      <c r="K38" s="79"/>
      <c r="L38" s="35">
        <v>102112</v>
      </c>
      <c r="M38" s="36">
        <f t="shared" si="4"/>
        <v>2.5368571214204332</v>
      </c>
      <c r="N38" s="15"/>
    </row>
    <row r="39" spans="1:14" ht="15.75">
      <c r="A39" s="12"/>
      <c r="B39" s="34" t="s">
        <v>22</v>
      </c>
      <c r="C39" s="35">
        <v>694</v>
      </c>
      <c r="D39" s="35">
        <v>468</v>
      </c>
      <c r="E39" s="36">
        <f t="shared" si="0"/>
        <v>-32.564841498559083</v>
      </c>
      <c r="F39" s="36">
        <f t="shared" si="2"/>
        <v>0.53082288890149154</v>
      </c>
      <c r="G39" s="35">
        <v>2029</v>
      </c>
      <c r="H39" s="35">
        <v>1603</v>
      </c>
      <c r="I39" s="36">
        <f t="shared" si="1"/>
        <v>-20.995564317397729</v>
      </c>
      <c r="J39" s="36">
        <f t="shared" si="3"/>
        <v>0.54263198515970912</v>
      </c>
      <c r="K39" s="79"/>
      <c r="L39" s="35">
        <v>22443</v>
      </c>
      <c r="M39" s="36">
        <f t="shared" si="4"/>
        <v>0.55757094539367347</v>
      </c>
      <c r="N39" s="15"/>
    </row>
    <row r="40" spans="1:14" ht="15.75">
      <c r="A40" s="12"/>
      <c r="B40" s="34" t="s">
        <v>15</v>
      </c>
      <c r="C40" s="35">
        <v>834</v>
      </c>
      <c r="D40" s="35">
        <v>939</v>
      </c>
      <c r="E40" s="36">
        <f t="shared" si="0"/>
        <v>12.589928057553967</v>
      </c>
      <c r="F40" s="36">
        <f t="shared" si="2"/>
        <v>1.0650484886292746</v>
      </c>
      <c r="G40" s="35">
        <v>2921</v>
      </c>
      <c r="H40" s="35">
        <v>3126</v>
      </c>
      <c r="I40" s="36">
        <f t="shared" si="1"/>
        <v>7.0181444710715413</v>
      </c>
      <c r="J40" s="36">
        <f t="shared" si="3"/>
        <v>1.0581831476040242</v>
      </c>
      <c r="K40" s="79"/>
      <c r="L40" s="35">
        <v>41521</v>
      </c>
      <c r="M40" s="36">
        <f t="shared" si="4"/>
        <v>1.0315422725879213</v>
      </c>
      <c r="N40" s="15"/>
    </row>
    <row r="41" spans="1:14" ht="15.75">
      <c r="A41" s="12"/>
      <c r="B41" s="34" t="s">
        <v>6</v>
      </c>
      <c r="C41" s="35">
        <v>1917</v>
      </c>
      <c r="D41" s="35">
        <v>1721</v>
      </c>
      <c r="E41" s="36">
        <f t="shared" si="0"/>
        <v>-10.224308815858107</v>
      </c>
      <c r="F41" s="36">
        <f t="shared" si="2"/>
        <v>1.9520217773492883</v>
      </c>
      <c r="G41" s="35">
        <v>5080</v>
      </c>
      <c r="H41" s="35">
        <v>5456</v>
      </c>
      <c r="I41" s="36">
        <f t="shared" si="1"/>
        <v>7.401574803149602</v>
      </c>
      <c r="J41" s="36">
        <f t="shared" si="3"/>
        <v>1.8469121091898772</v>
      </c>
      <c r="K41" s="79"/>
      <c r="L41" s="35">
        <v>74241</v>
      </c>
      <c r="M41" s="36">
        <f t="shared" si="4"/>
        <v>1.8444336566845658</v>
      </c>
      <c r="N41" s="15"/>
    </row>
    <row r="42" spans="1:14" ht="15.75">
      <c r="A42" s="12"/>
      <c r="B42" s="34" t="s">
        <v>74</v>
      </c>
      <c r="C42" s="35">
        <v>162</v>
      </c>
      <c r="D42" s="35">
        <v>183</v>
      </c>
      <c r="E42" s="36">
        <f t="shared" si="0"/>
        <v>12.962962962962955</v>
      </c>
      <c r="F42" s="36">
        <f t="shared" si="2"/>
        <v>0.20756536040378834</v>
      </c>
      <c r="G42" s="35">
        <v>456</v>
      </c>
      <c r="H42" s="35">
        <v>475</v>
      </c>
      <c r="I42" s="36">
        <f t="shared" si="1"/>
        <v>4.1666666666666741</v>
      </c>
      <c r="J42" s="36">
        <f t="shared" si="3"/>
        <v>0.16079238487265243</v>
      </c>
      <c r="K42" s="79"/>
      <c r="L42" s="35">
        <v>4564</v>
      </c>
      <c r="M42" s="36">
        <f t="shared" si="4"/>
        <v>0.11338741677925079</v>
      </c>
      <c r="N42" s="15"/>
    </row>
    <row r="43" spans="1:14" ht="15.75">
      <c r="A43" s="12"/>
      <c r="B43" s="34" t="s">
        <v>3</v>
      </c>
      <c r="C43" s="35">
        <v>6364</v>
      </c>
      <c r="D43" s="35">
        <v>5059</v>
      </c>
      <c r="E43" s="36">
        <f t="shared" si="0"/>
        <v>-20.505971087366436</v>
      </c>
      <c r="F43" s="36">
        <f t="shared" si="2"/>
        <v>5.7381046900697559</v>
      </c>
      <c r="G43" s="35">
        <v>20212</v>
      </c>
      <c r="H43" s="35">
        <v>16930</v>
      </c>
      <c r="I43" s="36">
        <f t="shared" si="1"/>
        <v>-16.237878488026915</v>
      </c>
      <c r="J43" s="36">
        <f t="shared" si="3"/>
        <v>5.7309791071452754</v>
      </c>
      <c r="K43" s="79"/>
      <c r="L43" s="35">
        <v>223702</v>
      </c>
      <c r="M43" s="36">
        <f t="shared" si="4"/>
        <v>5.5576231175179585</v>
      </c>
      <c r="N43" s="15"/>
    </row>
    <row r="44" spans="1:14" ht="15.75">
      <c r="A44" s="12"/>
      <c r="B44" s="34" t="s">
        <v>20</v>
      </c>
      <c r="C44" s="35">
        <v>596</v>
      </c>
      <c r="D44" s="35">
        <v>260</v>
      </c>
      <c r="E44" s="36">
        <f t="shared" si="0"/>
        <v>-56.375838926174502</v>
      </c>
      <c r="F44" s="36">
        <f t="shared" si="2"/>
        <v>0.29490160494527307</v>
      </c>
      <c r="G44" s="35">
        <v>2069</v>
      </c>
      <c r="H44" s="35">
        <v>1110</v>
      </c>
      <c r="I44" s="36">
        <f t="shared" si="1"/>
        <v>-46.35089415176413</v>
      </c>
      <c r="J44" s="36">
        <f t="shared" si="3"/>
        <v>0.37574641517609303</v>
      </c>
      <c r="K44" s="79"/>
      <c r="L44" s="35">
        <v>42011</v>
      </c>
      <c r="M44" s="36">
        <f t="shared" si="4"/>
        <v>1.0437157682544052</v>
      </c>
      <c r="N44" s="15"/>
    </row>
    <row r="45" spans="1:14" ht="15.75">
      <c r="A45" s="12"/>
      <c r="B45" s="34" t="s">
        <v>7</v>
      </c>
      <c r="C45" s="35">
        <v>2652</v>
      </c>
      <c r="D45" s="35">
        <v>2127</v>
      </c>
      <c r="E45" s="36">
        <f t="shared" si="0"/>
        <v>-19.796380090497735</v>
      </c>
      <c r="F45" s="36">
        <f t="shared" si="2"/>
        <v>2.412521975840753</v>
      </c>
      <c r="G45" s="35">
        <v>7910</v>
      </c>
      <c r="H45" s="35">
        <v>6969</v>
      </c>
      <c r="I45" s="36">
        <f t="shared" si="1"/>
        <v>-11.896333754740841</v>
      </c>
      <c r="J45" s="36">
        <f t="shared" si="3"/>
        <v>2.3590781687947682</v>
      </c>
      <c r="K45" s="79"/>
      <c r="L45" s="35">
        <v>88783</v>
      </c>
      <c r="M45" s="36">
        <f t="shared" si="4"/>
        <v>2.2057131954233617</v>
      </c>
      <c r="N45" s="15"/>
    </row>
    <row r="46" spans="1:14" ht="15.75">
      <c r="A46" s="12"/>
      <c r="B46" s="34" t="s">
        <v>232</v>
      </c>
      <c r="C46" s="35">
        <v>8925</v>
      </c>
      <c r="D46" s="35">
        <v>5514</v>
      </c>
      <c r="E46" s="36">
        <f t="shared" si="0"/>
        <v>-38.218487394957975</v>
      </c>
      <c r="F46" s="36">
        <f t="shared" si="2"/>
        <v>6.2541824987239831</v>
      </c>
      <c r="G46" s="35">
        <v>26506</v>
      </c>
      <c r="H46" s="35">
        <v>19216</v>
      </c>
      <c r="I46" s="36">
        <f t="shared" si="1"/>
        <v>-27.503206821097116</v>
      </c>
      <c r="J46" s="36">
        <f t="shared" si="3"/>
        <v>6.5048136162376613</v>
      </c>
      <c r="K46" s="79"/>
      <c r="L46" s="35">
        <v>470309</v>
      </c>
      <c r="M46" s="36">
        <f t="shared" si="4"/>
        <v>11.684295047772276</v>
      </c>
      <c r="N46" s="15"/>
    </row>
    <row r="47" spans="1:14" ht="15.75">
      <c r="A47" s="12"/>
      <c r="B47" s="34" t="s">
        <v>29</v>
      </c>
      <c r="C47" s="35">
        <v>0</v>
      </c>
      <c r="D47" s="35">
        <v>0</v>
      </c>
      <c r="E47" s="36" t="str">
        <f t="shared" si="0"/>
        <v/>
      </c>
      <c r="F47" s="36">
        <f t="shared" si="2"/>
        <v>0</v>
      </c>
      <c r="G47" s="35">
        <v>1</v>
      </c>
      <c r="H47" s="35">
        <v>2</v>
      </c>
      <c r="I47" s="36">
        <f t="shared" si="1"/>
        <v>100</v>
      </c>
      <c r="J47" s="36">
        <f t="shared" si="3"/>
        <v>6.7702056788485239E-4</v>
      </c>
      <c r="K47" s="79"/>
      <c r="L47" s="35">
        <v>42</v>
      </c>
      <c r="M47" s="36">
        <f t="shared" si="4"/>
        <v>1.043442485698627E-3</v>
      </c>
      <c r="N47" s="15"/>
    </row>
    <row r="48" spans="1:14" ht="15.75">
      <c r="A48" s="12"/>
      <c r="B48" s="34" t="s">
        <v>28</v>
      </c>
      <c r="C48" s="35">
        <v>2</v>
      </c>
      <c r="D48" s="35">
        <v>2</v>
      </c>
      <c r="E48" s="36">
        <f t="shared" si="0"/>
        <v>0</v>
      </c>
      <c r="F48" s="36">
        <f t="shared" si="2"/>
        <v>2.2684738841944082E-3</v>
      </c>
      <c r="G48" s="35">
        <v>11</v>
      </c>
      <c r="H48" s="35">
        <v>4</v>
      </c>
      <c r="I48" s="36">
        <f t="shared" si="1"/>
        <v>-63.636363636363633</v>
      </c>
      <c r="J48" s="36">
        <f t="shared" si="3"/>
        <v>1.3540411357697048E-3</v>
      </c>
      <c r="K48" s="79"/>
      <c r="L48" s="35">
        <v>90</v>
      </c>
      <c r="M48" s="36">
        <f>+(L48*100)/$L$50</f>
        <v>2.2359481836399151E-3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0</v>
      </c>
      <c r="H49" s="35">
        <v>0</v>
      </c>
      <c r="I49" s="36" t="str">
        <f t="shared" si="1"/>
        <v/>
      </c>
      <c r="J49" s="36">
        <f>+(H49*100)/$H$50</f>
        <v>0</v>
      </c>
      <c r="K49" s="79"/>
      <c r="L49" s="35">
        <v>114</v>
      </c>
      <c r="M49" s="36">
        <f>+(L49*100)/$L$50</f>
        <v>2.8322010326105591E-3</v>
      </c>
      <c r="N49" s="15"/>
    </row>
    <row r="50" spans="1:14" ht="15.75">
      <c r="A50" s="12"/>
      <c r="B50" s="40" t="s">
        <v>70</v>
      </c>
      <c r="C50" s="37">
        <f>SUM(C16:C49)</f>
        <v>103183</v>
      </c>
      <c r="D50" s="37">
        <f>SUM(D16:D49)</f>
        <v>88165</v>
      </c>
      <c r="E50" s="38">
        <f t="shared" si="0"/>
        <v>-14.554723161761141</v>
      </c>
      <c r="F50" s="38">
        <f>SUM(F16:F49)</f>
        <v>100.00000000000001</v>
      </c>
      <c r="G50" s="37">
        <f>SUM(G16:G49)</f>
        <v>313626</v>
      </c>
      <c r="H50" s="37">
        <f>SUM(H16:H49)</f>
        <v>295412</v>
      </c>
      <c r="I50" s="38">
        <f t="shared" si="1"/>
        <v>-5.8075542206322162</v>
      </c>
      <c r="J50" s="38">
        <f>SUM(J16:J49)</f>
        <v>100</v>
      </c>
      <c r="K50" s="79"/>
      <c r="L50" s="37">
        <f>SUM(L16:L49)</f>
        <v>4025138</v>
      </c>
      <c r="M50" s="38">
        <f>SUM(M16:M49)</f>
        <v>100</v>
      </c>
      <c r="N50" s="15"/>
    </row>
    <row r="51" spans="1:14">
      <c r="A51" s="12"/>
      <c r="B51" s="4"/>
      <c r="C51" s="84"/>
      <c r="D51" s="84"/>
      <c r="E51" s="84"/>
      <c r="F51" s="84"/>
      <c r="G51" s="111"/>
      <c r="H51" s="84"/>
      <c r="I51" s="84"/>
      <c r="J51" s="84"/>
      <c r="K51" s="84"/>
      <c r="L51" s="111"/>
      <c r="M51" s="84"/>
      <c r="N51" s="85"/>
    </row>
    <row r="52" spans="1:14" ht="18.75">
      <c r="A52" s="12"/>
      <c r="B52" s="92" t="s">
        <v>308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85"/>
    </row>
    <row r="53" spans="1:14" ht="31.5" customHeight="1">
      <c r="A53" s="12"/>
      <c r="B53" s="30" t="s">
        <v>254</v>
      </c>
      <c r="C53" s="104" t="s">
        <v>319</v>
      </c>
      <c r="D53" s="104"/>
      <c r="E53" s="101" t="s">
        <v>316</v>
      </c>
      <c r="F53" s="101" t="s">
        <v>305</v>
      </c>
      <c r="G53" s="105" t="s">
        <v>320</v>
      </c>
      <c r="H53" s="106"/>
      <c r="I53" s="101" t="s">
        <v>316</v>
      </c>
      <c r="J53" s="101" t="s">
        <v>306</v>
      </c>
      <c r="K53" s="94"/>
      <c r="L53" s="86" t="s">
        <v>322</v>
      </c>
      <c r="M53" s="101" t="s">
        <v>101</v>
      </c>
      <c r="N53" s="85"/>
    </row>
    <row r="54" spans="1:14" ht="15.75">
      <c r="A54" s="12"/>
      <c r="B54" s="30"/>
      <c r="C54" s="31">
        <v>2017</v>
      </c>
      <c r="D54" s="31">
        <v>2018</v>
      </c>
      <c r="E54" s="101"/>
      <c r="F54" s="101"/>
      <c r="G54" s="31">
        <v>2017</v>
      </c>
      <c r="H54" s="31">
        <v>2018</v>
      </c>
      <c r="I54" s="101"/>
      <c r="J54" s="101"/>
      <c r="K54" s="94"/>
      <c r="L54" s="39" t="s">
        <v>318</v>
      </c>
      <c r="M54" s="101"/>
      <c r="N54" s="85"/>
    </row>
    <row r="55" spans="1:14" ht="15.75">
      <c r="A55" s="12"/>
      <c r="B55" s="30"/>
      <c r="C55" s="31"/>
      <c r="D55" s="31"/>
      <c r="E55" s="94"/>
      <c r="F55" s="33"/>
      <c r="G55" s="33"/>
      <c r="H55" s="33"/>
      <c r="I55" s="33"/>
      <c r="J55" s="33"/>
      <c r="K55" s="33"/>
      <c r="L55" s="33"/>
      <c r="N55" s="85"/>
    </row>
    <row r="56" spans="1:14" ht="15.75">
      <c r="A56" s="12"/>
      <c r="B56" s="34" t="s">
        <v>25</v>
      </c>
      <c r="C56" s="35">
        <v>50</v>
      </c>
      <c r="D56" s="35">
        <v>20</v>
      </c>
      <c r="E56" s="36">
        <f t="shared" ref="E56:E90" si="5">IF(ISBLANK(D56),"",(IFERROR(((D56/C56-1)*100),"")))</f>
        <v>-60</v>
      </c>
      <c r="F56" s="36">
        <f>+(D56*100)/$D$90</f>
        <v>4.2964554242749732E-2</v>
      </c>
      <c r="G56" s="35">
        <v>124</v>
      </c>
      <c r="H56" s="35">
        <v>120</v>
      </c>
      <c r="I56" s="36">
        <f t="shared" ref="I56:I90" si="6">IF(ISBLANK(H56),"",(IFERROR(((H56/G56-1)*100),"")))</f>
        <v>-3.2258064516129004</v>
      </c>
      <c r="J56" s="36">
        <f>+(H56*100)/$H$90</f>
        <v>7.6083235059154722E-2</v>
      </c>
      <c r="K56" s="79"/>
      <c r="L56" s="35">
        <v>1610</v>
      </c>
      <c r="M56" s="36">
        <f>+(L56*100)/$L$90</f>
        <v>7.261256864932053E-2</v>
      </c>
      <c r="N56" s="85"/>
    </row>
    <row r="57" spans="1:14" ht="15.75">
      <c r="A57" s="12"/>
      <c r="B57" s="34" t="s">
        <v>0</v>
      </c>
      <c r="C57" s="35">
        <v>10834</v>
      </c>
      <c r="D57" s="35">
        <v>10049</v>
      </c>
      <c r="E57" s="36">
        <f t="shared" si="5"/>
        <v>-7.2457079564334448</v>
      </c>
      <c r="F57" s="36">
        <f t="shared" ref="F57:F89" si="7">+(D57*100)/$D$90</f>
        <v>21.587540279269604</v>
      </c>
      <c r="G57" s="35">
        <v>28154</v>
      </c>
      <c r="H57" s="35">
        <v>30795</v>
      </c>
      <c r="I57" s="36">
        <f t="shared" si="6"/>
        <v>9.3805498330610249</v>
      </c>
      <c r="J57" s="36">
        <f t="shared" ref="J57:J89" si="8">+(H57*100)/$H$90</f>
        <v>19.524860197055578</v>
      </c>
      <c r="K57" s="79"/>
      <c r="L57" s="35">
        <v>337663</v>
      </c>
      <c r="M57" s="36">
        <f t="shared" ref="M57:M89" si="9">+(L57*100)/$L$90</f>
        <v>15.228930290581067</v>
      </c>
      <c r="N57" s="85"/>
    </row>
    <row r="58" spans="1:14" ht="15.75">
      <c r="A58" s="12"/>
      <c r="B58" s="34" t="s">
        <v>23</v>
      </c>
      <c r="C58" s="35">
        <v>184</v>
      </c>
      <c r="D58" s="35">
        <v>158</v>
      </c>
      <c r="E58" s="36">
        <f t="shared" si="5"/>
        <v>-14.130434782608692</v>
      </c>
      <c r="F58" s="36">
        <f t="shared" si="7"/>
        <v>0.33941997851772288</v>
      </c>
      <c r="G58" s="35">
        <v>800</v>
      </c>
      <c r="H58" s="35">
        <v>618</v>
      </c>
      <c r="I58" s="36">
        <f t="shared" si="6"/>
        <v>-22.750000000000004</v>
      </c>
      <c r="J58" s="36">
        <f t="shared" si="8"/>
        <v>0.39182866055464677</v>
      </c>
      <c r="K58" s="79"/>
      <c r="L58" s="35">
        <v>8414</v>
      </c>
      <c r="M58" s="36">
        <f t="shared" si="9"/>
        <v>0.37947959789775337</v>
      </c>
      <c r="N58" s="85"/>
    </row>
    <row r="59" spans="1:14" ht="15.75">
      <c r="A59" s="12"/>
      <c r="B59" s="34" t="s">
        <v>2</v>
      </c>
      <c r="C59" s="35">
        <v>3082</v>
      </c>
      <c r="D59" s="35">
        <v>3056</v>
      </c>
      <c r="E59" s="36">
        <f t="shared" si="5"/>
        <v>-0.84360804672291012</v>
      </c>
      <c r="F59" s="36">
        <f t="shared" si="7"/>
        <v>6.5649838882921587</v>
      </c>
      <c r="G59" s="35">
        <v>8782</v>
      </c>
      <c r="H59" s="35">
        <v>9387</v>
      </c>
      <c r="I59" s="36">
        <f t="shared" si="6"/>
        <v>6.8890913231610007</v>
      </c>
      <c r="J59" s="36">
        <f t="shared" si="8"/>
        <v>5.9516110625023773</v>
      </c>
      <c r="K59" s="79"/>
      <c r="L59" s="35">
        <v>124963</v>
      </c>
      <c r="M59" s="36">
        <f t="shared" si="9"/>
        <v>5.6359530534938145</v>
      </c>
      <c r="N59" s="85"/>
    </row>
    <row r="60" spans="1:14" ht="15.75">
      <c r="A60" s="12"/>
      <c r="B60" s="34" t="s">
        <v>231</v>
      </c>
      <c r="C60" s="35">
        <v>12478</v>
      </c>
      <c r="D60" s="35">
        <v>11478</v>
      </c>
      <c r="E60" s="36">
        <f t="shared" si="5"/>
        <v>-8.0141048244911079</v>
      </c>
      <c r="F60" s="36">
        <f t="shared" si="7"/>
        <v>24.657357679914071</v>
      </c>
      <c r="G60" s="35">
        <v>41659</v>
      </c>
      <c r="H60" s="35">
        <v>38533</v>
      </c>
      <c r="I60" s="36">
        <f t="shared" si="6"/>
        <v>-7.5037806956479987</v>
      </c>
      <c r="J60" s="36">
        <f t="shared" si="8"/>
        <v>24.430960804453406</v>
      </c>
      <c r="K60" s="79"/>
      <c r="L60" s="35">
        <v>534955</v>
      </c>
      <c r="M60" s="36">
        <f t="shared" si="9"/>
        <v>24.126991715402028</v>
      </c>
      <c r="N60" s="85"/>
    </row>
    <row r="61" spans="1:14" ht="15.75">
      <c r="A61" s="12"/>
      <c r="B61" s="34" t="s">
        <v>5</v>
      </c>
      <c r="C61" s="35">
        <v>404</v>
      </c>
      <c r="D61" s="35">
        <v>479</v>
      </c>
      <c r="E61" s="36">
        <f t="shared" si="5"/>
        <v>18.56435643564356</v>
      </c>
      <c r="F61" s="36">
        <f t="shared" si="7"/>
        <v>1.029001074113856</v>
      </c>
      <c r="G61" s="35">
        <v>1501</v>
      </c>
      <c r="H61" s="35">
        <v>1501</v>
      </c>
      <c r="I61" s="36">
        <f t="shared" si="6"/>
        <v>0</v>
      </c>
      <c r="J61" s="36">
        <f t="shared" si="8"/>
        <v>0.95167446519826027</v>
      </c>
      <c r="K61" s="79"/>
      <c r="L61" s="35">
        <v>21886</v>
      </c>
      <c r="M61" s="36">
        <f t="shared" si="9"/>
        <v>0.98707992388759569</v>
      </c>
      <c r="N61" s="85"/>
    </row>
    <row r="62" spans="1:14" ht="15.75">
      <c r="A62" s="12"/>
      <c r="B62" s="34" t="s">
        <v>9</v>
      </c>
      <c r="C62" s="35">
        <v>1081</v>
      </c>
      <c r="D62" s="35">
        <v>1066</v>
      </c>
      <c r="E62" s="36">
        <f t="shared" si="5"/>
        <v>-1.3876040703052706</v>
      </c>
      <c r="F62" s="36">
        <f t="shared" si="7"/>
        <v>2.2900107411385608</v>
      </c>
      <c r="G62" s="35">
        <v>3925</v>
      </c>
      <c r="H62" s="35">
        <v>4071</v>
      </c>
      <c r="I62" s="36">
        <f t="shared" si="6"/>
        <v>3.7197452229299266</v>
      </c>
      <c r="J62" s="36">
        <f t="shared" si="8"/>
        <v>2.5811237493818235</v>
      </c>
      <c r="K62" s="79"/>
      <c r="L62" s="35">
        <v>42694</v>
      </c>
      <c r="M62" s="36">
        <f t="shared" si="9"/>
        <v>1.9255409974621682</v>
      </c>
      <c r="N62" s="85"/>
    </row>
    <row r="63" spans="1:14" ht="15.75">
      <c r="A63" s="12"/>
      <c r="B63" s="34" t="s">
        <v>10</v>
      </c>
      <c r="C63" s="35">
        <v>838</v>
      </c>
      <c r="D63" s="35">
        <v>614</v>
      </c>
      <c r="E63" s="36">
        <f t="shared" si="5"/>
        <v>-26.730310262529834</v>
      </c>
      <c r="F63" s="36">
        <f t="shared" si="7"/>
        <v>1.3190118152524168</v>
      </c>
      <c r="G63" s="35">
        <v>2854</v>
      </c>
      <c r="H63" s="35">
        <v>2300</v>
      </c>
      <c r="I63" s="36">
        <f t="shared" si="6"/>
        <v>-19.411352487736512</v>
      </c>
      <c r="J63" s="36">
        <f t="shared" si="8"/>
        <v>1.4582620053004653</v>
      </c>
      <c r="K63" s="79"/>
      <c r="L63" s="35">
        <v>39216</v>
      </c>
      <c r="M63" s="36">
        <f t="shared" si="9"/>
        <v>1.7686798087899094</v>
      </c>
      <c r="N63" s="85"/>
    </row>
    <row r="64" spans="1:14" ht="15.75">
      <c r="A64" s="12"/>
      <c r="B64" s="34" t="s">
        <v>21</v>
      </c>
      <c r="C64" s="35">
        <v>265</v>
      </c>
      <c r="D64" s="35">
        <v>133</v>
      </c>
      <c r="E64" s="36">
        <f t="shared" si="5"/>
        <v>-49.811320754716981</v>
      </c>
      <c r="F64" s="36">
        <f t="shared" si="7"/>
        <v>0.2857142857142857</v>
      </c>
      <c r="G64" s="35">
        <v>834</v>
      </c>
      <c r="H64" s="35">
        <v>635</v>
      </c>
      <c r="I64" s="36">
        <f t="shared" si="6"/>
        <v>-23.860911270983209</v>
      </c>
      <c r="J64" s="36">
        <f t="shared" si="8"/>
        <v>0.40260711885469369</v>
      </c>
      <c r="K64" s="79"/>
      <c r="L64" s="35">
        <v>9522</v>
      </c>
      <c r="M64" s="36">
        <f t="shared" si="9"/>
        <v>0.42945147744026713</v>
      </c>
      <c r="N64" s="85"/>
    </row>
    <row r="65" spans="1:14" ht="15.75">
      <c r="A65" s="12"/>
      <c r="B65" s="34" t="s">
        <v>12</v>
      </c>
      <c r="C65" s="35">
        <v>840</v>
      </c>
      <c r="D65" s="35">
        <v>518</v>
      </c>
      <c r="E65" s="36">
        <f t="shared" si="5"/>
        <v>-38.333333333333329</v>
      </c>
      <c r="F65" s="36">
        <f t="shared" si="7"/>
        <v>1.112781954887218</v>
      </c>
      <c r="G65" s="35">
        <v>2877</v>
      </c>
      <c r="H65" s="35">
        <v>2005</v>
      </c>
      <c r="I65" s="36">
        <f t="shared" si="6"/>
        <v>-30.309350017379209</v>
      </c>
      <c r="J65" s="36">
        <f t="shared" si="8"/>
        <v>1.27122405244671</v>
      </c>
      <c r="K65" s="79"/>
      <c r="L65" s="35">
        <v>29474</v>
      </c>
      <c r="M65" s="36">
        <f t="shared" si="9"/>
        <v>1.3293061170000455</v>
      </c>
      <c r="N65" s="85"/>
    </row>
    <row r="66" spans="1:14" ht="15.75">
      <c r="A66" s="12"/>
      <c r="B66" s="34" t="s">
        <v>16</v>
      </c>
      <c r="C66" s="35">
        <v>1061</v>
      </c>
      <c r="D66" s="35">
        <v>714</v>
      </c>
      <c r="E66" s="36">
        <f t="shared" si="5"/>
        <v>-32.704995287464655</v>
      </c>
      <c r="F66" s="36">
        <f t="shared" si="7"/>
        <v>1.5338345864661653</v>
      </c>
      <c r="G66" s="35">
        <v>2909</v>
      </c>
      <c r="H66" s="35">
        <v>2520</v>
      </c>
      <c r="I66" s="36">
        <f t="shared" si="6"/>
        <v>-13.372292884152625</v>
      </c>
      <c r="J66" s="36">
        <f t="shared" si="8"/>
        <v>1.5977479362422491</v>
      </c>
      <c r="K66" s="79"/>
      <c r="L66" s="35">
        <v>39120</v>
      </c>
      <c r="M66" s="36">
        <f t="shared" si="9"/>
        <v>1.7643501152555399</v>
      </c>
      <c r="N66" s="85"/>
    </row>
    <row r="67" spans="1:14" ht="15.75">
      <c r="A67" s="12"/>
      <c r="B67" s="34" t="s">
        <v>14</v>
      </c>
      <c r="C67" s="35">
        <v>907</v>
      </c>
      <c r="D67" s="35">
        <v>747</v>
      </c>
      <c r="E67" s="36">
        <f t="shared" si="5"/>
        <v>-17.640573318632857</v>
      </c>
      <c r="F67" s="36">
        <f t="shared" si="7"/>
        <v>1.6047261009667024</v>
      </c>
      <c r="G67" s="35">
        <v>2837</v>
      </c>
      <c r="H67" s="35">
        <v>3273</v>
      </c>
      <c r="I67" s="36">
        <f t="shared" si="6"/>
        <v>15.368346845259072</v>
      </c>
      <c r="J67" s="36">
        <f t="shared" si="8"/>
        <v>2.0751702362384448</v>
      </c>
      <c r="K67" s="79"/>
      <c r="L67" s="35">
        <v>34164</v>
      </c>
      <c r="M67" s="36">
        <f t="shared" si="9"/>
        <v>1.5408296865437183</v>
      </c>
      <c r="N67" s="85"/>
    </row>
    <row r="68" spans="1:14" ht="15.75">
      <c r="A68" s="12"/>
      <c r="B68" s="34" t="s">
        <v>24</v>
      </c>
      <c r="C68" s="35">
        <v>241</v>
      </c>
      <c r="D68" s="35">
        <v>77</v>
      </c>
      <c r="E68" s="36">
        <f t="shared" si="5"/>
        <v>-68.049792531120332</v>
      </c>
      <c r="F68" s="36">
        <f t="shared" si="7"/>
        <v>0.16541353383458646</v>
      </c>
      <c r="G68" s="35">
        <v>1011</v>
      </c>
      <c r="H68" s="35">
        <v>391</v>
      </c>
      <c r="I68" s="36">
        <f t="shared" si="6"/>
        <v>-61.325420375865477</v>
      </c>
      <c r="J68" s="36">
        <f t="shared" si="8"/>
        <v>0.24790454090107911</v>
      </c>
      <c r="K68" s="79"/>
      <c r="L68" s="35">
        <v>8982</v>
      </c>
      <c r="M68" s="36">
        <f t="shared" si="9"/>
        <v>0.40509695130943912</v>
      </c>
      <c r="N68" s="85"/>
    </row>
    <row r="69" spans="1:14" ht="15.75">
      <c r="A69" s="12"/>
      <c r="B69" s="34" t="s">
        <v>18</v>
      </c>
      <c r="C69" s="35">
        <v>880</v>
      </c>
      <c r="D69" s="35">
        <v>774</v>
      </c>
      <c r="E69" s="36">
        <f t="shared" si="5"/>
        <v>-12.045454545454549</v>
      </c>
      <c r="F69" s="36">
        <f t="shared" si="7"/>
        <v>1.6627282491944146</v>
      </c>
      <c r="G69" s="35">
        <v>2311</v>
      </c>
      <c r="H69" s="35">
        <v>2672</v>
      </c>
      <c r="I69" s="36">
        <f t="shared" si="6"/>
        <v>15.620943314582437</v>
      </c>
      <c r="J69" s="36">
        <f t="shared" si="8"/>
        <v>1.6941200339838449</v>
      </c>
      <c r="K69" s="79"/>
      <c r="L69" s="35">
        <v>29383</v>
      </c>
      <c r="M69" s="36">
        <f t="shared" si="9"/>
        <v>1.3252019283372578</v>
      </c>
      <c r="N69" s="85"/>
    </row>
    <row r="70" spans="1:14" ht="15.75">
      <c r="A70" s="12"/>
      <c r="B70" s="34" t="s">
        <v>1</v>
      </c>
      <c r="C70" s="35">
        <v>4945</v>
      </c>
      <c r="D70" s="35">
        <v>4170</v>
      </c>
      <c r="E70" s="36">
        <f t="shared" si="5"/>
        <v>-15.672396359959551</v>
      </c>
      <c r="F70" s="36">
        <f t="shared" si="7"/>
        <v>8.9581095596133196</v>
      </c>
      <c r="G70" s="35">
        <v>17587</v>
      </c>
      <c r="H70" s="35">
        <v>15040</v>
      </c>
      <c r="I70" s="36">
        <f t="shared" si="6"/>
        <v>-14.482288053676006</v>
      </c>
      <c r="J70" s="36">
        <f t="shared" si="8"/>
        <v>9.5357654607473918</v>
      </c>
      <c r="K70" s="79"/>
      <c r="L70" s="35">
        <v>190170</v>
      </c>
      <c r="M70" s="36">
        <f t="shared" si="9"/>
        <v>8.5768522857399283</v>
      </c>
      <c r="N70" s="85"/>
    </row>
    <row r="71" spans="1:14" ht="15.75">
      <c r="A71" s="12"/>
      <c r="B71" s="34" t="s">
        <v>27</v>
      </c>
      <c r="C71" s="35">
        <v>0</v>
      </c>
      <c r="D71" s="35">
        <v>0</v>
      </c>
      <c r="E71" s="36" t="str">
        <f t="shared" si="5"/>
        <v/>
      </c>
      <c r="F71" s="36">
        <f t="shared" si="7"/>
        <v>0</v>
      </c>
      <c r="G71" s="35">
        <v>1</v>
      </c>
      <c r="H71" s="35">
        <v>0</v>
      </c>
      <c r="I71" s="36">
        <f t="shared" si="6"/>
        <v>-100</v>
      </c>
      <c r="J71" s="36">
        <f t="shared" si="8"/>
        <v>0</v>
      </c>
      <c r="K71" s="79"/>
      <c r="L71" s="35">
        <v>23</v>
      </c>
      <c r="M71" s="36">
        <f t="shared" si="9"/>
        <v>1.0373224092760076E-3</v>
      </c>
      <c r="N71" s="85"/>
    </row>
    <row r="72" spans="1:14" ht="15.75">
      <c r="A72" s="12"/>
      <c r="B72" s="34" t="s">
        <v>26</v>
      </c>
      <c r="C72" s="35">
        <v>3</v>
      </c>
      <c r="D72" s="35">
        <v>2</v>
      </c>
      <c r="E72" s="36">
        <f t="shared" si="5"/>
        <v>-33.333333333333336</v>
      </c>
      <c r="F72" s="36">
        <f t="shared" si="7"/>
        <v>4.296455424274973E-3</v>
      </c>
      <c r="G72" s="35">
        <v>9</v>
      </c>
      <c r="H72" s="35">
        <v>7</v>
      </c>
      <c r="I72" s="36">
        <f t="shared" si="6"/>
        <v>-22.222222222222221</v>
      </c>
      <c r="J72" s="36">
        <f t="shared" si="8"/>
        <v>4.438188711784025E-3</v>
      </c>
      <c r="K72" s="79"/>
      <c r="L72" s="35">
        <v>131</v>
      </c>
      <c r="M72" s="36">
        <f t="shared" si="9"/>
        <v>5.9082276354416085E-3</v>
      </c>
      <c r="N72" s="85"/>
    </row>
    <row r="73" spans="1:14" ht="15.75">
      <c r="A73" s="12"/>
      <c r="B73" s="34" t="s">
        <v>8</v>
      </c>
      <c r="C73" s="35">
        <v>1072</v>
      </c>
      <c r="D73" s="35">
        <v>554</v>
      </c>
      <c r="E73" s="36">
        <f t="shared" si="5"/>
        <v>-48.320895522388064</v>
      </c>
      <c r="F73" s="36">
        <f t="shared" si="7"/>
        <v>1.1901181525241675</v>
      </c>
      <c r="G73" s="35">
        <v>2649</v>
      </c>
      <c r="H73" s="35">
        <v>2338</v>
      </c>
      <c r="I73" s="36">
        <f t="shared" si="6"/>
        <v>-11.74027935069838</v>
      </c>
      <c r="J73" s="36">
        <f t="shared" si="8"/>
        <v>1.4823550297358643</v>
      </c>
      <c r="K73" s="79"/>
      <c r="L73" s="35">
        <v>37162</v>
      </c>
      <c r="M73" s="36">
        <f t="shared" si="9"/>
        <v>1.6760424075441303</v>
      </c>
      <c r="N73" s="85"/>
    </row>
    <row r="74" spans="1:14" ht="15.75">
      <c r="A74" s="12"/>
      <c r="B74" s="34" t="s">
        <v>19</v>
      </c>
      <c r="C74" s="35">
        <v>638</v>
      </c>
      <c r="D74" s="35">
        <v>328</v>
      </c>
      <c r="E74" s="36">
        <f t="shared" si="5"/>
        <v>-48.589341692789965</v>
      </c>
      <c r="F74" s="36">
        <f t="shared" si="7"/>
        <v>0.70461868958109564</v>
      </c>
      <c r="G74" s="35">
        <v>2150</v>
      </c>
      <c r="H74" s="35">
        <v>2271</v>
      </c>
      <c r="I74" s="36">
        <f t="shared" si="6"/>
        <v>5.6279069767441792</v>
      </c>
      <c r="J74" s="36">
        <f t="shared" si="8"/>
        <v>1.4398752234945029</v>
      </c>
      <c r="K74" s="79"/>
      <c r="L74" s="35">
        <v>21328</v>
      </c>
      <c r="M74" s="36">
        <f t="shared" si="9"/>
        <v>0.96191358021907347</v>
      </c>
      <c r="N74" s="85"/>
    </row>
    <row r="75" spans="1:14" ht="15.75">
      <c r="A75" s="12"/>
      <c r="B75" s="34" t="s">
        <v>17</v>
      </c>
      <c r="C75" s="35">
        <v>675</v>
      </c>
      <c r="D75" s="35">
        <v>629</v>
      </c>
      <c r="E75" s="36">
        <f t="shared" si="5"/>
        <v>-6.8148148148148184</v>
      </c>
      <c r="F75" s="36">
        <f t="shared" si="7"/>
        <v>1.3512352309344791</v>
      </c>
      <c r="G75" s="35">
        <v>2337</v>
      </c>
      <c r="H75" s="35">
        <v>1843</v>
      </c>
      <c r="I75" s="36">
        <f t="shared" si="6"/>
        <v>-21.138211382113823</v>
      </c>
      <c r="J75" s="36">
        <f t="shared" si="8"/>
        <v>1.1685116851168511</v>
      </c>
      <c r="K75" s="79"/>
      <c r="L75" s="35">
        <v>24240</v>
      </c>
      <c r="M75" s="36">
        <f t="shared" si="9"/>
        <v>1.0932476174282793</v>
      </c>
      <c r="N75" s="85"/>
    </row>
    <row r="76" spans="1:14" ht="15.75">
      <c r="A76" s="12"/>
      <c r="B76" s="34" t="s">
        <v>4</v>
      </c>
      <c r="C76" s="35">
        <v>1677</v>
      </c>
      <c r="D76" s="35">
        <v>847</v>
      </c>
      <c r="E76" s="36">
        <f t="shared" si="5"/>
        <v>-49.493142516398322</v>
      </c>
      <c r="F76" s="36">
        <f t="shared" si="7"/>
        <v>1.8195488721804511</v>
      </c>
      <c r="G76" s="35">
        <v>5231</v>
      </c>
      <c r="H76" s="35">
        <v>3135</v>
      </c>
      <c r="I76" s="36">
        <f t="shared" si="6"/>
        <v>-40.068820493213529</v>
      </c>
      <c r="J76" s="36">
        <f t="shared" si="8"/>
        <v>1.987674515920417</v>
      </c>
      <c r="K76" s="79"/>
      <c r="L76" s="35">
        <v>70273</v>
      </c>
      <c r="M76" s="36">
        <f t="shared" si="9"/>
        <v>3.1693807681327342</v>
      </c>
      <c r="N76" s="85"/>
    </row>
    <row r="77" spans="1:14" ht="15.75">
      <c r="A77" s="12"/>
      <c r="B77" s="34" t="s">
        <v>13</v>
      </c>
      <c r="C77" s="35">
        <v>2095</v>
      </c>
      <c r="D77" s="35">
        <v>701</v>
      </c>
      <c r="E77" s="36">
        <f t="shared" si="5"/>
        <v>-66.539379474940333</v>
      </c>
      <c r="F77" s="36">
        <f t="shared" si="7"/>
        <v>1.5059076262083781</v>
      </c>
      <c r="G77" s="35">
        <v>3381</v>
      </c>
      <c r="H77" s="35">
        <v>2180</v>
      </c>
      <c r="I77" s="36">
        <f t="shared" si="6"/>
        <v>-35.522034900916886</v>
      </c>
      <c r="J77" s="36">
        <f t="shared" si="8"/>
        <v>1.3821787702413106</v>
      </c>
      <c r="K77" s="79"/>
      <c r="L77" s="35">
        <v>40368</v>
      </c>
      <c r="M77" s="36">
        <f t="shared" si="9"/>
        <v>1.8206361312023425</v>
      </c>
      <c r="N77" s="85"/>
    </row>
    <row r="78" spans="1:14" ht="15.75">
      <c r="A78" s="12"/>
      <c r="B78" s="34" t="s">
        <v>11</v>
      </c>
      <c r="C78" s="35">
        <v>1274</v>
      </c>
      <c r="D78" s="35">
        <v>1036</v>
      </c>
      <c r="E78" s="36">
        <f t="shared" si="5"/>
        <v>-18.681318681318682</v>
      </c>
      <c r="F78" s="36">
        <f t="shared" si="7"/>
        <v>2.225563909774436</v>
      </c>
      <c r="G78" s="35">
        <v>4314</v>
      </c>
      <c r="H78" s="35">
        <v>3987</v>
      </c>
      <c r="I78" s="36">
        <f t="shared" si="6"/>
        <v>-7.5799721835883123</v>
      </c>
      <c r="J78" s="36">
        <f t="shared" si="8"/>
        <v>2.5278654848404156</v>
      </c>
      <c r="K78" s="79"/>
      <c r="L78" s="35">
        <v>56165</v>
      </c>
      <c r="M78" s="36">
        <f t="shared" si="9"/>
        <v>2.5330962224776941</v>
      </c>
      <c r="N78" s="85"/>
    </row>
    <row r="79" spans="1:14" ht="15.75">
      <c r="A79" s="12"/>
      <c r="B79" s="34" t="s">
        <v>22</v>
      </c>
      <c r="C79" s="35">
        <v>286</v>
      </c>
      <c r="D79" s="35">
        <v>195</v>
      </c>
      <c r="E79" s="36">
        <f t="shared" si="5"/>
        <v>-31.818181818181824</v>
      </c>
      <c r="F79" s="36">
        <f t="shared" si="7"/>
        <v>0.41890440386680988</v>
      </c>
      <c r="G79" s="35">
        <v>875</v>
      </c>
      <c r="H79" s="35">
        <v>617</v>
      </c>
      <c r="I79" s="36">
        <f t="shared" si="6"/>
        <v>-29.48571428571428</v>
      </c>
      <c r="J79" s="36">
        <f t="shared" si="8"/>
        <v>0.39119463359582052</v>
      </c>
      <c r="K79" s="79"/>
      <c r="L79" s="35">
        <v>8982</v>
      </c>
      <c r="M79" s="36">
        <f t="shared" si="9"/>
        <v>0.40509695130943912</v>
      </c>
      <c r="N79" s="85"/>
    </row>
    <row r="80" spans="1:14" ht="15.75">
      <c r="A80" s="12"/>
      <c r="B80" s="34" t="s">
        <v>15</v>
      </c>
      <c r="C80" s="35">
        <v>510</v>
      </c>
      <c r="D80" s="35">
        <v>531</v>
      </c>
      <c r="E80" s="36">
        <f t="shared" si="5"/>
        <v>4.117647058823537</v>
      </c>
      <c r="F80" s="36">
        <f t="shared" si="7"/>
        <v>1.1407089151450054</v>
      </c>
      <c r="G80" s="35">
        <v>1764</v>
      </c>
      <c r="H80" s="35">
        <v>1835</v>
      </c>
      <c r="I80" s="36">
        <f t="shared" si="6"/>
        <v>4.0249433106575916</v>
      </c>
      <c r="J80" s="36">
        <f t="shared" si="8"/>
        <v>1.1634394694462409</v>
      </c>
      <c r="K80" s="79"/>
      <c r="L80" s="35">
        <v>24605</v>
      </c>
      <c r="M80" s="36">
        <f t="shared" si="9"/>
        <v>1.1097094730537465</v>
      </c>
      <c r="N80" s="85"/>
    </row>
    <row r="81" spans="1:14" ht="15.75">
      <c r="A81" s="12"/>
      <c r="B81" s="34" t="s">
        <v>6</v>
      </c>
      <c r="C81" s="35">
        <v>1101</v>
      </c>
      <c r="D81" s="35">
        <v>922</v>
      </c>
      <c r="E81" s="36">
        <f t="shared" si="5"/>
        <v>-16.257947320617617</v>
      </c>
      <c r="F81" s="36">
        <f t="shared" si="7"/>
        <v>1.9806659505907627</v>
      </c>
      <c r="G81" s="35">
        <v>3015</v>
      </c>
      <c r="H81" s="35">
        <v>3069</v>
      </c>
      <c r="I81" s="36">
        <f t="shared" si="6"/>
        <v>1.7910447761193993</v>
      </c>
      <c r="J81" s="36">
        <f t="shared" si="8"/>
        <v>1.9458287366378819</v>
      </c>
      <c r="K81" s="79"/>
      <c r="L81" s="35">
        <v>43169</v>
      </c>
      <c r="M81" s="36">
        <f t="shared" si="9"/>
        <v>1.9469639602624336</v>
      </c>
      <c r="N81" s="85"/>
    </row>
    <row r="82" spans="1:14" ht="15.75">
      <c r="A82" s="12"/>
      <c r="B82" s="34" t="s">
        <v>74</v>
      </c>
      <c r="C82" s="35">
        <v>118</v>
      </c>
      <c r="D82" s="35">
        <v>101</v>
      </c>
      <c r="E82" s="36">
        <f t="shared" si="5"/>
        <v>-14.406779661016945</v>
      </c>
      <c r="F82" s="36">
        <f t="shared" si="7"/>
        <v>0.21697099892588614</v>
      </c>
      <c r="G82" s="35">
        <v>336</v>
      </c>
      <c r="H82" s="35">
        <v>303</v>
      </c>
      <c r="I82" s="36">
        <f t="shared" si="6"/>
        <v>-9.8214285714285694</v>
      </c>
      <c r="J82" s="36">
        <f t="shared" si="8"/>
        <v>0.19211016852436566</v>
      </c>
      <c r="K82" s="79"/>
      <c r="L82" s="35">
        <v>3189</v>
      </c>
      <c r="M82" s="36">
        <f t="shared" si="9"/>
        <v>0.14382700709483426</v>
      </c>
      <c r="N82" s="85"/>
    </row>
    <row r="83" spans="1:14" ht="15.75">
      <c r="A83" s="12"/>
      <c r="B83" s="34" t="s">
        <v>3</v>
      </c>
      <c r="C83" s="35">
        <v>3197</v>
      </c>
      <c r="D83" s="35">
        <v>2456</v>
      </c>
      <c r="E83" s="36">
        <f t="shared" si="5"/>
        <v>-23.177979355645917</v>
      </c>
      <c r="F83" s="36">
        <f t="shared" si="7"/>
        <v>5.2760472610096674</v>
      </c>
      <c r="G83" s="35">
        <v>10075</v>
      </c>
      <c r="H83" s="35">
        <v>8055</v>
      </c>
      <c r="I83" s="36">
        <f t="shared" si="6"/>
        <v>-20.049627791563275</v>
      </c>
      <c r="J83" s="36">
        <f t="shared" si="8"/>
        <v>5.10708715334576</v>
      </c>
      <c r="K83" s="79"/>
      <c r="L83" s="35">
        <v>110835</v>
      </c>
      <c r="M83" s="36">
        <f t="shared" si="9"/>
        <v>4.9987664883524481</v>
      </c>
      <c r="N83" s="85"/>
    </row>
    <row r="84" spans="1:14" ht="15.75">
      <c r="A84" s="12"/>
      <c r="B84" s="34" t="s">
        <v>20</v>
      </c>
      <c r="C84" s="35">
        <v>273</v>
      </c>
      <c r="D84" s="35">
        <v>145</v>
      </c>
      <c r="E84" s="36">
        <f t="shared" si="5"/>
        <v>-46.886446886446883</v>
      </c>
      <c r="F84" s="36">
        <f t="shared" si="7"/>
        <v>0.31149301825993553</v>
      </c>
      <c r="G84" s="35">
        <v>919</v>
      </c>
      <c r="H84" s="35">
        <v>573</v>
      </c>
      <c r="I84" s="36">
        <f t="shared" si="6"/>
        <v>-37.649619151251358</v>
      </c>
      <c r="J84" s="36">
        <f t="shared" si="8"/>
        <v>0.36329744740746378</v>
      </c>
      <c r="K84" s="79"/>
      <c r="L84" s="35">
        <v>22958</v>
      </c>
      <c r="M84" s="36">
        <f t="shared" si="9"/>
        <v>1.0354281683547211</v>
      </c>
      <c r="N84" s="85"/>
    </row>
    <row r="85" spans="1:14" ht="15.75">
      <c r="A85" s="12"/>
      <c r="B85" s="34" t="s">
        <v>7</v>
      </c>
      <c r="C85" s="35">
        <v>1339</v>
      </c>
      <c r="D85" s="35">
        <v>1117</v>
      </c>
      <c r="E85" s="36">
        <f t="shared" si="5"/>
        <v>-16.579536967886487</v>
      </c>
      <c r="F85" s="36">
        <f t="shared" si="7"/>
        <v>2.3995703544575724</v>
      </c>
      <c r="G85" s="35">
        <v>4191</v>
      </c>
      <c r="H85" s="35">
        <v>3738</v>
      </c>
      <c r="I85" s="36">
        <f t="shared" si="6"/>
        <v>-10.808876163206872</v>
      </c>
      <c r="J85" s="36">
        <f t="shared" si="8"/>
        <v>2.3699927720926692</v>
      </c>
      <c r="K85" s="79"/>
      <c r="L85" s="35">
        <v>47641</v>
      </c>
      <c r="M85" s="36">
        <f t="shared" si="9"/>
        <v>2.1486555174051425</v>
      </c>
      <c r="N85" s="85"/>
    </row>
    <row r="86" spans="1:14" ht="15.75">
      <c r="A86" s="12"/>
      <c r="B86" s="34" t="s">
        <v>232</v>
      </c>
      <c r="C86" s="35">
        <v>4618</v>
      </c>
      <c r="D86" s="35">
        <v>2932</v>
      </c>
      <c r="E86" s="36">
        <f t="shared" si="5"/>
        <v>-36.509311390212218</v>
      </c>
      <c r="F86" s="36">
        <f t="shared" si="7"/>
        <v>6.2986036519871105</v>
      </c>
      <c r="G86" s="35">
        <v>13914</v>
      </c>
      <c r="H86" s="35">
        <v>9906</v>
      </c>
      <c r="I86" s="36">
        <f t="shared" si="6"/>
        <v>-28.805519620526088</v>
      </c>
      <c r="J86" s="36">
        <f t="shared" si="8"/>
        <v>6.2806710541332214</v>
      </c>
      <c r="K86" s="79"/>
      <c r="L86" s="35">
        <v>253848</v>
      </c>
      <c r="M86" s="36">
        <f t="shared" si="9"/>
        <v>11.448792128256347</v>
      </c>
      <c r="N86" s="85"/>
    </row>
    <row r="87" spans="1:14" ht="15.75">
      <c r="A87" s="12"/>
      <c r="B87" s="34" t="s">
        <v>29</v>
      </c>
      <c r="C87" s="35">
        <v>0</v>
      </c>
      <c r="D87" s="35">
        <v>0</v>
      </c>
      <c r="E87" s="36" t="str">
        <f t="shared" si="5"/>
        <v/>
      </c>
      <c r="F87" s="36">
        <f t="shared" si="7"/>
        <v>0</v>
      </c>
      <c r="G87" s="35">
        <v>0</v>
      </c>
      <c r="H87" s="35">
        <v>1</v>
      </c>
      <c r="I87" s="36" t="str">
        <f t="shared" si="6"/>
        <v/>
      </c>
      <c r="J87" s="36">
        <f t="shared" si="8"/>
        <v>6.340269588262893E-4</v>
      </c>
      <c r="K87" s="79"/>
      <c r="L87" s="35">
        <v>12</v>
      </c>
      <c r="M87" s="36">
        <f t="shared" si="9"/>
        <v>5.4121169179617784E-4</v>
      </c>
      <c r="N87" s="85"/>
    </row>
    <row r="88" spans="1:14" ht="15.75">
      <c r="A88" s="12"/>
      <c r="B88" s="34" t="s">
        <v>28</v>
      </c>
      <c r="C88" s="35">
        <v>1</v>
      </c>
      <c r="D88" s="35">
        <v>1</v>
      </c>
      <c r="E88" s="36">
        <f t="shared" si="5"/>
        <v>0</v>
      </c>
      <c r="F88" s="36">
        <f t="shared" si="7"/>
        <v>2.1482277121374865E-3</v>
      </c>
      <c r="G88" s="35">
        <v>4</v>
      </c>
      <c r="H88" s="35">
        <v>3</v>
      </c>
      <c r="I88" s="36">
        <f t="shared" si="6"/>
        <v>-25</v>
      </c>
      <c r="J88" s="36">
        <f t="shared" si="8"/>
        <v>1.9020808764788678E-3</v>
      </c>
      <c r="K88" s="79"/>
      <c r="L88" s="35">
        <v>41</v>
      </c>
      <c r="M88" s="36">
        <f t="shared" si="9"/>
        <v>1.8491399469702744E-3</v>
      </c>
      <c r="N88" s="85"/>
    </row>
    <row r="89" spans="1:14" ht="15.75">
      <c r="A89" s="12"/>
      <c r="B89" s="34" t="s">
        <v>71</v>
      </c>
      <c r="C89" s="35">
        <v>0</v>
      </c>
      <c r="D89" s="35">
        <v>0</v>
      </c>
      <c r="E89" s="36" t="str">
        <f t="shared" si="5"/>
        <v/>
      </c>
      <c r="F89" s="36">
        <f t="shared" si="7"/>
        <v>0</v>
      </c>
      <c r="G89" s="35">
        <v>0</v>
      </c>
      <c r="H89" s="35">
        <v>0</v>
      </c>
      <c r="I89" s="36" t="str">
        <f t="shared" si="6"/>
        <v/>
      </c>
      <c r="J89" s="36">
        <f t="shared" si="8"/>
        <v>0</v>
      </c>
      <c r="K89" s="79"/>
      <c r="L89" s="35">
        <v>61</v>
      </c>
      <c r="M89" s="36">
        <f t="shared" si="9"/>
        <v>2.7511594332972375E-3</v>
      </c>
      <c r="N89" s="85"/>
    </row>
    <row r="90" spans="1:14" ht="15.75">
      <c r="A90" s="12"/>
      <c r="B90" s="40" t="s">
        <v>70</v>
      </c>
      <c r="C90" s="37">
        <f>SUM(C56:C89)</f>
        <v>56967</v>
      </c>
      <c r="D90" s="37">
        <f>SUM(D56:D89)</f>
        <v>46550</v>
      </c>
      <c r="E90" s="38">
        <f t="shared" si="5"/>
        <v>-18.286025242684357</v>
      </c>
      <c r="F90" s="38">
        <f>SUM(F56:F89)</f>
        <v>100</v>
      </c>
      <c r="G90" s="37">
        <f>SUM(G56:G89)</f>
        <v>173330</v>
      </c>
      <c r="H90" s="37">
        <f>SUM(H56:H89)</f>
        <v>157722</v>
      </c>
      <c r="I90" s="38">
        <f t="shared" si="6"/>
        <v>-9.0047885536260317</v>
      </c>
      <c r="J90" s="38">
        <f>SUM(J56:J89)</f>
        <v>100</v>
      </c>
      <c r="K90" s="79"/>
      <c r="L90" s="37">
        <f>SUM(L56:L89)</f>
        <v>2217247</v>
      </c>
      <c r="M90" s="38">
        <f>SUM(M56:M89)</f>
        <v>100.00000000000003</v>
      </c>
      <c r="N90" s="85"/>
    </row>
    <row r="91" spans="1:14">
      <c r="A91" s="12"/>
      <c r="B91" s="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5"/>
    </row>
    <row r="92" spans="1:14" ht="18.75">
      <c r="A92" s="12"/>
      <c r="B92" s="92" t="s">
        <v>309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85"/>
    </row>
    <row r="93" spans="1:14" ht="31.5" customHeight="1">
      <c r="A93" s="12"/>
      <c r="B93" s="30" t="s">
        <v>254</v>
      </c>
      <c r="C93" s="104" t="s">
        <v>319</v>
      </c>
      <c r="D93" s="104"/>
      <c r="E93" s="101" t="s">
        <v>316</v>
      </c>
      <c r="F93" s="101" t="s">
        <v>305</v>
      </c>
      <c r="G93" s="105" t="s">
        <v>320</v>
      </c>
      <c r="H93" s="106"/>
      <c r="I93" s="101" t="s">
        <v>316</v>
      </c>
      <c r="J93" s="101" t="s">
        <v>306</v>
      </c>
      <c r="K93" s="94"/>
      <c r="L93" s="86" t="s">
        <v>322</v>
      </c>
      <c r="M93" s="101" t="s">
        <v>101</v>
      </c>
      <c r="N93" s="85"/>
    </row>
    <row r="94" spans="1:14" ht="15.75">
      <c r="A94" s="12"/>
      <c r="B94" s="30"/>
      <c r="C94" s="31">
        <v>2017</v>
      </c>
      <c r="D94" s="31">
        <v>2018</v>
      </c>
      <c r="E94" s="101"/>
      <c r="F94" s="101"/>
      <c r="G94" s="31">
        <v>2017</v>
      </c>
      <c r="H94" s="31">
        <v>2018</v>
      </c>
      <c r="I94" s="101"/>
      <c r="J94" s="101"/>
      <c r="K94" s="94"/>
      <c r="L94" s="39" t="s">
        <v>318</v>
      </c>
      <c r="M94" s="101"/>
      <c r="N94" s="85"/>
    </row>
    <row r="95" spans="1:14" ht="15.75">
      <c r="A95" s="12"/>
      <c r="B95" s="30"/>
      <c r="C95" s="31"/>
      <c r="D95" s="31"/>
      <c r="E95" s="90"/>
      <c r="F95" s="33"/>
      <c r="G95" s="33"/>
      <c r="H95" s="33"/>
      <c r="I95" s="33"/>
      <c r="J95" s="33"/>
      <c r="K95" s="33"/>
      <c r="L95" s="33"/>
      <c r="N95" s="85"/>
    </row>
    <row r="96" spans="1:14" ht="15.75">
      <c r="A96" s="12"/>
      <c r="B96" s="34" t="s">
        <v>25</v>
      </c>
      <c r="C96" s="35">
        <f>C16-C56</f>
        <v>24</v>
      </c>
      <c r="D96" s="35">
        <f>D16-D56</f>
        <v>16</v>
      </c>
      <c r="E96" s="36">
        <f t="shared" ref="E96:E124" si="10">IF(ISBLANK(D96),"",(IFERROR(((D96/C96-1)*100),"")))</f>
        <v>-33.333333333333336</v>
      </c>
      <c r="F96" s="36">
        <f>+(D96*100)/$D$130</f>
        <v>3.8447675117145259E-2</v>
      </c>
      <c r="G96" s="35">
        <f>G16-G56</f>
        <v>84</v>
      </c>
      <c r="H96" s="35">
        <f>H16-H56</f>
        <v>54</v>
      </c>
      <c r="I96" s="36">
        <f t="shared" ref="I96:I124" si="11">IF(ISBLANK(H96),"",(IFERROR(((H96/G96-1)*100),"")))</f>
        <v>-35.714285714285708</v>
      </c>
      <c r="J96" s="36">
        <f>+(H96*100)/$H$130</f>
        <v>3.9218534388844505E-2</v>
      </c>
      <c r="K96" s="79"/>
      <c r="L96" s="35">
        <f>L16-L56</f>
        <v>1054</v>
      </c>
      <c r="M96" s="36">
        <f>+(L96*100)/$L$130</f>
        <v>5.829997494317965E-2</v>
      </c>
      <c r="N96" s="85"/>
    </row>
    <row r="97" spans="1:14" ht="15.75">
      <c r="A97" s="12"/>
      <c r="B97" s="34" t="s">
        <v>0</v>
      </c>
      <c r="C97" s="35">
        <f t="shared" ref="C97:D124" si="12">C17-C57</f>
        <v>8174</v>
      </c>
      <c r="D97" s="35">
        <f t="shared" si="12"/>
        <v>8612</v>
      </c>
      <c r="E97" s="36">
        <f t="shared" si="10"/>
        <v>5.3584536334719823</v>
      </c>
      <c r="F97" s="36">
        <f t="shared" ref="F97:F129" si="13">+(D97*100)/$D$130</f>
        <v>20.694461131803436</v>
      </c>
      <c r="G97" s="35">
        <f t="shared" ref="G97:H97" si="14">G17-G57</f>
        <v>21175</v>
      </c>
      <c r="H97" s="35">
        <f t="shared" si="14"/>
        <v>27558</v>
      </c>
      <c r="I97" s="36">
        <f t="shared" si="11"/>
        <v>30.144037780401423</v>
      </c>
      <c r="J97" s="36">
        <f t="shared" ref="J97:J129" si="15">+(H97*100)/$H$130</f>
        <v>20.014525383106978</v>
      </c>
      <c r="K97" s="79"/>
      <c r="L97" s="35">
        <f t="shared" ref="L97" si="16">L17-L57</f>
        <v>248066</v>
      </c>
      <c r="M97" s="36">
        <f t="shared" ref="M97:M129" si="17">+(L97*100)/$L$130</f>
        <v>13.721291825668693</v>
      </c>
      <c r="N97" s="85"/>
    </row>
    <row r="98" spans="1:14" ht="15.75">
      <c r="A98" s="12"/>
      <c r="B98" s="34" t="s">
        <v>23</v>
      </c>
      <c r="C98" s="35">
        <f t="shared" si="12"/>
        <v>367</v>
      </c>
      <c r="D98" s="35">
        <f t="shared" si="12"/>
        <v>194</v>
      </c>
      <c r="E98" s="36">
        <f t="shared" si="10"/>
        <v>-47.138964577656672</v>
      </c>
      <c r="F98" s="36">
        <f t="shared" si="13"/>
        <v>0.46617806079538626</v>
      </c>
      <c r="G98" s="35">
        <f t="shared" ref="G98:H98" si="18">G18-G58</f>
        <v>1091</v>
      </c>
      <c r="H98" s="35">
        <f t="shared" si="18"/>
        <v>711</v>
      </c>
      <c r="I98" s="36">
        <f t="shared" si="11"/>
        <v>-34.830430797433543</v>
      </c>
      <c r="J98" s="36">
        <f t="shared" si="15"/>
        <v>0.51637736945311929</v>
      </c>
      <c r="K98" s="79"/>
      <c r="L98" s="35">
        <f t="shared" ref="L98" si="19">L18-L58</f>
        <v>10119</v>
      </c>
      <c r="M98" s="36">
        <f t="shared" si="17"/>
        <v>0.55971294729604826</v>
      </c>
      <c r="N98" s="85"/>
    </row>
    <row r="99" spans="1:14" ht="15.75">
      <c r="A99" s="12"/>
      <c r="B99" s="34" t="s">
        <v>2</v>
      </c>
      <c r="C99" s="35">
        <f t="shared" si="12"/>
        <v>2556</v>
      </c>
      <c r="D99" s="35">
        <f t="shared" si="12"/>
        <v>2801</v>
      </c>
      <c r="E99" s="36">
        <f t="shared" si="10"/>
        <v>9.5852895148669894</v>
      </c>
      <c r="F99" s="36">
        <f t="shared" si="13"/>
        <v>6.7307461251952425</v>
      </c>
      <c r="G99" s="35">
        <f t="shared" ref="G99:H99" si="20">G19-G59</f>
        <v>7220</v>
      </c>
      <c r="H99" s="35">
        <f t="shared" si="20"/>
        <v>8717</v>
      </c>
      <c r="I99" s="36">
        <f t="shared" si="11"/>
        <v>20.734072022160667</v>
      </c>
      <c r="J99" s="36">
        <f t="shared" si="15"/>
        <v>6.3308882271769917</v>
      </c>
      <c r="K99" s="79"/>
      <c r="L99" s="35">
        <f t="shared" ref="L99" si="21">L19-L59</f>
        <v>108907</v>
      </c>
      <c r="M99" s="36">
        <f t="shared" si="17"/>
        <v>6.0239804280235925</v>
      </c>
      <c r="N99" s="85"/>
    </row>
    <row r="100" spans="1:14" ht="15.75">
      <c r="A100" s="12"/>
      <c r="B100" s="34" t="s">
        <v>231</v>
      </c>
      <c r="C100" s="35">
        <f t="shared" si="12"/>
        <v>8637</v>
      </c>
      <c r="D100" s="35">
        <f t="shared" si="12"/>
        <v>8911</v>
      </c>
      <c r="E100" s="36">
        <f t="shared" si="10"/>
        <v>3.1723978233182848</v>
      </c>
      <c r="F100" s="36">
        <f t="shared" si="13"/>
        <v>21.412952060555089</v>
      </c>
      <c r="G100" s="35">
        <f t="shared" ref="G100:H100" si="22">G20-G60</f>
        <v>27435</v>
      </c>
      <c r="H100" s="35">
        <f t="shared" si="22"/>
        <v>29040</v>
      </c>
      <c r="I100" s="36">
        <f t="shared" si="11"/>
        <v>5.8501913613996814</v>
      </c>
      <c r="J100" s="36">
        <f t="shared" si="15"/>
        <v>21.090856271334157</v>
      </c>
      <c r="K100" s="79"/>
      <c r="L100" s="35">
        <f t="shared" ref="L100" si="23">L20-L60</f>
        <v>368720</v>
      </c>
      <c r="M100" s="36">
        <f t="shared" si="17"/>
        <v>20.395034877655789</v>
      </c>
      <c r="N100" s="85"/>
    </row>
    <row r="101" spans="1:14" ht="15.75">
      <c r="A101" s="12"/>
      <c r="B101" s="34" t="s">
        <v>5</v>
      </c>
      <c r="C101" s="35">
        <f t="shared" si="12"/>
        <v>401</v>
      </c>
      <c r="D101" s="35">
        <f t="shared" si="12"/>
        <v>447</v>
      </c>
      <c r="E101" s="36">
        <f t="shared" si="10"/>
        <v>11.471321695760594</v>
      </c>
      <c r="F101" s="36">
        <f t="shared" si="13"/>
        <v>1.0741319235852458</v>
      </c>
      <c r="G101" s="35">
        <f t="shared" ref="G101:H101" si="24">G21-G61</f>
        <v>2717</v>
      </c>
      <c r="H101" s="35">
        <f t="shared" si="24"/>
        <v>1377</v>
      </c>
      <c r="I101" s="36">
        <f t="shared" si="11"/>
        <v>-49.319101950680903</v>
      </c>
      <c r="J101" s="36">
        <f t="shared" si="15"/>
        <v>1.0000726269155349</v>
      </c>
      <c r="K101" s="79"/>
      <c r="L101" s="35">
        <f t="shared" ref="L101" si="25">L21-L61</f>
        <v>25514</v>
      </c>
      <c r="M101" s="36">
        <f t="shared" si="17"/>
        <v>1.411257647723231</v>
      </c>
      <c r="N101" s="85"/>
    </row>
    <row r="102" spans="1:14" ht="15.75">
      <c r="A102" s="12"/>
      <c r="B102" s="34" t="s">
        <v>9</v>
      </c>
      <c r="C102" s="35">
        <f t="shared" si="12"/>
        <v>941</v>
      </c>
      <c r="D102" s="35">
        <f t="shared" si="12"/>
        <v>1117</v>
      </c>
      <c r="E102" s="36">
        <f t="shared" si="10"/>
        <v>18.703506907545165</v>
      </c>
      <c r="F102" s="36">
        <f t="shared" si="13"/>
        <v>2.6841283191157035</v>
      </c>
      <c r="G102" s="35">
        <f t="shared" ref="G102:H102" si="26">G22-G62</f>
        <v>3270</v>
      </c>
      <c r="H102" s="35">
        <f t="shared" si="26"/>
        <v>3976</v>
      </c>
      <c r="I102" s="36">
        <f t="shared" si="11"/>
        <v>21.590214067278279</v>
      </c>
      <c r="J102" s="36">
        <f t="shared" si="15"/>
        <v>2.8876461616675142</v>
      </c>
      <c r="K102" s="79"/>
      <c r="L102" s="35">
        <f t="shared" ref="L102" si="27">L22-L62</f>
        <v>39141</v>
      </c>
      <c r="M102" s="36">
        <f t="shared" si="17"/>
        <v>2.1650088417941125</v>
      </c>
      <c r="N102" s="85"/>
    </row>
    <row r="103" spans="1:14" ht="15.75">
      <c r="A103" s="12"/>
      <c r="B103" s="34" t="s">
        <v>10</v>
      </c>
      <c r="C103" s="35">
        <f t="shared" si="12"/>
        <v>646</v>
      </c>
      <c r="D103" s="35">
        <f t="shared" si="12"/>
        <v>645</v>
      </c>
      <c r="E103" s="36">
        <f t="shared" si="10"/>
        <v>-0.15479876160990891</v>
      </c>
      <c r="F103" s="36">
        <f t="shared" si="13"/>
        <v>1.5499219031599183</v>
      </c>
      <c r="G103" s="35">
        <f t="shared" ref="G103:H103" si="28">G23-G63</f>
        <v>2041</v>
      </c>
      <c r="H103" s="35">
        <f t="shared" si="28"/>
        <v>1908</v>
      </c>
      <c r="I103" s="36">
        <f t="shared" si="11"/>
        <v>-6.5164135227829494</v>
      </c>
      <c r="J103" s="36">
        <f t="shared" si="15"/>
        <v>1.3857215484058392</v>
      </c>
      <c r="K103" s="79"/>
      <c r="L103" s="35">
        <f t="shared" ref="L103" si="29">L23-L63</f>
        <v>30043</v>
      </c>
      <c r="M103" s="36">
        <f t="shared" si="17"/>
        <v>1.6617705381574441</v>
      </c>
      <c r="N103" s="85"/>
    </row>
    <row r="104" spans="1:14" ht="15.75">
      <c r="A104" s="12"/>
      <c r="B104" s="34" t="s">
        <v>21</v>
      </c>
      <c r="C104" s="35">
        <f t="shared" si="12"/>
        <v>261</v>
      </c>
      <c r="D104" s="35">
        <f t="shared" si="12"/>
        <v>115</v>
      </c>
      <c r="E104" s="36">
        <f t="shared" si="10"/>
        <v>-55.938697318007669</v>
      </c>
      <c r="F104" s="36">
        <f t="shared" si="13"/>
        <v>0.27634266490448156</v>
      </c>
      <c r="G104" s="35">
        <f t="shared" ref="G104:H104" si="30">G24-G64</f>
        <v>708</v>
      </c>
      <c r="H104" s="35">
        <f t="shared" si="30"/>
        <v>449</v>
      </c>
      <c r="I104" s="36">
        <f t="shared" si="11"/>
        <v>-36.581920903954803</v>
      </c>
      <c r="J104" s="36">
        <f t="shared" si="15"/>
        <v>0.32609485075168859</v>
      </c>
      <c r="K104" s="79"/>
      <c r="L104" s="35">
        <f t="shared" ref="L104" si="31">L24-L64</f>
        <v>8003</v>
      </c>
      <c r="M104" s="36">
        <f t="shared" si="17"/>
        <v>0.44267049285604054</v>
      </c>
      <c r="N104" s="85"/>
    </row>
    <row r="105" spans="1:14" ht="15.75">
      <c r="A105" s="12"/>
      <c r="B105" s="34" t="s">
        <v>12</v>
      </c>
      <c r="C105" s="35">
        <f t="shared" si="12"/>
        <v>1065</v>
      </c>
      <c r="D105" s="35">
        <f t="shared" si="12"/>
        <v>674</v>
      </c>
      <c r="E105" s="36">
        <f t="shared" si="10"/>
        <v>-36.713615023474176</v>
      </c>
      <c r="F105" s="36">
        <f t="shared" si="13"/>
        <v>1.6196083143097442</v>
      </c>
      <c r="G105" s="35">
        <f t="shared" ref="G105:H105" si="32">G25-G65</f>
        <v>3861</v>
      </c>
      <c r="H105" s="35">
        <f t="shared" si="32"/>
        <v>2610</v>
      </c>
      <c r="I105" s="36">
        <f t="shared" si="11"/>
        <v>-32.400932400932405</v>
      </c>
      <c r="J105" s="36">
        <f t="shared" si="15"/>
        <v>1.8955624954608177</v>
      </c>
      <c r="K105" s="79"/>
      <c r="L105" s="35">
        <f t="shared" ref="L105" si="33">L25-L65</f>
        <v>40144</v>
      </c>
      <c r="M105" s="36">
        <f t="shared" si="17"/>
        <v>2.2204878502077836</v>
      </c>
      <c r="N105" s="85"/>
    </row>
    <row r="106" spans="1:14" ht="15.75">
      <c r="A106" s="12"/>
      <c r="B106" s="34" t="s">
        <v>16</v>
      </c>
      <c r="C106" s="35">
        <f t="shared" si="12"/>
        <v>657</v>
      </c>
      <c r="D106" s="35">
        <f t="shared" si="12"/>
        <v>778</v>
      </c>
      <c r="E106" s="36">
        <f t="shared" si="10"/>
        <v>18.417047184170478</v>
      </c>
      <c r="F106" s="36">
        <f t="shared" si="13"/>
        <v>1.8695182025711883</v>
      </c>
      <c r="G106" s="35">
        <f t="shared" ref="G106:H106" si="34">G26-G66</f>
        <v>2047</v>
      </c>
      <c r="H106" s="35">
        <f t="shared" si="34"/>
        <v>2164</v>
      </c>
      <c r="I106" s="36">
        <f t="shared" si="11"/>
        <v>5.7156814851001547</v>
      </c>
      <c r="J106" s="36">
        <f t="shared" si="15"/>
        <v>1.5716464521751761</v>
      </c>
      <c r="K106" s="79"/>
      <c r="L106" s="35">
        <f t="shared" ref="L106" si="35">L26-L66</f>
        <v>29651</v>
      </c>
      <c r="M106" s="36">
        <f t="shared" si="17"/>
        <v>1.6400878150286715</v>
      </c>
      <c r="N106" s="85"/>
    </row>
    <row r="107" spans="1:14" ht="15.75">
      <c r="A107" s="12"/>
      <c r="B107" s="34" t="s">
        <v>14</v>
      </c>
      <c r="C107" s="35">
        <f t="shared" si="12"/>
        <v>944</v>
      </c>
      <c r="D107" s="35">
        <f t="shared" si="12"/>
        <v>916</v>
      </c>
      <c r="E107" s="36">
        <f t="shared" si="10"/>
        <v>-2.9661016949152574</v>
      </c>
      <c r="F107" s="36">
        <f t="shared" si="13"/>
        <v>2.201129400456566</v>
      </c>
      <c r="G107" s="35">
        <f t="shared" ref="G107:H107" si="36">G27-G67</f>
        <v>3015</v>
      </c>
      <c r="H107" s="35">
        <f t="shared" si="36"/>
        <v>3544</v>
      </c>
      <c r="I107" s="36">
        <f t="shared" si="11"/>
        <v>17.545605306799338</v>
      </c>
      <c r="J107" s="36">
        <f t="shared" si="15"/>
        <v>2.5738978865567579</v>
      </c>
      <c r="K107" s="79"/>
      <c r="L107" s="35">
        <f t="shared" ref="L107" si="37">L27-L67</f>
        <v>36406</v>
      </c>
      <c r="M107" s="36">
        <f t="shared" si="17"/>
        <v>2.0137275975155582</v>
      </c>
      <c r="N107" s="85"/>
    </row>
    <row r="108" spans="1:14" ht="15.75">
      <c r="A108" s="12"/>
      <c r="B108" s="34" t="s">
        <v>24</v>
      </c>
      <c r="C108" s="35">
        <f t="shared" si="12"/>
        <v>99</v>
      </c>
      <c r="D108" s="35">
        <f t="shared" si="12"/>
        <v>50</v>
      </c>
      <c r="E108" s="36">
        <f t="shared" si="10"/>
        <v>-49.494949494949495</v>
      </c>
      <c r="F108" s="36">
        <f t="shared" si="13"/>
        <v>0.12014898474107893</v>
      </c>
      <c r="G108" s="35">
        <f t="shared" ref="G108:H108" si="38">G28-G68</f>
        <v>472</v>
      </c>
      <c r="H108" s="35">
        <f t="shared" si="38"/>
        <v>240</v>
      </c>
      <c r="I108" s="36">
        <f t="shared" si="11"/>
        <v>-49.152542372881356</v>
      </c>
      <c r="J108" s="36">
        <f t="shared" si="15"/>
        <v>0.17430459728375336</v>
      </c>
      <c r="K108" s="79"/>
      <c r="L108" s="35">
        <f t="shared" ref="L108" si="39">L28-L68</f>
        <v>4654</v>
      </c>
      <c r="M108" s="36">
        <f t="shared" si="17"/>
        <v>0.2574270240849697</v>
      </c>
      <c r="N108" s="85"/>
    </row>
    <row r="109" spans="1:14" ht="15.75">
      <c r="A109" s="12"/>
      <c r="B109" s="34" t="s">
        <v>18</v>
      </c>
      <c r="C109" s="35">
        <f t="shared" si="12"/>
        <v>864</v>
      </c>
      <c r="D109" s="35">
        <f t="shared" si="12"/>
        <v>659</v>
      </c>
      <c r="E109" s="36">
        <f t="shared" si="10"/>
        <v>-23.726851851851848</v>
      </c>
      <c r="F109" s="36">
        <f t="shared" si="13"/>
        <v>1.5835636188874205</v>
      </c>
      <c r="G109" s="35">
        <f t="shared" ref="G109:H109" si="40">G29-G69</f>
        <v>2547</v>
      </c>
      <c r="H109" s="35">
        <f t="shared" si="40"/>
        <v>2147</v>
      </c>
      <c r="I109" s="36">
        <f t="shared" si="11"/>
        <v>-15.704750687082846</v>
      </c>
      <c r="J109" s="36">
        <f t="shared" si="15"/>
        <v>1.5592998765342436</v>
      </c>
      <c r="K109" s="79"/>
      <c r="L109" s="35">
        <f t="shared" ref="L109" si="41">L29-L69</f>
        <v>30628</v>
      </c>
      <c r="M109" s="36">
        <f t="shared" si="17"/>
        <v>1.6941286836429852</v>
      </c>
      <c r="N109" s="85"/>
    </row>
    <row r="110" spans="1:14" ht="15.75">
      <c r="A110" s="12"/>
      <c r="B110" s="34" t="s">
        <v>1</v>
      </c>
      <c r="C110" s="35">
        <f t="shared" si="12"/>
        <v>3772</v>
      </c>
      <c r="D110" s="35">
        <f t="shared" si="12"/>
        <v>3638</v>
      </c>
      <c r="E110" s="36">
        <f t="shared" si="10"/>
        <v>-3.5524920466595944</v>
      </c>
      <c r="F110" s="36">
        <f t="shared" si="13"/>
        <v>8.7420401297609036</v>
      </c>
      <c r="G110" s="35">
        <f t="shared" ref="G110:H110" si="42">G30-G70</f>
        <v>12053</v>
      </c>
      <c r="H110" s="35">
        <f t="shared" si="42"/>
        <v>11944</v>
      </c>
      <c r="I110" s="36">
        <f t="shared" si="11"/>
        <v>-0.90433916867169728</v>
      </c>
      <c r="J110" s="36">
        <f t="shared" si="15"/>
        <v>8.6745587914881259</v>
      </c>
      <c r="K110" s="79"/>
      <c r="L110" s="35">
        <f t="shared" ref="L110" si="43">L30-L70</f>
        <v>134736</v>
      </c>
      <c r="M110" s="36">
        <f t="shared" si="17"/>
        <v>7.4526616925467302</v>
      </c>
      <c r="N110" s="85"/>
    </row>
    <row r="111" spans="1:14" ht="15.75">
      <c r="A111" s="12"/>
      <c r="B111" s="34" t="s">
        <v>27</v>
      </c>
      <c r="C111" s="35">
        <f t="shared" si="12"/>
        <v>0</v>
      </c>
      <c r="D111" s="35">
        <f t="shared" si="12"/>
        <v>0</v>
      </c>
      <c r="E111" s="36" t="str">
        <f t="shared" si="10"/>
        <v/>
      </c>
      <c r="F111" s="36">
        <f t="shared" si="13"/>
        <v>0</v>
      </c>
      <c r="G111" s="35">
        <f t="shared" ref="G111:H111" si="44">G31-G71</f>
        <v>1</v>
      </c>
      <c r="H111" s="35">
        <f t="shared" si="44"/>
        <v>0</v>
      </c>
      <c r="I111" s="36">
        <f t="shared" si="11"/>
        <v>-100</v>
      </c>
      <c r="J111" s="36">
        <f t="shared" si="15"/>
        <v>0</v>
      </c>
      <c r="K111" s="79"/>
      <c r="L111" s="35">
        <f t="shared" ref="L111" si="45">L31-L71</f>
        <v>38</v>
      </c>
      <c r="M111" s="36">
        <f t="shared" si="17"/>
        <v>2.1018966298300065E-3</v>
      </c>
      <c r="N111" s="85"/>
    </row>
    <row r="112" spans="1:14" ht="15.75">
      <c r="A112" s="12"/>
      <c r="B112" s="34" t="s">
        <v>26</v>
      </c>
      <c r="C112" s="35">
        <f t="shared" si="12"/>
        <v>4</v>
      </c>
      <c r="D112" s="35">
        <f t="shared" si="12"/>
        <v>0</v>
      </c>
      <c r="E112" s="36">
        <f t="shared" si="10"/>
        <v>-100</v>
      </c>
      <c r="F112" s="36">
        <f t="shared" si="13"/>
        <v>0</v>
      </c>
      <c r="G112" s="35">
        <f t="shared" ref="G112:H112" si="46">G32-G72</f>
        <v>11</v>
      </c>
      <c r="H112" s="35">
        <f t="shared" si="46"/>
        <v>1</v>
      </c>
      <c r="I112" s="36">
        <f t="shared" si="11"/>
        <v>-90.909090909090907</v>
      </c>
      <c r="J112" s="36">
        <f t="shared" si="15"/>
        <v>7.2626915534897238E-4</v>
      </c>
      <c r="K112" s="79"/>
      <c r="L112" s="35">
        <f t="shared" ref="L112" si="47">L32-L72</f>
        <v>114</v>
      </c>
      <c r="M112" s="36">
        <f t="shared" si="17"/>
        <v>6.3056898894900187E-3</v>
      </c>
      <c r="N112" s="85"/>
    </row>
    <row r="113" spans="1:14" ht="15.75">
      <c r="A113" s="12"/>
      <c r="B113" s="34" t="s">
        <v>8</v>
      </c>
      <c r="C113" s="35">
        <f t="shared" si="12"/>
        <v>965</v>
      </c>
      <c r="D113" s="35">
        <f t="shared" si="12"/>
        <v>625</v>
      </c>
      <c r="E113" s="36">
        <f t="shared" si="10"/>
        <v>-35.233160621761662</v>
      </c>
      <c r="F113" s="36">
        <f t="shared" si="13"/>
        <v>1.5018623092634866</v>
      </c>
      <c r="G113" s="35">
        <f t="shared" ref="G113:H113" si="48">G33-G73</f>
        <v>2627</v>
      </c>
      <c r="H113" s="35">
        <f t="shared" si="48"/>
        <v>2157</v>
      </c>
      <c r="I113" s="36">
        <f t="shared" si="11"/>
        <v>-17.891130567186909</v>
      </c>
      <c r="J113" s="36">
        <f t="shared" si="15"/>
        <v>1.5665625680877333</v>
      </c>
      <c r="K113" s="79"/>
      <c r="L113" s="35">
        <f t="shared" ref="L113" si="49">L33-L73</f>
        <v>35597</v>
      </c>
      <c r="M113" s="36">
        <f t="shared" si="17"/>
        <v>1.9689793245278615</v>
      </c>
      <c r="N113" s="85"/>
    </row>
    <row r="114" spans="1:14" ht="15.75">
      <c r="A114" s="12"/>
      <c r="B114" s="34" t="s">
        <v>19</v>
      </c>
      <c r="C114" s="35">
        <f t="shared" si="12"/>
        <v>487</v>
      </c>
      <c r="D114" s="35">
        <f t="shared" si="12"/>
        <v>340</v>
      </c>
      <c r="E114" s="36">
        <f t="shared" si="10"/>
        <v>-30.184804928131413</v>
      </c>
      <c r="F114" s="36">
        <f t="shared" si="13"/>
        <v>0.81701309623933682</v>
      </c>
      <c r="G114" s="35">
        <f t="shared" ref="G114:H114" si="50">G34-G74</f>
        <v>1572</v>
      </c>
      <c r="H114" s="35">
        <f t="shared" si="50"/>
        <v>1437</v>
      </c>
      <c r="I114" s="36">
        <f t="shared" si="11"/>
        <v>-8.5877862595419856</v>
      </c>
      <c r="J114" s="36">
        <f t="shared" si="15"/>
        <v>1.0436487762364732</v>
      </c>
      <c r="K114" s="79"/>
      <c r="L114" s="35">
        <f t="shared" ref="L114" si="51">L34-L74</f>
        <v>17075</v>
      </c>
      <c r="M114" s="36">
        <f t="shared" si="17"/>
        <v>0.94447065669335151</v>
      </c>
      <c r="N114" s="85"/>
    </row>
    <row r="115" spans="1:14" ht="15.75">
      <c r="A115" s="12"/>
      <c r="B115" s="34" t="s">
        <v>17</v>
      </c>
      <c r="C115" s="35">
        <f t="shared" si="12"/>
        <v>617</v>
      </c>
      <c r="D115" s="35">
        <f t="shared" si="12"/>
        <v>700</v>
      </c>
      <c r="E115" s="36">
        <f t="shared" si="10"/>
        <v>13.452188006482979</v>
      </c>
      <c r="F115" s="36">
        <f t="shared" si="13"/>
        <v>1.6820857863751051</v>
      </c>
      <c r="G115" s="35">
        <f t="shared" ref="G115:H115" si="52">G35-G75</f>
        <v>2337</v>
      </c>
      <c r="H115" s="35">
        <f t="shared" si="52"/>
        <v>2414</v>
      </c>
      <c r="I115" s="36">
        <f t="shared" si="11"/>
        <v>3.2948224219084388</v>
      </c>
      <c r="J115" s="36">
        <f t="shared" si="15"/>
        <v>1.7532137410124191</v>
      </c>
      <c r="K115" s="79"/>
      <c r="L115" s="35">
        <f t="shared" ref="L115" si="53">L35-L75</f>
        <v>24361</v>
      </c>
      <c r="M115" s="36">
        <f t="shared" si="17"/>
        <v>1.3474816789286521</v>
      </c>
      <c r="N115" s="85"/>
    </row>
    <row r="116" spans="1:14" ht="15.75">
      <c r="A116" s="12"/>
      <c r="B116" s="34" t="s">
        <v>4</v>
      </c>
      <c r="C116" s="35">
        <f t="shared" si="12"/>
        <v>1774</v>
      </c>
      <c r="D116" s="35">
        <f t="shared" si="12"/>
        <v>1080</v>
      </c>
      <c r="E116" s="36">
        <f t="shared" si="10"/>
        <v>-39.120631341600898</v>
      </c>
      <c r="F116" s="36">
        <f t="shared" si="13"/>
        <v>2.5952180704073049</v>
      </c>
      <c r="G116" s="35">
        <f t="shared" ref="G116:H116" si="54">G36-G76</f>
        <v>5340</v>
      </c>
      <c r="H116" s="35">
        <f t="shared" si="54"/>
        <v>3659</v>
      </c>
      <c r="I116" s="36">
        <f t="shared" si="11"/>
        <v>-31.479400749063668</v>
      </c>
      <c r="J116" s="36">
        <f t="shared" si="15"/>
        <v>2.6574188394218896</v>
      </c>
      <c r="K116" s="79"/>
      <c r="L116" s="35">
        <f t="shared" ref="L116" si="55">L36-L76</f>
        <v>88636</v>
      </c>
      <c r="M116" s="36">
        <f t="shared" si="17"/>
        <v>4.9027292021476958</v>
      </c>
      <c r="N116" s="85"/>
    </row>
    <row r="117" spans="1:14" ht="15.75">
      <c r="A117" s="12"/>
      <c r="B117" s="34" t="s">
        <v>13</v>
      </c>
      <c r="C117" s="35">
        <f t="shared" si="12"/>
        <v>1015</v>
      </c>
      <c r="D117" s="35">
        <f t="shared" si="12"/>
        <v>551</v>
      </c>
      <c r="E117" s="36">
        <f t="shared" si="10"/>
        <v>-45.714285714285715</v>
      </c>
      <c r="F117" s="36">
        <f t="shared" si="13"/>
        <v>1.3240418118466899</v>
      </c>
      <c r="G117" s="35">
        <f t="shared" ref="G117:H117" si="56">G37-G77</f>
        <v>2271</v>
      </c>
      <c r="H117" s="35">
        <f t="shared" si="56"/>
        <v>1550</v>
      </c>
      <c r="I117" s="36">
        <f t="shared" si="11"/>
        <v>-31.748128577719072</v>
      </c>
      <c r="J117" s="36">
        <f t="shared" si="15"/>
        <v>1.1257171907909072</v>
      </c>
      <c r="K117" s="79"/>
      <c r="L117" s="35">
        <f t="shared" ref="L117" si="57">L37-L77</f>
        <v>27858</v>
      </c>
      <c r="M117" s="36">
        <f t="shared" si="17"/>
        <v>1.5409114819422189</v>
      </c>
      <c r="N117" s="85"/>
    </row>
    <row r="118" spans="1:14" ht="15.75">
      <c r="A118" s="12"/>
      <c r="B118" s="34" t="s">
        <v>11</v>
      </c>
      <c r="C118" s="35">
        <f t="shared" si="12"/>
        <v>1243</v>
      </c>
      <c r="D118" s="35">
        <f t="shared" si="12"/>
        <v>873</v>
      </c>
      <c r="E118" s="36">
        <f t="shared" si="10"/>
        <v>-29.766693483507645</v>
      </c>
      <c r="F118" s="36">
        <f t="shared" si="13"/>
        <v>2.0978012735792384</v>
      </c>
      <c r="G118" s="35">
        <f t="shared" ref="G118:H118" si="58">G38-G78</f>
        <v>4299</v>
      </c>
      <c r="H118" s="35">
        <f t="shared" si="58"/>
        <v>3242</v>
      </c>
      <c r="I118" s="36">
        <f t="shared" si="11"/>
        <v>-24.587113282158647</v>
      </c>
      <c r="J118" s="36">
        <f t="shared" si="15"/>
        <v>2.3545646016413682</v>
      </c>
      <c r="K118" s="79"/>
      <c r="L118" s="35">
        <f t="shared" ref="L118" si="59">L38-L78</f>
        <v>45947</v>
      </c>
      <c r="M118" s="36">
        <f t="shared" si="17"/>
        <v>2.5414695908105078</v>
      </c>
      <c r="N118" s="85"/>
    </row>
    <row r="119" spans="1:14" ht="15.75">
      <c r="A119" s="12"/>
      <c r="B119" s="34" t="s">
        <v>22</v>
      </c>
      <c r="C119" s="35">
        <f t="shared" si="12"/>
        <v>408</v>
      </c>
      <c r="D119" s="35">
        <f t="shared" si="12"/>
        <v>273</v>
      </c>
      <c r="E119" s="36">
        <f t="shared" si="10"/>
        <v>-33.088235294117652</v>
      </c>
      <c r="F119" s="36">
        <f t="shared" si="13"/>
        <v>0.65601345668629096</v>
      </c>
      <c r="G119" s="35">
        <f t="shared" ref="G119:H119" si="60">G39-G79</f>
        <v>1154</v>
      </c>
      <c r="H119" s="35">
        <f t="shared" si="60"/>
        <v>986</v>
      </c>
      <c r="I119" s="36">
        <f t="shared" si="11"/>
        <v>-14.558058925476603</v>
      </c>
      <c r="J119" s="36">
        <f t="shared" si="15"/>
        <v>0.71610138717408667</v>
      </c>
      <c r="K119" s="79"/>
      <c r="L119" s="35">
        <f t="shared" ref="L119" si="61">L39-L79</f>
        <v>13461</v>
      </c>
      <c r="M119" s="36">
        <f t="shared" si="17"/>
        <v>0.74456922458267671</v>
      </c>
      <c r="N119" s="85"/>
    </row>
    <row r="120" spans="1:14" ht="15.75">
      <c r="A120" s="12"/>
      <c r="B120" s="34" t="s">
        <v>15</v>
      </c>
      <c r="C120" s="35">
        <f t="shared" si="12"/>
        <v>324</v>
      </c>
      <c r="D120" s="35">
        <f t="shared" si="12"/>
        <v>408</v>
      </c>
      <c r="E120" s="36">
        <f t="shared" si="10"/>
        <v>25.925925925925931</v>
      </c>
      <c r="F120" s="36">
        <f t="shared" si="13"/>
        <v>0.98041571548720419</v>
      </c>
      <c r="G120" s="35">
        <f t="shared" ref="G120:H120" si="62">G40-G80</f>
        <v>1157</v>
      </c>
      <c r="H120" s="35">
        <f t="shared" si="62"/>
        <v>1291</v>
      </c>
      <c r="I120" s="36">
        <f t="shared" si="11"/>
        <v>11.581676750216086</v>
      </c>
      <c r="J120" s="36">
        <f t="shared" si="15"/>
        <v>0.93761347955552332</v>
      </c>
      <c r="K120" s="79"/>
      <c r="L120" s="35">
        <f t="shared" ref="L120" si="63">L40-L80</f>
        <v>16916</v>
      </c>
      <c r="M120" s="36">
        <f t="shared" si="17"/>
        <v>0.93567587868958912</v>
      </c>
      <c r="N120" s="85"/>
    </row>
    <row r="121" spans="1:14" ht="15.75">
      <c r="A121" s="12"/>
      <c r="B121" s="34" t="s">
        <v>6</v>
      </c>
      <c r="C121" s="35">
        <f t="shared" si="12"/>
        <v>816</v>
      </c>
      <c r="D121" s="35">
        <f t="shared" si="12"/>
        <v>799</v>
      </c>
      <c r="E121" s="36">
        <f t="shared" si="10"/>
        <v>-2.083333333333337</v>
      </c>
      <c r="F121" s="36">
        <f t="shared" si="13"/>
        <v>1.9199807761624414</v>
      </c>
      <c r="G121" s="35">
        <f t="shared" ref="G121:H121" si="64">G41-G81</f>
        <v>2065</v>
      </c>
      <c r="H121" s="35">
        <f t="shared" si="64"/>
        <v>2387</v>
      </c>
      <c r="I121" s="36">
        <f t="shared" si="11"/>
        <v>15.593220338983048</v>
      </c>
      <c r="J121" s="36">
        <f t="shared" si="15"/>
        <v>1.733604473817997</v>
      </c>
      <c r="K121" s="79"/>
      <c r="L121" s="35">
        <f t="shared" ref="L121" si="65">L41-L81</f>
        <v>31072</v>
      </c>
      <c r="M121" s="36">
        <f t="shared" si="17"/>
        <v>1.7186876863704725</v>
      </c>
      <c r="N121" s="85"/>
    </row>
    <row r="122" spans="1:14" ht="15.75">
      <c r="A122" s="12"/>
      <c r="B122" s="34" t="s">
        <v>74</v>
      </c>
      <c r="C122" s="35">
        <f t="shared" si="12"/>
        <v>44</v>
      </c>
      <c r="D122" s="35">
        <f t="shared" si="12"/>
        <v>82</v>
      </c>
      <c r="E122" s="36">
        <f t="shared" si="10"/>
        <v>86.36363636363636</v>
      </c>
      <c r="F122" s="36">
        <f t="shared" si="13"/>
        <v>0.19704433497536947</v>
      </c>
      <c r="G122" s="35">
        <f t="shared" ref="G122:H122" si="66">G42-G82</f>
        <v>120</v>
      </c>
      <c r="H122" s="35">
        <f t="shared" si="66"/>
        <v>172</v>
      </c>
      <c r="I122" s="36">
        <f t="shared" si="11"/>
        <v>43.333333333333336</v>
      </c>
      <c r="J122" s="36">
        <f t="shared" si="15"/>
        <v>0.12491829472002323</v>
      </c>
      <c r="K122" s="79"/>
      <c r="L122" s="35">
        <f t="shared" ref="L122" si="67">L42-L82</f>
        <v>1375</v>
      </c>
      <c r="M122" s="36">
        <f t="shared" si="17"/>
        <v>7.6055470158322591E-2</v>
      </c>
      <c r="N122" s="85"/>
    </row>
    <row r="123" spans="1:14" ht="15.75">
      <c r="A123" s="12"/>
      <c r="B123" s="34" t="s">
        <v>3</v>
      </c>
      <c r="C123" s="35">
        <f t="shared" si="12"/>
        <v>3167</v>
      </c>
      <c r="D123" s="35">
        <f t="shared" si="12"/>
        <v>2603</v>
      </c>
      <c r="E123" s="36">
        <f t="shared" si="10"/>
        <v>-17.808651720871481</v>
      </c>
      <c r="F123" s="36">
        <f t="shared" si="13"/>
        <v>6.2549561456205698</v>
      </c>
      <c r="G123" s="35">
        <f t="shared" ref="G123:H123" si="68">G43-G83</f>
        <v>10137</v>
      </c>
      <c r="H123" s="35">
        <f t="shared" si="68"/>
        <v>8875</v>
      </c>
      <c r="I123" s="36">
        <f t="shared" si="11"/>
        <v>-12.44944263588833</v>
      </c>
      <c r="J123" s="36">
        <f t="shared" si="15"/>
        <v>6.4456387537221298</v>
      </c>
      <c r="K123" s="79"/>
      <c r="L123" s="35">
        <f t="shared" ref="L123" si="69">L43-L83</f>
        <v>112867</v>
      </c>
      <c r="M123" s="36">
        <f t="shared" si="17"/>
        <v>6.2430201820795608</v>
      </c>
      <c r="N123" s="85"/>
    </row>
    <row r="124" spans="1:14" ht="15.75">
      <c r="A124" s="12"/>
      <c r="B124" s="34" t="s">
        <v>20</v>
      </c>
      <c r="C124" s="35">
        <f t="shared" si="12"/>
        <v>323</v>
      </c>
      <c r="D124" s="35">
        <f t="shared" si="12"/>
        <v>115</v>
      </c>
      <c r="E124" s="36">
        <f t="shared" si="10"/>
        <v>-64.396284829721367</v>
      </c>
      <c r="F124" s="36">
        <f t="shared" si="13"/>
        <v>0.27634266490448156</v>
      </c>
      <c r="G124" s="35">
        <f t="shared" ref="G124:H124" si="70">G44-G84</f>
        <v>1150</v>
      </c>
      <c r="H124" s="35">
        <f t="shared" si="70"/>
        <v>537</v>
      </c>
      <c r="I124" s="36">
        <f t="shared" si="11"/>
        <v>-53.304347826086953</v>
      </c>
      <c r="J124" s="36">
        <f t="shared" si="15"/>
        <v>0.39000653642239813</v>
      </c>
      <c r="K124" s="79"/>
      <c r="L124" s="35">
        <f t="shared" ref="L124" si="71">L44-L84</f>
        <v>19053</v>
      </c>
      <c r="M124" s="36">
        <f t="shared" si="17"/>
        <v>1.0538799075829239</v>
      </c>
      <c r="N124" s="85"/>
    </row>
    <row r="125" spans="1:14" ht="15.75">
      <c r="A125" s="12"/>
      <c r="B125" s="34" t="s">
        <v>7</v>
      </c>
      <c r="C125" s="35">
        <f t="shared" ref="C125:D129" si="72">C45-C85</f>
        <v>1313</v>
      </c>
      <c r="D125" s="35">
        <f t="shared" si="72"/>
        <v>1010</v>
      </c>
      <c r="E125" s="36">
        <f t="shared" ref="E125:E130" si="73">IF(ISBLANK(D125),"",(IFERROR(((D125/C125-1)*100),"")))</f>
        <v>-23.076923076923073</v>
      </c>
      <c r="F125" s="36">
        <f t="shared" si="13"/>
        <v>2.4270094917697946</v>
      </c>
      <c r="G125" s="35">
        <f t="shared" ref="G125:H129" si="74">G45-G85</f>
        <v>3719</v>
      </c>
      <c r="H125" s="35">
        <f t="shared" si="74"/>
        <v>3231</v>
      </c>
      <c r="I125" s="36">
        <f t="shared" ref="I125:I130" si="75">IF(ISBLANK(H125),"",(IFERROR(((H125/G125-1)*100),"")))</f>
        <v>-13.121806937348746</v>
      </c>
      <c r="J125" s="36">
        <f t="shared" si="15"/>
        <v>2.3465756409325298</v>
      </c>
      <c r="K125" s="79"/>
      <c r="L125" s="35">
        <f>L45-L85</f>
        <v>41142</v>
      </c>
      <c r="M125" s="36">
        <f t="shared" si="17"/>
        <v>2.2756902932754244</v>
      </c>
      <c r="N125" s="85"/>
    </row>
    <row r="126" spans="1:14" ht="15.75">
      <c r="A126" s="12"/>
      <c r="B126" s="34" t="s">
        <v>232</v>
      </c>
      <c r="C126" s="35">
        <f t="shared" si="72"/>
        <v>4307</v>
      </c>
      <c r="D126" s="35">
        <f t="shared" si="72"/>
        <v>2582</v>
      </c>
      <c r="E126" s="36">
        <f t="shared" si="73"/>
        <v>-40.051079637798935</v>
      </c>
      <c r="F126" s="36">
        <f t="shared" si="13"/>
        <v>6.2044935720293166</v>
      </c>
      <c r="G126" s="35">
        <f t="shared" si="74"/>
        <v>12592</v>
      </c>
      <c r="H126" s="35">
        <f t="shared" si="74"/>
        <v>9310</v>
      </c>
      <c r="I126" s="36">
        <f t="shared" si="75"/>
        <v>-26.06416772554002</v>
      </c>
      <c r="J126" s="36">
        <f t="shared" si="15"/>
        <v>6.7615658362989324</v>
      </c>
      <c r="K126" s="79"/>
      <c r="L126" s="35">
        <f>L46-L86</f>
        <v>216461</v>
      </c>
      <c r="M126" s="36">
        <f t="shared" si="17"/>
        <v>11.973122273411395</v>
      </c>
      <c r="N126" s="85"/>
    </row>
    <row r="127" spans="1:14" ht="15.75">
      <c r="A127" s="12"/>
      <c r="B127" s="34" t="s">
        <v>29</v>
      </c>
      <c r="C127" s="35">
        <f t="shared" si="72"/>
        <v>0</v>
      </c>
      <c r="D127" s="35">
        <f t="shared" si="72"/>
        <v>0</v>
      </c>
      <c r="E127" s="36" t="str">
        <f t="shared" si="73"/>
        <v/>
      </c>
      <c r="F127" s="36">
        <f t="shared" si="13"/>
        <v>0</v>
      </c>
      <c r="G127" s="35">
        <f t="shared" si="74"/>
        <v>1</v>
      </c>
      <c r="H127" s="35">
        <f t="shared" si="74"/>
        <v>1</v>
      </c>
      <c r="I127" s="36">
        <f t="shared" si="75"/>
        <v>0</v>
      </c>
      <c r="J127" s="36">
        <f t="shared" si="15"/>
        <v>7.2626915534897238E-4</v>
      </c>
      <c r="K127" s="79"/>
      <c r="L127" s="35">
        <f>L47-L87</f>
        <v>30</v>
      </c>
      <c r="M127" s="36">
        <f t="shared" si="17"/>
        <v>1.659392076181584E-3</v>
      </c>
      <c r="N127" s="85"/>
    </row>
    <row r="128" spans="1:14" ht="15.75">
      <c r="A128" s="12"/>
      <c r="B128" s="34" t="s">
        <v>28</v>
      </c>
      <c r="C128" s="35">
        <f t="shared" si="72"/>
        <v>1</v>
      </c>
      <c r="D128" s="35">
        <f t="shared" si="72"/>
        <v>1</v>
      </c>
      <c r="E128" s="36">
        <f t="shared" si="73"/>
        <v>0</v>
      </c>
      <c r="F128" s="36">
        <f t="shared" si="13"/>
        <v>2.4029796948215787E-3</v>
      </c>
      <c r="G128" s="35">
        <f t="shared" si="74"/>
        <v>7</v>
      </c>
      <c r="H128" s="35">
        <f t="shared" si="74"/>
        <v>1</v>
      </c>
      <c r="I128" s="36">
        <f t="shared" si="75"/>
        <v>-85.714285714285722</v>
      </c>
      <c r="J128" s="36">
        <f t="shared" si="15"/>
        <v>7.2626915534897238E-4</v>
      </c>
      <c r="K128" s="79"/>
      <c r="L128" s="35">
        <f>L48-L88</f>
        <v>49</v>
      </c>
      <c r="M128" s="36">
        <f t="shared" si="17"/>
        <v>2.7103403910965873E-3</v>
      </c>
      <c r="N128" s="85"/>
    </row>
    <row r="129" spans="1:14" ht="15.75">
      <c r="A129" s="12"/>
      <c r="B129" s="34" t="s">
        <v>71</v>
      </c>
      <c r="C129" s="35">
        <f t="shared" si="72"/>
        <v>0</v>
      </c>
      <c r="D129" s="35">
        <f t="shared" si="72"/>
        <v>0</v>
      </c>
      <c r="E129" s="36" t="str">
        <f t="shared" si="73"/>
        <v/>
      </c>
      <c r="F129" s="36">
        <f t="shared" si="13"/>
        <v>0</v>
      </c>
      <c r="G129" s="35">
        <f t="shared" si="74"/>
        <v>0</v>
      </c>
      <c r="H129" s="35">
        <f t="shared" si="74"/>
        <v>0</v>
      </c>
      <c r="I129" s="36" t="str">
        <f t="shared" si="75"/>
        <v/>
      </c>
      <c r="J129" s="36">
        <f t="shared" si="15"/>
        <v>0</v>
      </c>
      <c r="K129" s="79"/>
      <c r="L129" s="35">
        <f>L49-L89</f>
        <v>53</v>
      </c>
      <c r="M129" s="36">
        <f t="shared" si="17"/>
        <v>2.9315926679207983E-3</v>
      </c>
      <c r="N129" s="85"/>
    </row>
    <row r="130" spans="1:14" ht="15.75">
      <c r="A130" s="12"/>
      <c r="B130" s="40" t="s">
        <v>70</v>
      </c>
      <c r="C130" s="37">
        <f>SUM(C96:C129)</f>
        <v>46216</v>
      </c>
      <c r="D130" s="37">
        <f>SUM(D96:D129)</f>
        <v>41615</v>
      </c>
      <c r="E130" s="38">
        <f t="shared" si="73"/>
        <v>-9.9554266920547025</v>
      </c>
      <c r="F130" s="38">
        <f>SUM(F96:F129)</f>
        <v>100</v>
      </c>
      <c r="G130" s="37">
        <f>SUM(G96:G129)</f>
        <v>140296</v>
      </c>
      <c r="H130" s="37">
        <f>SUM(H96:H129)</f>
        <v>137690</v>
      </c>
      <c r="I130" s="38">
        <f t="shared" si="75"/>
        <v>-1.8575012830016502</v>
      </c>
      <c r="J130" s="38">
        <f>SUM(J96:J129)</f>
        <v>99.999999999999986</v>
      </c>
      <c r="K130" s="79"/>
      <c r="L130" s="37">
        <f>SUM(L96:L129)</f>
        <v>1807891</v>
      </c>
      <c r="M130" s="38">
        <f>SUM(M96:M129)</f>
        <v>99.999999999999986</v>
      </c>
      <c r="N130" s="85"/>
    </row>
    <row r="131" spans="1:14">
      <c r="A131" s="12"/>
      <c r="N131" s="85"/>
    </row>
    <row r="132" spans="1:14" s="2" customFormat="1" ht="15.75">
      <c r="A132" s="22"/>
      <c r="B132" s="34" t="s">
        <v>255</v>
      </c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85"/>
    </row>
    <row r="133" spans="1:14" s="2" customFormat="1">
      <c r="A133" s="22"/>
      <c r="B133" s="8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85"/>
    </row>
    <row r="134" spans="1:14" s="2" customFormat="1">
      <c r="A134" s="1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93"/>
    </row>
    <row r="135" spans="1:14" s="2" customForma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>
      <c r="A136" s="12"/>
    </row>
    <row r="137" spans="1:14">
      <c r="A137" s="12"/>
    </row>
  </sheetData>
  <mergeCells count="23">
    <mergeCell ref="G93:H93"/>
    <mergeCell ref="F93:F94"/>
    <mergeCell ref="E93:E94"/>
    <mergeCell ref="C93:D93"/>
    <mergeCell ref="M93:M94"/>
    <mergeCell ref="J93:J94"/>
    <mergeCell ref="I93:I94"/>
    <mergeCell ref="J53:J54"/>
    <mergeCell ref="M53:M54"/>
    <mergeCell ref="C53:D53"/>
    <mergeCell ref="E53:E54"/>
    <mergeCell ref="F53:F54"/>
    <mergeCell ref="G53:H53"/>
    <mergeCell ref="I53:I54"/>
    <mergeCell ref="J13:J14"/>
    <mergeCell ref="M13:M14"/>
    <mergeCell ref="C10:M10"/>
    <mergeCell ref="C13:D13"/>
    <mergeCell ref="E13:E14"/>
    <mergeCell ref="F13:F14"/>
    <mergeCell ref="G13:H13"/>
    <mergeCell ref="I13:I14"/>
    <mergeCell ref="C11:M1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V132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105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>
      <c r="A12" s="12"/>
      <c r="B12" s="8"/>
      <c r="C12" s="107" t="s">
        <v>311</v>
      </c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5"/>
    </row>
    <row r="13" spans="1:22" ht="18.75">
      <c r="A13" s="12"/>
      <c r="B13" s="92" t="s">
        <v>307</v>
      </c>
      <c r="N13" s="15"/>
    </row>
    <row r="14" spans="1:22" ht="31.5">
      <c r="A14" s="12"/>
      <c r="B14" s="30" t="s">
        <v>256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32"/>
      <c r="L14" s="86" t="s">
        <v>322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32"/>
      <c r="L15" s="39" t="s">
        <v>318</v>
      </c>
      <c r="M15" s="101"/>
      <c r="N15" s="15"/>
    </row>
    <row r="16" spans="1:22">
      <c r="A16" s="12"/>
      <c r="B16" s="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23</v>
      </c>
      <c r="C17" s="35">
        <v>374</v>
      </c>
      <c r="D17" s="35">
        <v>199</v>
      </c>
      <c r="E17" s="36">
        <f t="shared" ref="E17:E49" si="0">IF(ISBLANK(D17),"",(IFERROR(((D17/C17-1)*100),"")))</f>
        <v>-46.791443850267378</v>
      </c>
      <c r="F17" s="36">
        <f>+(D17*100)/$D$49</f>
        <v>0.38565891472868219</v>
      </c>
      <c r="G17" s="35">
        <v>1338</v>
      </c>
      <c r="H17" s="35">
        <v>861</v>
      </c>
      <c r="I17" s="36">
        <f t="shared" ref="I17:I49" si="1">IF(ISBLANK(H17),"",(IFERROR(((H17/G17-1)*100),"")))</f>
        <v>-35.650224215246638</v>
      </c>
      <c r="J17" s="36">
        <f>+(H17*100)/$H$49</f>
        <v>0.5001684655691232</v>
      </c>
      <c r="K17" s="79"/>
      <c r="L17" s="35">
        <v>13691</v>
      </c>
      <c r="M17" s="36">
        <f>+(L17*100)/$L$49</f>
        <v>0.55617280314586381</v>
      </c>
      <c r="N17" s="15"/>
    </row>
    <row r="18" spans="1:14" ht="15.75">
      <c r="A18" s="12"/>
      <c r="B18" s="34" t="s">
        <v>43</v>
      </c>
      <c r="C18" s="35">
        <v>585</v>
      </c>
      <c r="D18" s="35">
        <v>660</v>
      </c>
      <c r="E18" s="36">
        <f t="shared" si="0"/>
        <v>12.820512820512819</v>
      </c>
      <c r="F18" s="36">
        <f t="shared" ref="F18:F48" si="2">+(D18*100)/$D$49</f>
        <v>1.2790697674418605</v>
      </c>
      <c r="G18" s="35">
        <v>2056</v>
      </c>
      <c r="H18" s="35">
        <v>2190</v>
      </c>
      <c r="I18" s="36">
        <f t="shared" si="1"/>
        <v>6.5175097276264582</v>
      </c>
      <c r="J18" s="36">
        <f t="shared" ref="J18:J48" si="3">+(H18*100)/$H$49</f>
        <v>1.2722055047577001</v>
      </c>
      <c r="K18" s="79"/>
      <c r="L18" s="35">
        <v>30425</v>
      </c>
      <c r="M18" s="36">
        <f t="shared" ref="M18:M48" si="4">+(L18*100)/$L$49</f>
        <v>1.235962131014017</v>
      </c>
      <c r="N18" s="15"/>
    </row>
    <row r="19" spans="1:14" ht="15.75">
      <c r="A19" s="12"/>
      <c r="B19" s="34" t="s">
        <v>33</v>
      </c>
      <c r="C19" s="35">
        <v>3666</v>
      </c>
      <c r="D19" s="35">
        <v>3634</v>
      </c>
      <c r="E19" s="36">
        <f t="shared" si="0"/>
        <v>-0.87288597926895584</v>
      </c>
      <c r="F19" s="36">
        <f t="shared" si="2"/>
        <v>7.0426356589147288</v>
      </c>
      <c r="G19" s="35">
        <v>10326</v>
      </c>
      <c r="H19" s="35">
        <v>11210</v>
      </c>
      <c r="I19" s="36">
        <f t="shared" si="1"/>
        <v>8.5609141971721758</v>
      </c>
      <c r="J19" s="36">
        <f t="shared" si="3"/>
        <v>6.5120656202437521</v>
      </c>
      <c r="K19" s="79"/>
      <c r="L19" s="35">
        <v>150187</v>
      </c>
      <c r="M19" s="36">
        <f t="shared" si="4"/>
        <v>6.1010828125095209</v>
      </c>
      <c r="N19" s="15"/>
    </row>
    <row r="20" spans="1:14" ht="15.75">
      <c r="A20" s="12"/>
      <c r="B20" s="34" t="s">
        <v>30</v>
      </c>
      <c r="C20" s="35">
        <v>21115</v>
      </c>
      <c r="D20" s="35">
        <v>20389</v>
      </c>
      <c r="E20" s="36">
        <f t="shared" si="0"/>
        <v>-3.4383139947904318</v>
      </c>
      <c r="F20" s="36">
        <f t="shared" si="2"/>
        <v>39.513565891472865</v>
      </c>
      <c r="G20" s="35">
        <v>69094</v>
      </c>
      <c r="H20" s="35">
        <v>67573</v>
      </c>
      <c r="I20" s="36">
        <f t="shared" si="1"/>
        <v>-2.2013488870234799</v>
      </c>
      <c r="J20" s="36">
        <f t="shared" si="3"/>
        <v>39.25422035296441</v>
      </c>
      <c r="K20" s="79"/>
      <c r="L20" s="35">
        <v>903675</v>
      </c>
      <c r="M20" s="36">
        <f t="shared" si="4"/>
        <v>36.710208011309511</v>
      </c>
      <c r="N20" s="15"/>
    </row>
    <row r="21" spans="1:14" ht="15.75">
      <c r="A21" s="12"/>
      <c r="B21" s="34" t="s">
        <v>34</v>
      </c>
      <c r="C21" s="35">
        <v>2643</v>
      </c>
      <c r="D21" s="35">
        <v>1657</v>
      </c>
      <c r="E21" s="36">
        <f t="shared" si="0"/>
        <v>-37.306091562618235</v>
      </c>
      <c r="F21" s="36">
        <f t="shared" si="2"/>
        <v>3.2112403100775193</v>
      </c>
      <c r="G21" s="35">
        <v>7795</v>
      </c>
      <c r="H21" s="35">
        <v>5909</v>
      </c>
      <c r="I21" s="36">
        <f t="shared" si="1"/>
        <v>-24.194996792815903</v>
      </c>
      <c r="J21" s="36">
        <f t="shared" si="3"/>
        <v>3.4326311998234016</v>
      </c>
      <c r="K21" s="79"/>
      <c r="L21" s="35">
        <v>80653</v>
      </c>
      <c r="M21" s="36">
        <f t="shared" si="4"/>
        <v>3.2763863189046347</v>
      </c>
      <c r="N21" s="15"/>
    </row>
    <row r="22" spans="1:14" ht="15.75">
      <c r="A22" s="12"/>
      <c r="B22" s="34" t="s">
        <v>32</v>
      </c>
      <c r="C22" s="35">
        <v>3868</v>
      </c>
      <c r="D22" s="35">
        <v>2520</v>
      </c>
      <c r="E22" s="36">
        <f t="shared" si="0"/>
        <v>-34.850051706308172</v>
      </c>
      <c r="F22" s="36">
        <f t="shared" si="2"/>
        <v>4.8837209302325579</v>
      </c>
      <c r="G22" s="35">
        <v>12021</v>
      </c>
      <c r="H22" s="35">
        <v>8912</v>
      </c>
      <c r="I22" s="36">
        <f t="shared" si="1"/>
        <v>-25.863072955660925</v>
      </c>
      <c r="J22" s="36">
        <f t="shared" si="3"/>
        <v>5.1771212138815628</v>
      </c>
      <c r="K22" s="79"/>
      <c r="L22" s="35">
        <v>226214</v>
      </c>
      <c r="M22" s="36">
        <f t="shared" si="4"/>
        <v>9.1895460149615396</v>
      </c>
      <c r="N22" s="15"/>
    </row>
    <row r="23" spans="1:14" ht="15.75">
      <c r="A23" s="12"/>
      <c r="B23" s="34" t="s">
        <v>35</v>
      </c>
      <c r="C23" s="35">
        <v>683</v>
      </c>
      <c r="D23" s="35">
        <v>804</v>
      </c>
      <c r="E23" s="36">
        <f t="shared" si="0"/>
        <v>17.715959004392378</v>
      </c>
      <c r="F23" s="36">
        <f t="shared" si="2"/>
        <v>1.558139534883721</v>
      </c>
      <c r="G23" s="35">
        <v>3673</v>
      </c>
      <c r="H23" s="35">
        <v>2489</v>
      </c>
      <c r="I23" s="36">
        <f t="shared" si="1"/>
        <v>-32.235230057173972</v>
      </c>
      <c r="J23" s="36">
        <f t="shared" si="3"/>
        <v>1.4458993156812399</v>
      </c>
      <c r="K23" s="79"/>
      <c r="L23" s="35">
        <v>40961</v>
      </c>
      <c r="M23" s="36">
        <f t="shared" si="4"/>
        <v>1.663968606358756</v>
      </c>
      <c r="N23" s="15"/>
    </row>
    <row r="24" spans="1:14" ht="15.75">
      <c r="A24" s="12"/>
      <c r="B24" s="34" t="s">
        <v>41</v>
      </c>
      <c r="C24" s="35">
        <v>1870</v>
      </c>
      <c r="D24" s="35">
        <v>1428</v>
      </c>
      <c r="E24" s="36">
        <f t="shared" si="0"/>
        <v>-23.636363636363633</v>
      </c>
      <c r="F24" s="36">
        <f t="shared" si="2"/>
        <v>2.7674418604651163</v>
      </c>
      <c r="G24" s="35">
        <v>6879</v>
      </c>
      <c r="H24" s="35">
        <v>5451</v>
      </c>
      <c r="I24" s="36">
        <f t="shared" si="1"/>
        <v>-20.758831225468821</v>
      </c>
      <c r="J24" s="36">
        <f t="shared" si="3"/>
        <v>3.166571783759919</v>
      </c>
      <c r="K24" s="79"/>
      <c r="L24" s="35">
        <v>78999</v>
      </c>
      <c r="M24" s="36">
        <f t="shared" si="4"/>
        <v>3.2091954770082607</v>
      </c>
      <c r="N24" s="15"/>
    </row>
    <row r="25" spans="1:14" ht="15.75">
      <c r="A25" s="12"/>
      <c r="B25" s="34" t="s">
        <v>52</v>
      </c>
      <c r="C25" s="35">
        <v>483</v>
      </c>
      <c r="D25" s="35">
        <v>209</v>
      </c>
      <c r="E25" s="36">
        <f t="shared" si="0"/>
        <v>-56.728778467908903</v>
      </c>
      <c r="F25" s="36">
        <f t="shared" si="2"/>
        <v>0.40503875968992248</v>
      </c>
      <c r="G25" s="35">
        <v>1422</v>
      </c>
      <c r="H25" s="35">
        <v>952</v>
      </c>
      <c r="I25" s="36">
        <f t="shared" si="1"/>
        <v>-33.052039381153307</v>
      </c>
      <c r="J25" s="36">
        <f t="shared" si="3"/>
        <v>0.55303179932846136</v>
      </c>
      <c r="K25" s="79"/>
      <c r="L25" s="35">
        <v>16429</v>
      </c>
      <c r="M25" s="36">
        <f t="shared" si="4"/>
        <v>0.66739923912668153</v>
      </c>
      <c r="N25" s="15"/>
    </row>
    <row r="26" spans="1:14" ht="15.75">
      <c r="A26" s="12"/>
      <c r="B26" s="34" t="s">
        <v>38</v>
      </c>
      <c r="C26" s="35">
        <v>1654</v>
      </c>
      <c r="D26" s="35">
        <v>1495</v>
      </c>
      <c r="E26" s="36">
        <f t="shared" si="0"/>
        <v>-9.6130592503023031</v>
      </c>
      <c r="F26" s="36">
        <f t="shared" si="2"/>
        <v>2.8972868217054262</v>
      </c>
      <c r="G26" s="35">
        <v>5345</v>
      </c>
      <c r="H26" s="35">
        <v>4908</v>
      </c>
      <c r="I26" s="36">
        <f t="shared" si="1"/>
        <v>-8.1758652946679167</v>
      </c>
      <c r="J26" s="36">
        <f t="shared" si="3"/>
        <v>2.8511345284706811</v>
      </c>
      <c r="K26" s="79"/>
      <c r="L26" s="35">
        <v>65921</v>
      </c>
      <c r="M26" s="36">
        <f t="shared" si="4"/>
        <v>2.6779247210706663</v>
      </c>
      <c r="N26" s="15"/>
    </row>
    <row r="27" spans="1:14" ht="15.75">
      <c r="A27" s="12"/>
      <c r="B27" s="34" t="s">
        <v>57</v>
      </c>
      <c r="C27" s="35">
        <v>0</v>
      </c>
      <c r="D27" s="35">
        <v>0</v>
      </c>
      <c r="E27" s="36" t="str">
        <f t="shared" si="0"/>
        <v/>
      </c>
      <c r="F27" s="36">
        <f t="shared" si="2"/>
        <v>0</v>
      </c>
      <c r="G27" s="35">
        <v>2</v>
      </c>
      <c r="H27" s="35">
        <v>0</v>
      </c>
      <c r="I27" s="36">
        <f t="shared" si="1"/>
        <v>-100</v>
      </c>
      <c r="J27" s="36">
        <f t="shared" si="3"/>
        <v>0</v>
      </c>
      <c r="K27" s="79"/>
      <c r="L27" s="35">
        <v>55</v>
      </c>
      <c r="M27" s="36">
        <f t="shared" si="4"/>
        <v>2.2342782976424304E-3</v>
      </c>
      <c r="N27" s="15"/>
    </row>
    <row r="28" spans="1:14" ht="15.75">
      <c r="A28" s="12"/>
      <c r="B28" s="34" t="s">
        <v>56</v>
      </c>
      <c r="C28" s="35">
        <v>74</v>
      </c>
      <c r="D28" s="35">
        <v>36</v>
      </c>
      <c r="E28" s="36">
        <f t="shared" si="0"/>
        <v>-51.351351351351347</v>
      </c>
      <c r="F28" s="36">
        <f t="shared" si="2"/>
        <v>6.9767441860465115E-2</v>
      </c>
      <c r="G28" s="35">
        <v>207</v>
      </c>
      <c r="H28" s="35">
        <v>174</v>
      </c>
      <c r="I28" s="36">
        <f t="shared" si="1"/>
        <v>-15.94202898550725</v>
      </c>
      <c r="J28" s="36">
        <f t="shared" si="3"/>
        <v>0.10107934147389945</v>
      </c>
      <c r="K28" s="79"/>
      <c r="L28" s="35">
        <v>2619</v>
      </c>
      <c r="M28" s="36">
        <f t="shared" si="4"/>
        <v>0.106392270209555</v>
      </c>
      <c r="N28" s="15"/>
    </row>
    <row r="29" spans="1:14" ht="15.75">
      <c r="A29" s="12"/>
      <c r="B29" s="34" t="s">
        <v>39</v>
      </c>
      <c r="C29" s="35">
        <v>1045</v>
      </c>
      <c r="D29" s="35">
        <v>754</v>
      </c>
      <c r="E29" s="36">
        <f t="shared" si="0"/>
        <v>-27.846889952153109</v>
      </c>
      <c r="F29" s="36">
        <f t="shared" si="2"/>
        <v>1.4612403100775193</v>
      </c>
      <c r="G29" s="35">
        <v>3360</v>
      </c>
      <c r="H29" s="35">
        <v>2803</v>
      </c>
      <c r="I29" s="36">
        <f t="shared" si="1"/>
        <v>-16.577380952380949</v>
      </c>
      <c r="J29" s="36">
        <f t="shared" si="3"/>
        <v>1.6283068629387367</v>
      </c>
      <c r="K29" s="79"/>
      <c r="L29" s="35">
        <v>49954</v>
      </c>
      <c r="M29" s="36">
        <f t="shared" si="4"/>
        <v>2.0292934196441812</v>
      </c>
      <c r="N29" s="15"/>
    </row>
    <row r="30" spans="1:14" ht="15.75">
      <c r="A30" s="12"/>
      <c r="B30" s="34" t="s">
        <v>31</v>
      </c>
      <c r="C30" s="35">
        <v>8733</v>
      </c>
      <c r="D30" s="35">
        <v>8796</v>
      </c>
      <c r="E30" s="36">
        <f t="shared" si="0"/>
        <v>0.72140158021298806</v>
      </c>
      <c r="F30" s="36">
        <f t="shared" si="2"/>
        <v>17.046511627906977</v>
      </c>
      <c r="G30" s="35">
        <v>20716</v>
      </c>
      <c r="H30" s="35">
        <v>26461</v>
      </c>
      <c r="I30" s="36">
        <f t="shared" si="1"/>
        <v>27.732187681019504</v>
      </c>
      <c r="J30" s="36">
        <f t="shared" si="3"/>
        <v>15.37161180885548</v>
      </c>
      <c r="K30" s="79"/>
      <c r="L30" s="35">
        <v>290742</v>
      </c>
      <c r="M30" s="36">
        <f t="shared" si="4"/>
        <v>11.81088256023919</v>
      </c>
      <c r="N30" s="15"/>
    </row>
    <row r="31" spans="1:14" ht="15.75">
      <c r="A31" s="12"/>
      <c r="B31" s="34" t="s">
        <v>58</v>
      </c>
      <c r="C31" s="35">
        <v>0</v>
      </c>
      <c r="D31" s="35">
        <v>0</v>
      </c>
      <c r="E31" s="36" t="str">
        <f t="shared" si="0"/>
        <v/>
      </c>
      <c r="F31" s="36">
        <f t="shared" si="2"/>
        <v>0</v>
      </c>
      <c r="G31" s="35">
        <v>1</v>
      </c>
      <c r="H31" s="35">
        <v>2</v>
      </c>
      <c r="I31" s="36">
        <f t="shared" si="1"/>
        <v>100</v>
      </c>
      <c r="J31" s="36">
        <f t="shared" si="3"/>
        <v>1.1618315111942465E-3</v>
      </c>
      <c r="K31" s="79"/>
      <c r="L31" s="35">
        <v>41</v>
      </c>
      <c r="M31" s="36">
        <f t="shared" si="4"/>
        <v>1.6655529127879935E-3</v>
      </c>
      <c r="N31" s="15"/>
    </row>
    <row r="32" spans="1:14" ht="15.75">
      <c r="A32" s="12"/>
      <c r="B32" s="34" t="s">
        <v>55</v>
      </c>
      <c r="C32" s="35">
        <v>87</v>
      </c>
      <c r="D32" s="35">
        <v>98</v>
      </c>
      <c r="E32" s="36">
        <f t="shared" si="0"/>
        <v>12.643678160919535</v>
      </c>
      <c r="F32" s="36">
        <f t="shared" si="2"/>
        <v>0.18992248062015504</v>
      </c>
      <c r="G32" s="35">
        <v>295</v>
      </c>
      <c r="H32" s="35">
        <v>260</v>
      </c>
      <c r="I32" s="36">
        <f t="shared" si="1"/>
        <v>-11.864406779661019</v>
      </c>
      <c r="J32" s="36">
        <f t="shared" si="3"/>
        <v>0.15103809645525207</v>
      </c>
      <c r="K32" s="79"/>
      <c r="L32" s="35">
        <v>3150</v>
      </c>
      <c r="M32" s="36">
        <f t="shared" si="4"/>
        <v>0.12796321159224827</v>
      </c>
      <c r="N32" s="15"/>
    </row>
    <row r="33" spans="1:14" ht="15.75">
      <c r="A33" s="12"/>
      <c r="B33" s="34" t="s">
        <v>47</v>
      </c>
      <c r="C33" s="35">
        <v>882</v>
      </c>
      <c r="D33" s="35">
        <v>1093</v>
      </c>
      <c r="E33" s="36">
        <f t="shared" si="0"/>
        <v>23.922902494331066</v>
      </c>
      <c r="F33" s="36">
        <f t="shared" si="2"/>
        <v>2.1182170542635661</v>
      </c>
      <c r="G33" s="35">
        <v>2509</v>
      </c>
      <c r="H33" s="35">
        <v>3518</v>
      </c>
      <c r="I33" s="36">
        <f t="shared" si="1"/>
        <v>40.21522518931846</v>
      </c>
      <c r="J33" s="36">
        <f t="shared" si="3"/>
        <v>2.0436616281906796</v>
      </c>
      <c r="K33" s="79"/>
      <c r="L33" s="35">
        <v>37105</v>
      </c>
      <c r="M33" s="36">
        <f t="shared" si="4"/>
        <v>1.5073253860731339</v>
      </c>
      <c r="N33" s="15"/>
    </row>
    <row r="34" spans="1:14" ht="15.75">
      <c r="A34" s="12"/>
      <c r="B34" s="34" t="s">
        <v>40</v>
      </c>
      <c r="C34" s="35">
        <v>1209</v>
      </c>
      <c r="D34" s="35">
        <v>832</v>
      </c>
      <c r="E34" s="36">
        <f t="shared" si="0"/>
        <v>-31.182795698924725</v>
      </c>
      <c r="F34" s="36">
        <f t="shared" si="2"/>
        <v>1.6124031007751938</v>
      </c>
      <c r="G34" s="35">
        <v>3436</v>
      </c>
      <c r="H34" s="35">
        <v>3166</v>
      </c>
      <c r="I34" s="36">
        <f t="shared" si="1"/>
        <v>-7.8579743888242177</v>
      </c>
      <c r="J34" s="36">
        <f t="shared" si="3"/>
        <v>1.8391792822204924</v>
      </c>
      <c r="K34" s="79"/>
      <c r="L34" s="35">
        <v>54583</v>
      </c>
      <c r="M34" s="36">
        <f t="shared" si="4"/>
        <v>2.2173384058221228</v>
      </c>
      <c r="N34" s="15"/>
    </row>
    <row r="35" spans="1:14" ht="15.75">
      <c r="A35" s="12"/>
      <c r="B35" s="34" t="s">
        <v>44</v>
      </c>
      <c r="C35" s="35">
        <v>1209</v>
      </c>
      <c r="D35" s="35">
        <v>774</v>
      </c>
      <c r="E35" s="36">
        <f t="shared" si="0"/>
        <v>-35.980148883374682</v>
      </c>
      <c r="F35" s="36">
        <f t="shared" si="2"/>
        <v>1.5</v>
      </c>
      <c r="G35" s="35">
        <v>3183</v>
      </c>
      <c r="H35" s="35">
        <v>2377</v>
      </c>
      <c r="I35" s="36">
        <f t="shared" si="1"/>
        <v>-25.322023248507698</v>
      </c>
      <c r="J35" s="36">
        <f t="shared" si="3"/>
        <v>1.380836751054362</v>
      </c>
      <c r="K35" s="79"/>
      <c r="L35" s="35">
        <v>47449</v>
      </c>
      <c r="M35" s="36">
        <f t="shared" si="4"/>
        <v>1.9275321989970122</v>
      </c>
      <c r="N35" s="15"/>
    </row>
    <row r="36" spans="1:14" ht="15.75">
      <c r="A36" s="12"/>
      <c r="B36" s="34" t="s">
        <v>36</v>
      </c>
      <c r="C36" s="35">
        <v>1134</v>
      </c>
      <c r="D36" s="35">
        <v>943</v>
      </c>
      <c r="E36" s="36">
        <f t="shared" si="0"/>
        <v>-16.843033509700177</v>
      </c>
      <c r="F36" s="36">
        <f t="shared" si="2"/>
        <v>1.8275193798449612</v>
      </c>
      <c r="G36" s="35">
        <v>3137</v>
      </c>
      <c r="H36" s="35">
        <v>3005</v>
      </c>
      <c r="I36" s="36">
        <f t="shared" si="1"/>
        <v>-4.2078418871533296</v>
      </c>
      <c r="J36" s="36">
        <f t="shared" si="3"/>
        <v>1.7456518455693555</v>
      </c>
      <c r="K36" s="79"/>
      <c r="L36" s="35">
        <v>47236</v>
      </c>
      <c r="M36" s="36">
        <f t="shared" si="4"/>
        <v>1.9188794484988696</v>
      </c>
      <c r="N36" s="15"/>
    </row>
    <row r="37" spans="1:14" ht="15.75">
      <c r="A37" s="12"/>
      <c r="B37" s="34" t="s">
        <v>48</v>
      </c>
      <c r="C37" s="35">
        <v>930</v>
      </c>
      <c r="D37" s="35">
        <v>725</v>
      </c>
      <c r="E37" s="36">
        <f t="shared" si="0"/>
        <v>-22.043010752688176</v>
      </c>
      <c r="F37" s="36">
        <f t="shared" si="2"/>
        <v>1.4050387596899225</v>
      </c>
      <c r="G37" s="35">
        <v>2795</v>
      </c>
      <c r="H37" s="35">
        <v>2698</v>
      </c>
      <c r="I37" s="36">
        <f t="shared" si="1"/>
        <v>-3.4704830053667313</v>
      </c>
      <c r="J37" s="36">
        <f t="shared" si="3"/>
        <v>1.5673107086010387</v>
      </c>
      <c r="K37" s="79"/>
      <c r="L37" s="35">
        <v>38312</v>
      </c>
      <c r="M37" s="36">
        <f t="shared" si="4"/>
        <v>1.5563576388959415</v>
      </c>
      <c r="N37" s="15"/>
    </row>
    <row r="38" spans="1:14" ht="15.75">
      <c r="A38" s="12"/>
      <c r="B38" s="34" t="s">
        <v>85</v>
      </c>
      <c r="C38" s="35">
        <v>1</v>
      </c>
      <c r="D38" s="35">
        <v>0</v>
      </c>
      <c r="E38" s="36">
        <f t="shared" si="0"/>
        <v>-100</v>
      </c>
      <c r="F38" s="36">
        <f t="shared" si="2"/>
        <v>0</v>
      </c>
      <c r="G38" s="35">
        <v>7</v>
      </c>
      <c r="H38" s="35">
        <v>2</v>
      </c>
      <c r="I38" s="36">
        <f t="shared" si="1"/>
        <v>-71.428571428571431</v>
      </c>
      <c r="J38" s="36">
        <f t="shared" si="3"/>
        <v>1.1618315111942465E-3</v>
      </c>
      <c r="K38" s="79"/>
      <c r="L38" s="35">
        <v>62</v>
      </c>
      <c r="M38" s="36">
        <f t="shared" si="4"/>
        <v>2.5186409900696486E-3</v>
      </c>
      <c r="N38" s="15"/>
    </row>
    <row r="39" spans="1:14" ht="15.75">
      <c r="A39" s="12"/>
      <c r="B39" s="34" t="s">
        <v>53</v>
      </c>
      <c r="C39" s="35">
        <v>315</v>
      </c>
      <c r="D39" s="35">
        <v>108</v>
      </c>
      <c r="E39" s="36">
        <f t="shared" si="0"/>
        <v>-65.714285714285708</v>
      </c>
      <c r="F39" s="36">
        <f t="shared" si="2"/>
        <v>0.20930232558139536</v>
      </c>
      <c r="G39" s="35">
        <v>1267</v>
      </c>
      <c r="H39" s="35">
        <v>565</v>
      </c>
      <c r="I39" s="36">
        <f t="shared" si="1"/>
        <v>-55.406471981057614</v>
      </c>
      <c r="J39" s="36">
        <f t="shared" si="3"/>
        <v>0.32821740191237464</v>
      </c>
      <c r="K39" s="79"/>
      <c r="L39" s="35">
        <v>11276</v>
      </c>
      <c r="M39" s="36">
        <f t="shared" si="4"/>
        <v>0.4580676742584735</v>
      </c>
      <c r="N39" s="15"/>
    </row>
    <row r="40" spans="1:14" ht="15.75">
      <c r="A40" s="12"/>
      <c r="B40" s="34" t="s">
        <v>50</v>
      </c>
      <c r="C40" s="35">
        <v>656</v>
      </c>
      <c r="D40" s="35">
        <v>331</v>
      </c>
      <c r="E40" s="36">
        <f t="shared" si="0"/>
        <v>-49.542682926829272</v>
      </c>
      <c r="F40" s="36">
        <f t="shared" si="2"/>
        <v>0.64147286821705429</v>
      </c>
      <c r="G40" s="35">
        <v>2187</v>
      </c>
      <c r="H40" s="35">
        <v>2029</v>
      </c>
      <c r="I40" s="36">
        <f t="shared" si="1"/>
        <v>-7.224508459076362</v>
      </c>
      <c r="J40" s="36">
        <f t="shared" si="3"/>
        <v>1.1786780681065632</v>
      </c>
      <c r="K40" s="79"/>
      <c r="L40" s="35">
        <v>21113</v>
      </c>
      <c r="M40" s="36">
        <f t="shared" si="4"/>
        <v>0.85767850360226594</v>
      </c>
      <c r="N40" s="15"/>
    </row>
    <row r="41" spans="1:14" ht="15.75">
      <c r="A41" s="12"/>
      <c r="B41" s="34" t="s">
        <v>54</v>
      </c>
      <c r="C41" s="35">
        <v>162</v>
      </c>
      <c r="D41" s="35">
        <v>182</v>
      </c>
      <c r="E41" s="36">
        <f t="shared" si="0"/>
        <v>12.345679012345689</v>
      </c>
      <c r="F41" s="36">
        <f t="shared" si="2"/>
        <v>0.35271317829457366</v>
      </c>
      <c r="G41" s="35">
        <v>455</v>
      </c>
      <c r="H41" s="35">
        <v>474</v>
      </c>
      <c r="I41" s="36">
        <f t="shared" si="1"/>
        <v>4.1758241758241832</v>
      </c>
      <c r="J41" s="36">
        <f t="shared" si="3"/>
        <v>0.27535406815303642</v>
      </c>
      <c r="K41" s="79"/>
      <c r="L41" s="35">
        <v>4545</v>
      </c>
      <c r="M41" s="36">
        <f t="shared" si="4"/>
        <v>0.18463263386881537</v>
      </c>
      <c r="N41" s="15"/>
    </row>
    <row r="42" spans="1:14" ht="15.75">
      <c r="A42" s="12"/>
      <c r="B42" s="34" t="s">
        <v>233</v>
      </c>
      <c r="C42" s="35">
        <v>6</v>
      </c>
      <c r="D42" s="35">
        <v>2</v>
      </c>
      <c r="E42" s="36">
        <f t="shared" si="0"/>
        <v>-66.666666666666671</v>
      </c>
      <c r="F42" s="36">
        <f t="shared" si="2"/>
        <v>3.875968992248062E-3</v>
      </c>
      <c r="G42" s="35">
        <v>18</v>
      </c>
      <c r="H42" s="35">
        <v>8</v>
      </c>
      <c r="I42" s="36">
        <f t="shared" si="1"/>
        <v>-55.555555555555557</v>
      </c>
      <c r="J42" s="36">
        <f t="shared" si="3"/>
        <v>4.6473260447769862E-3</v>
      </c>
      <c r="K42" s="79"/>
      <c r="L42" s="35">
        <v>216</v>
      </c>
      <c r="M42" s="36">
        <f t="shared" si="4"/>
        <v>8.7746202234684524E-3</v>
      </c>
      <c r="N42" s="15"/>
    </row>
    <row r="43" spans="1:14" ht="15.75">
      <c r="A43" s="12"/>
      <c r="B43" s="34" t="s">
        <v>42</v>
      </c>
      <c r="C43" s="35">
        <v>777</v>
      </c>
      <c r="D43" s="35">
        <v>785</v>
      </c>
      <c r="E43" s="36">
        <f t="shared" si="0"/>
        <v>1.0296010296010349</v>
      </c>
      <c r="F43" s="36">
        <f t="shared" si="2"/>
        <v>1.5213178294573644</v>
      </c>
      <c r="G43" s="35">
        <v>2532</v>
      </c>
      <c r="H43" s="35">
        <v>2179</v>
      </c>
      <c r="I43" s="36">
        <f t="shared" si="1"/>
        <v>-13.941548183254348</v>
      </c>
      <c r="J43" s="36">
        <f t="shared" si="3"/>
        <v>1.2658154314461316</v>
      </c>
      <c r="K43" s="79"/>
      <c r="L43" s="35">
        <v>33363</v>
      </c>
      <c r="M43" s="36">
        <f t="shared" si="4"/>
        <v>1.3553132153498981</v>
      </c>
      <c r="N43" s="15"/>
    </row>
    <row r="44" spans="1:14" ht="15.75">
      <c r="A44" s="12"/>
      <c r="B44" s="34" t="s">
        <v>51</v>
      </c>
      <c r="C44" s="35">
        <v>373</v>
      </c>
      <c r="D44" s="35">
        <v>166</v>
      </c>
      <c r="E44" s="36">
        <f t="shared" si="0"/>
        <v>-55.495978552278814</v>
      </c>
      <c r="F44" s="36">
        <f t="shared" si="2"/>
        <v>0.32170542635658916</v>
      </c>
      <c r="G44" s="35">
        <v>1105</v>
      </c>
      <c r="H44" s="35">
        <v>714</v>
      </c>
      <c r="I44" s="36">
        <f t="shared" si="1"/>
        <v>-35.38461538461538</v>
      </c>
      <c r="J44" s="36">
        <f t="shared" si="3"/>
        <v>0.41477384949634605</v>
      </c>
      <c r="K44" s="79"/>
      <c r="L44" s="35">
        <v>30132</v>
      </c>
      <c r="M44" s="36">
        <f t="shared" si="4"/>
        <v>1.2240595211738492</v>
      </c>
      <c r="N44" s="15"/>
    </row>
    <row r="45" spans="1:14" ht="15.75">
      <c r="A45" s="12"/>
      <c r="B45" s="34" t="s">
        <v>46</v>
      </c>
      <c r="C45" s="35">
        <v>827</v>
      </c>
      <c r="D45" s="35">
        <v>657</v>
      </c>
      <c r="E45" s="36">
        <f t="shared" si="0"/>
        <v>-20.556227327690447</v>
      </c>
      <c r="F45" s="36">
        <f t="shared" si="2"/>
        <v>1.2732558139534884</v>
      </c>
      <c r="G45" s="35">
        <v>2977</v>
      </c>
      <c r="H45" s="35">
        <v>2556</v>
      </c>
      <c r="I45" s="36">
        <f t="shared" si="1"/>
        <v>-14.141753443063488</v>
      </c>
      <c r="J45" s="36">
        <f t="shared" si="3"/>
        <v>1.4848206713062471</v>
      </c>
      <c r="K45" s="79"/>
      <c r="L45" s="35">
        <v>32236</v>
      </c>
      <c r="M45" s="36">
        <f t="shared" si="4"/>
        <v>1.309530821869116</v>
      </c>
      <c r="N45" s="15"/>
    </row>
    <row r="46" spans="1:14" ht="15.75">
      <c r="A46" s="12"/>
      <c r="B46" s="34" t="s">
        <v>49</v>
      </c>
      <c r="C46" s="35">
        <v>840</v>
      </c>
      <c r="D46" s="35">
        <v>824</v>
      </c>
      <c r="E46" s="36">
        <f t="shared" si="0"/>
        <v>-1.9047619047619091</v>
      </c>
      <c r="F46" s="36">
        <f t="shared" si="2"/>
        <v>1.5968992248062015</v>
      </c>
      <c r="G46" s="35">
        <v>2635</v>
      </c>
      <c r="H46" s="35">
        <v>3317</v>
      </c>
      <c r="I46" s="36">
        <f t="shared" si="1"/>
        <v>25.882352941176467</v>
      </c>
      <c r="J46" s="36">
        <f t="shared" si="3"/>
        <v>1.926897561315658</v>
      </c>
      <c r="K46" s="79"/>
      <c r="L46" s="35">
        <v>39300</v>
      </c>
      <c r="M46" s="36">
        <f t="shared" si="4"/>
        <v>1.5964934017699546</v>
      </c>
      <c r="N46" s="15"/>
    </row>
    <row r="47" spans="1:14" ht="15.75">
      <c r="A47" s="12"/>
      <c r="B47" s="34" t="s">
        <v>37</v>
      </c>
      <c r="C47" s="35">
        <v>1690</v>
      </c>
      <c r="D47" s="35">
        <v>942</v>
      </c>
      <c r="E47" s="36">
        <f t="shared" si="0"/>
        <v>-44.260355029585796</v>
      </c>
      <c r="F47" s="36">
        <f t="shared" si="2"/>
        <v>1.8255813953488371</v>
      </c>
      <c r="G47" s="35">
        <v>5385</v>
      </c>
      <c r="H47" s="35">
        <v>3272</v>
      </c>
      <c r="I47" s="36">
        <f t="shared" si="1"/>
        <v>-39.23862581244196</v>
      </c>
      <c r="J47" s="36">
        <f t="shared" si="3"/>
        <v>1.9007563523137874</v>
      </c>
      <c r="K47" s="79"/>
      <c r="L47" s="35">
        <v>75617</v>
      </c>
      <c r="M47" s="36">
        <f t="shared" si="4"/>
        <v>3.0718076733241388</v>
      </c>
      <c r="N47" s="15"/>
    </row>
    <row r="48" spans="1:14" ht="15.75">
      <c r="A48" s="12"/>
      <c r="B48" s="34" t="s">
        <v>45</v>
      </c>
      <c r="C48" s="35">
        <v>827</v>
      </c>
      <c r="D48" s="35">
        <v>557</v>
      </c>
      <c r="E48" s="36">
        <f t="shared" si="0"/>
        <v>-32.648125755743649</v>
      </c>
      <c r="F48" s="36">
        <f t="shared" si="2"/>
        <v>1.0794573643410852</v>
      </c>
      <c r="G48" s="35">
        <v>3027</v>
      </c>
      <c r="H48" s="35">
        <v>2107</v>
      </c>
      <c r="I48" s="36">
        <f t="shared" si="1"/>
        <v>-30.393128510075982</v>
      </c>
      <c r="J48" s="36">
        <f t="shared" si="3"/>
        <v>1.2239894970431389</v>
      </c>
      <c r="K48" s="79"/>
      <c r="L48" s="35">
        <v>35384</v>
      </c>
      <c r="M48" s="36">
        <f t="shared" si="4"/>
        <v>1.4374127869778137</v>
      </c>
      <c r="N48" s="15"/>
    </row>
    <row r="49" spans="1:15" ht="15.75">
      <c r="A49" s="12"/>
      <c r="B49" s="40" t="s">
        <v>70</v>
      </c>
      <c r="C49" s="42">
        <f>SUM(C17:C48)</f>
        <v>58718</v>
      </c>
      <c r="D49" s="42">
        <f>SUM(D17:D48)</f>
        <v>51600</v>
      </c>
      <c r="E49" s="38">
        <f t="shared" si="0"/>
        <v>-12.122347491399566</v>
      </c>
      <c r="F49" s="38">
        <f>SUM(F17:F48)</f>
        <v>99.999999999999986</v>
      </c>
      <c r="G49" s="42">
        <f>SUM(G17:G48)</f>
        <v>181185</v>
      </c>
      <c r="H49" s="42">
        <f>SUM(H17:H48)</f>
        <v>172142</v>
      </c>
      <c r="I49" s="38">
        <f t="shared" si="1"/>
        <v>-4.9910312663851819</v>
      </c>
      <c r="J49" s="38">
        <f>SUM(J17:J48)</f>
        <v>100</v>
      </c>
      <c r="K49" s="4"/>
      <c r="L49" s="42">
        <f>SUM(L17:L48)</f>
        <v>2461645</v>
      </c>
      <c r="M49" s="38">
        <f>SUM(M17:M48)</f>
        <v>100</v>
      </c>
      <c r="N49" s="15"/>
    </row>
    <row r="50" spans="1:15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5" ht="18.75">
      <c r="A51" s="12"/>
      <c r="B51" s="92" t="s">
        <v>308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</row>
    <row r="52" spans="1:15" ht="31.5" customHeight="1">
      <c r="A52" s="12"/>
      <c r="B52" s="30" t="s">
        <v>256</v>
      </c>
      <c r="C52" s="104" t="s">
        <v>319</v>
      </c>
      <c r="D52" s="104"/>
      <c r="E52" s="101" t="s">
        <v>316</v>
      </c>
      <c r="F52" s="101" t="s">
        <v>306</v>
      </c>
      <c r="G52" s="105" t="s">
        <v>321</v>
      </c>
      <c r="H52" s="106"/>
      <c r="I52" s="101" t="s">
        <v>316</v>
      </c>
      <c r="J52" s="101" t="s">
        <v>306</v>
      </c>
      <c r="K52" s="94"/>
      <c r="L52" s="86" t="s">
        <v>322</v>
      </c>
      <c r="M52" s="101" t="s">
        <v>101</v>
      </c>
      <c r="N52" s="15"/>
    </row>
    <row r="53" spans="1:15" ht="15.75">
      <c r="A53" s="12"/>
      <c r="B53" s="30"/>
      <c r="C53" s="31">
        <v>2017</v>
      </c>
      <c r="D53" s="31">
        <v>2018</v>
      </c>
      <c r="E53" s="101"/>
      <c r="F53" s="101"/>
      <c r="G53" s="31">
        <v>2017</v>
      </c>
      <c r="H53" s="31">
        <v>2018</v>
      </c>
      <c r="I53" s="101"/>
      <c r="J53" s="101"/>
      <c r="K53" s="94"/>
      <c r="L53" s="39" t="s">
        <v>318</v>
      </c>
      <c r="M53" s="101"/>
      <c r="N53" s="15"/>
    </row>
    <row r="54" spans="1:15">
      <c r="A54" s="12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5" ht="15.75">
      <c r="A55" s="12"/>
      <c r="B55" s="34" t="s">
        <v>23</v>
      </c>
      <c r="C55" s="35">
        <v>116</v>
      </c>
      <c r="D55" s="35">
        <v>112</v>
      </c>
      <c r="E55" s="36">
        <f t="shared" ref="E55:E87" si="5">IF(ISBLANK(D55),"",(IFERROR(((D55/C55-1)*100),"")))</f>
        <v>-3.4482758620689613</v>
      </c>
      <c r="F55" s="36">
        <f>+(D55*100)/$D$87</f>
        <v>0.39637599093997733</v>
      </c>
      <c r="G55" s="35">
        <v>534</v>
      </c>
      <c r="H55" s="35">
        <v>446</v>
      </c>
      <c r="I55" s="36">
        <f t="shared" ref="I55:I87" si="6">IF(ISBLANK(H55),"",(IFERROR(((H55/G55-1)*100),"")))</f>
        <v>-16.479400749063664</v>
      </c>
      <c r="J55" s="36">
        <f>+(H55*100)/$H$87</f>
        <v>0.46770624691953566</v>
      </c>
      <c r="K55" s="79"/>
      <c r="L55" s="35">
        <v>6294</v>
      </c>
      <c r="M55" s="36">
        <f>+(L55*100)/$L$87</f>
        <v>0.44918512936017879</v>
      </c>
      <c r="N55" s="15"/>
    </row>
    <row r="56" spans="1:15" ht="15.75">
      <c r="A56" s="12"/>
      <c r="B56" s="34" t="s">
        <v>43</v>
      </c>
      <c r="C56" s="35">
        <v>342</v>
      </c>
      <c r="D56" s="35">
        <v>358</v>
      </c>
      <c r="E56" s="36">
        <f t="shared" si="5"/>
        <v>4.6783625730994149</v>
      </c>
      <c r="F56" s="36">
        <f t="shared" ref="F56:F85" si="7">+(D56*100)/$D$87</f>
        <v>1.2669875424688561</v>
      </c>
      <c r="G56" s="35">
        <v>1206</v>
      </c>
      <c r="H56" s="35">
        <v>1259</v>
      </c>
      <c r="I56" s="36">
        <f t="shared" si="6"/>
        <v>4.3946932006633466</v>
      </c>
      <c r="J56" s="36">
        <f t="shared" ref="J56:J86" si="8">+(H56*100)/$H$87</f>
        <v>1.3202739122683753</v>
      </c>
      <c r="K56" s="79"/>
      <c r="L56" s="35">
        <v>17887</v>
      </c>
      <c r="M56" s="36">
        <f t="shared" ref="M56:M86" si="9">+(L56*100)/$L$87</f>
        <v>1.2765450284184172</v>
      </c>
      <c r="N56" s="15"/>
    </row>
    <row r="57" spans="1:15" ht="15.75">
      <c r="A57" s="12"/>
      <c r="B57" s="34" t="s">
        <v>33</v>
      </c>
      <c r="C57" s="35">
        <v>2041</v>
      </c>
      <c r="D57" s="35">
        <v>1910</v>
      </c>
      <c r="E57" s="36">
        <f t="shared" si="5"/>
        <v>-6.4184223419892161</v>
      </c>
      <c r="F57" s="36">
        <f t="shared" si="7"/>
        <v>6.7596262740656847</v>
      </c>
      <c r="G57" s="35">
        <v>5794</v>
      </c>
      <c r="H57" s="35">
        <v>5821</v>
      </c>
      <c r="I57" s="36">
        <f t="shared" si="6"/>
        <v>0.46599930963064917</v>
      </c>
      <c r="J57" s="36">
        <f t="shared" si="8"/>
        <v>6.104300590400487</v>
      </c>
      <c r="K57" s="79"/>
      <c r="L57" s="35">
        <v>80704</v>
      </c>
      <c r="M57" s="36">
        <f t="shared" si="9"/>
        <v>5.7596181569564457</v>
      </c>
      <c r="N57" s="15"/>
    </row>
    <row r="58" spans="1:15" ht="15.75">
      <c r="A58" s="12"/>
      <c r="B58" s="34" t="s">
        <v>30</v>
      </c>
      <c r="C58" s="35">
        <v>12478</v>
      </c>
      <c r="D58" s="35">
        <v>11478</v>
      </c>
      <c r="E58" s="36">
        <f t="shared" si="5"/>
        <v>-8.0141048244911079</v>
      </c>
      <c r="F58" s="36">
        <f t="shared" si="7"/>
        <v>40.621460928652319</v>
      </c>
      <c r="G58" s="35">
        <v>41659</v>
      </c>
      <c r="H58" s="35">
        <v>38533</v>
      </c>
      <c r="I58" s="36">
        <f t="shared" si="6"/>
        <v>-7.5037806956479987</v>
      </c>
      <c r="J58" s="36">
        <f t="shared" si="8"/>
        <v>40.408351597646785</v>
      </c>
      <c r="K58" s="79"/>
      <c r="L58" s="35">
        <v>534955</v>
      </c>
      <c r="M58" s="36">
        <f t="shared" si="9"/>
        <v>38.178238143767786</v>
      </c>
      <c r="N58" s="15"/>
    </row>
    <row r="59" spans="1:15" ht="15.75">
      <c r="A59" s="12"/>
      <c r="B59" s="34" t="s">
        <v>34</v>
      </c>
      <c r="C59" s="35">
        <v>1317</v>
      </c>
      <c r="D59" s="35">
        <v>848</v>
      </c>
      <c r="E59" s="36">
        <f t="shared" si="5"/>
        <v>-35.611237661351559</v>
      </c>
      <c r="F59" s="36">
        <f t="shared" si="7"/>
        <v>3.0011325028312572</v>
      </c>
      <c r="G59" s="35">
        <v>4042</v>
      </c>
      <c r="H59" s="35">
        <v>2966</v>
      </c>
      <c r="I59" s="36">
        <f t="shared" si="6"/>
        <v>-26.620484908461162</v>
      </c>
      <c r="J59" s="36">
        <f t="shared" si="8"/>
        <v>3.1103514088864186</v>
      </c>
      <c r="K59" s="79"/>
      <c r="L59" s="35">
        <v>43348</v>
      </c>
      <c r="M59" s="36">
        <f t="shared" si="9"/>
        <v>3.0936251966166242</v>
      </c>
      <c r="N59" s="15"/>
    </row>
    <row r="60" spans="1:15" ht="15.75">
      <c r="A60" s="12"/>
      <c r="B60" s="34" t="s">
        <v>32</v>
      </c>
      <c r="C60" s="35">
        <v>2183</v>
      </c>
      <c r="D60" s="35">
        <v>1390</v>
      </c>
      <c r="E60" s="36">
        <f t="shared" si="5"/>
        <v>-36.32615666513972</v>
      </c>
      <c r="F60" s="36">
        <f t="shared" si="7"/>
        <v>4.919309173272933</v>
      </c>
      <c r="G60" s="35">
        <v>6685</v>
      </c>
      <c r="H60" s="35">
        <v>4862</v>
      </c>
      <c r="I60" s="36">
        <f t="shared" si="6"/>
        <v>-27.27000747943157</v>
      </c>
      <c r="J60" s="36">
        <f t="shared" si="8"/>
        <v>5.0986272926519787</v>
      </c>
      <c r="K60" s="79"/>
      <c r="L60" s="35">
        <v>125481</v>
      </c>
      <c r="M60" s="36">
        <f t="shared" si="9"/>
        <v>8.955227076143089</v>
      </c>
      <c r="N60" s="15"/>
    </row>
    <row r="61" spans="1:15" ht="15.75">
      <c r="A61" s="12"/>
      <c r="B61" s="34" t="s">
        <v>35</v>
      </c>
      <c r="C61" s="35">
        <v>345</v>
      </c>
      <c r="D61" s="35">
        <v>417</v>
      </c>
      <c r="E61" s="36">
        <f t="shared" si="5"/>
        <v>20.869565217391294</v>
      </c>
      <c r="F61" s="36">
        <f t="shared" si="7"/>
        <v>1.4757927519818799</v>
      </c>
      <c r="G61" s="35">
        <v>1292</v>
      </c>
      <c r="H61" s="35">
        <v>1307</v>
      </c>
      <c r="I61" s="36">
        <f t="shared" si="6"/>
        <v>1.1609907120742946</v>
      </c>
      <c r="J61" s="36">
        <f t="shared" si="8"/>
        <v>1.370610010591554</v>
      </c>
      <c r="K61" s="79"/>
      <c r="L61" s="35">
        <v>18990</v>
      </c>
      <c r="M61" s="36">
        <f t="shared" si="9"/>
        <v>1.355263045209691</v>
      </c>
      <c r="N61" s="15"/>
    </row>
    <row r="62" spans="1:15" ht="15.75">
      <c r="A62" s="12"/>
      <c r="B62" s="34" t="s">
        <v>41</v>
      </c>
      <c r="C62" s="35">
        <v>980</v>
      </c>
      <c r="D62" s="35">
        <v>817</v>
      </c>
      <c r="E62" s="36">
        <f t="shared" si="5"/>
        <v>-16.632653061224488</v>
      </c>
      <c r="F62" s="36">
        <f t="shared" si="7"/>
        <v>2.8914212910532275</v>
      </c>
      <c r="G62" s="35">
        <v>3451</v>
      </c>
      <c r="H62" s="35">
        <v>3157</v>
      </c>
      <c r="I62" s="36">
        <f t="shared" si="6"/>
        <v>-8.5192697768762713</v>
      </c>
      <c r="J62" s="36">
        <f t="shared" si="8"/>
        <v>3.3106471334640672</v>
      </c>
      <c r="K62" s="79"/>
      <c r="L62" s="35">
        <v>44079</v>
      </c>
      <c r="M62" s="36">
        <f t="shared" si="9"/>
        <v>3.1457946166296984</v>
      </c>
      <c r="N62" s="15"/>
    </row>
    <row r="63" spans="1:15" ht="15.75">
      <c r="A63" s="12"/>
      <c r="B63" s="34" t="s">
        <v>52</v>
      </c>
      <c r="C63" s="35">
        <v>250</v>
      </c>
      <c r="D63" s="35">
        <v>114</v>
      </c>
      <c r="E63" s="36">
        <f t="shared" si="5"/>
        <v>-54.400000000000006</v>
      </c>
      <c r="F63" s="36">
        <f t="shared" si="7"/>
        <v>0.40345413363533411</v>
      </c>
      <c r="G63" s="35">
        <v>798</v>
      </c>
      <c r="H63" s="35">
        <v>570</v>
      </c>
      <c r="I63" s="36">
        <f t="shared" si="6"/>
        <v>-28.571428571428569</v>
      </c>
      <c r="J63" s="36">
        <f t="shared" si="8"/>
        <v>0.59774116758774731</v>
      </c>
      <c r="K63" s="79"/>
      <c r="L63" s="35">
        <v>9067</v>
      </c>
      <c r="M63" s="36">
        <f t="shared" si="9"/>
        <v>0.64708636287078825</v>
      </c>
      <c r="N63" s="15"/>
    </row>
    <row r="64" spans="1:15" ht="15.75">
      <c r="A64" s="12"/>
      <c r="B64" s="34" t="s">
        <v>38</v>
      </c>
      <c r="C64" s="35">
        <v>892</v>
      </c>
      <c r="D64" s="35">
        <v>859</v>
      </c>
      <c r="E64" s="36">
        <f t="shared" si="5"/>
        <v>-3.6995515695067316</v>
      </c>
      <c r="F64" s="36">
        <f t="shared" si="7"/>
        <v>3.0400622876557191</v>
      </c>
      <c r="G64" s="35">
        <v>2973</v>
      </c>
      <c r="H64" s="35">
        <v>2800</v>
      </c>
      <c r="I64" s="36">
        <f t="shared" si="6"/>
        <v>-5.8190380087453697</v>
      </c>
      <c r="J64" s="36">
        <f t="shared" si="8"/>
        <v>2.9362724021854256</v>
      </c>
      <c r="K64" s="79"/>
      <c r="L64" s="35">
        <v>36326</v>
      </c>
      <c r="M64" s="36">
        <f t="shared" si="9"/>
        <v>2.5924847488302918</v>
      </c>
      <c r="N64" s="15"/>
    </row>
    <row r="65" spans="1:14" ht="15.75">
      <c r="A65" s="12"/>
      <c r="B65" s="34" t="s">
        <v>57</v>
      </c>
      <c r="C65" s="35">
        <v>0</v>
      </c>
      <c r="D65" s="35">
        <v>0</v>
      </c>
      <c r="E65" s="36" t="str">
        <f t="shared" si="5"/>
        <v/>
      </c>
      <c r="F65" s="36">
        <f t="shared" si="7"/>
        <v>0</v>
      </c>
      <c r="G65" s="35">
        <v>1</v>
      </c>
      <c r="H65" s="35">
        <v>0</v>
      </c>
      <c r="I65" s="36">
        <f t="shared" si="6"/>
        <v>-100</v>
      </c>
      <c r="J65" s="36">
        <f t="shared" si="8"/>
        <v>0</v>
      </c>
      <c r="K65" s="79"/>
      <c r="L65" s="35">
        <v>20</v>
      </c>
      <c r="M65" s="36">
        <f t="shared" si="9"/>
        <v>1.4273439128064151E-3</v>
      </c>
      <c r="N65" s="15"/>
    </row>
    <row r="66" spans="1:14" ht="15.75">
      <c r="A66" s="12"/>
      <c r="B66" s="34" t="s">
        <v>56</v>
      </c>
      <c r="C66" s="35">
        <v>50</v>
      </c>
      <c r="D66" s="35">
        <v>20</v>
      </c>
      <c r="E66" s="36">
        <f t="shared" si="5"/>
        <v>-60</v>
      </c>
      <c r="F66" s="36">
        <f t="shared" si="7"/>
        <v>7.0781426953567386E-2</v>
      </c>
      <c r="G66" s="35">
        <v>123</v>
      </c>
      <c r="H66" s="35">
        <v>120</v>
      </c>
      <c r="I66" s="36">
        <f t="shared" si="6"/>
        <v>-2.4390243902439046</v>
      </c>
      <c r="J66" s="36">
        <f t="shared" si="8"/>
        <v>0.12584024580794681</v>
      </c>
      <c r="K66" s="79"/>
      <c r="L66" s="35">
        <v>1586</v>
      </c>
      <c r="M66" s="36">
        <f t="shared" si="9"/>
        <v>0.11318837228554872</v>
      </c>
      <c r="N66" s="15"/>
    </row>
    <row r="67" spans="1:14" ht="15.75">
      <c r="A67" s="12"/>
      <c r="B67" s="34" t="s">
        <v>39</v>
      </c>
      <c r="C67" s="35">
        <v>583</v>
      </c>
      <c r="D67" s="35">
        <v>436</v>
      </c>
      <c r="E67" s="36">
        <f t="shared" si="5"/>
        <v>-25.214408233276153</v>
      </c>
      <c r="F67" s="36">
        <f t="shared" si="7"/>
        <v>1.5430351075877691</v>
      </c>
      <c r="G67" s="35">
        <v>1983</v>
      </c>
      <c r="H67" s="35">
        <v>1644</v>
      </c>
      <c r="I67" s="36">
        <f t="shared" si="6"/>
        <v>-17.095310136157337</v>
      </c>
      <c r="J67" s="36">
        <f t="shared" si="8"/>
        <v>1.7240113675688713</v>
      </c>
      <c r="K67" s="79"/>
      <c r="L67" s="35">
        <v>29119</v>
      </c>
      <c r="M67" s="36">
        <f t="shared" si="9"/>
        <v>2.0781413698505</v>
      </c>
      <c r="N67" s="15"/>
    </row>
    <row r="68" spans="1:14" ht="15.75">
      <c r="A68" s="12"/>
      <c r="B68" s="34" t="s">
        <v>31</v>
      </c>
      <c r="C68" s="35">
        <v>5216</v>
      </c>
      <c r="D68" s="35">
        <v>4794</v>
      </c>
      <c r="E68" s="36">
        <f t="shared" si="5"/>
        <v>-8.0904907975460123</v>
      </c>
      <c r="F68" s="36">
        <f t="shared" si="7"/>
        <v>16.966308040770102</v>
      </c>
      <c r="G68" s="35">
        <v>12182</v>
      </c>
      <c r="H68" s="35">
        <v>14272</v>
      </c>
      <c r="I68" s="36">
        <f t="shared" si="6"/>
        <v>17.156460351338044</v>
      </c>
      <c r="J68" s="36">
        <f t="shared" si="8"/>
        <v>14.966599901425141</v>
      </c>
      <c r="K68" s="79"/>
      <c r="L68" s="35">
        <v>171842</v>
      </c>
      <c r="M68" s="36">
        <f t="shared" si="9"/>
        <v>12.263881633223999</v>
      </c>
      <c r="N68" s="15"/>
    </row>
    <row r="69" spans="1:14" ht="15.75">
      <c r="A69" s="12"/>
      <c r="B69" s="34" t="s">
        <v>58</v>
      </c>
      <c r="C69" s="35">
        <v>0</v>
      </c>
      <c r="D69" s="35">
        <v>0</v>
      </c>
      <c r="E69" s="36" t="str">
        <f t="shared" si="5"/>
        <v/>
      </c>
      <c r="F69" s="36">
        <f t="shared" si="7"/>
        <v>0</v>
      </c>
      <c r="G69" s="35">
        <v>0</v>
      </c>
      <c r="H69" s="35">
        <v>1</v>
      </c>
      <c r="I69" s="36" t="str">
        <f t="shared" si="6"/>
        <v/>
      </c>
      <c r="J69" s="36">
        <f t="shared" si="8"/>
        <v>1.0486687150662235E-3</v>
      </c>
      <c r="K69" s="79"/>
      <c r="L69" s="35">
        <v>12</v>
      </c>
      <c r="M69" s="36">
        <f t="shared" si="9"/>
        <v>8.5640634768384904E-4</v>
      </c>
      <c r="N69" s="15"/>
    </row>
    <row r="70" spans="1:14" ht="15.75">
      <c r="A70" s="12"/>
      <c r="B70" s="34" t="s">
        <v>55</v>
      </c>
      <c r="C70" s="35">
        <v>40</v>
      </c>
      <c r="D70" s="35">
        <v>45</v>
      </c>
      <c r="E70" s="36">
        <f t="shared" si="5"/>
        <v>12.5</v>
      </c>
      <c r="F70" s="36">
        <f t="shared" si="7"/>
        <v>0.15925821064552662</v>
      </c>
      <c r="G70" s="35">
        <v>145</v>
      </c>
      <c r="H70" s="35">
        <v>128</v>
      </c>
      <c r="I70" s="36">
        <f t="shared" si="6"/>
        <v>-11.724137931034484</v>
      </c>
      <c r="J70" s="36">
        <f t="shared" si="8"/>
        <v>0.1342295955284766</v>
      </c>
      <c r="K70" s="79"/>
      <c r="L70" s="35">
        <v>1638</v>
      </c>
      <c r="M70" s="36">
        <f t="shared" si="9"/>
        <v>0.1168994664588454</v>
      </c>
      <c r="N70" s="15"/>
    </row>
    <row r="71" spans="1:14" ht="15.75">
      <c r="A71" s="12"/>
      <c r="B71" s="34" t="s">
        <v>47</v>
      </c>
      <c r="C71" s="35">
        <v>513</v>
      </c>
      <c r="D71" s="35">
        <v>643</v>
      </c>
      <c r="E71" s="36">
        <f t="shared" si="5"/>
        <v>25.341130604288509</v>
      </c>
      <c r="F71" s="36">
        <f t="shared" si="7"/>
        <v>2.2756228765571915</v>
      </c>
      <c r="G71" s="35">
        <v>1405</v>
      </c>
      <c r="H71" s="35">
        <v>2100</v>
      </c>
      <c r="I71" s="36">
        <f t="shared" si="6"/>
        <v>49.466192170818516</v>
      </c>
      <c r="J71" s="36">
        <f t="shared" si="8"/>
        <v>2.2022043016390693</v>
      </c>
      <c r="K71" s="79"/>
      <c r="L71" s="35">
        <v>20028</v>
      </c>
      <c r="M71" s="36">
        <f t="shared" si="9"/>
        <v>1.4293421942843441</v>
      </c>
      <c r="N71" s="15"/>
    </row>
    <row r="72" spans="1:14" ht="15.75">
      <c r="A72" s="12"/>
      <c r="B72" s="34" t="s">
        <v>40</v>
      </c>
      <c r="C72" s="35">
        <v>625</v>
      </c>
      <c r="D72" s="35">
        <v>377</v>
      </c>
      <c r="E72" s="36">
        <f t="shared" si="5"/>
        <v>-39.680000000000007</v>
      </c>
      <c r="F72" s="36">
        <f t="shared" si="7"/>
        <v>1.3342298980747451</v>
      </c>
      <c r="G72" s="35">
        <v>1757</v>
      </c>
      <c r="H72" s="35">
        <v>1621</v>
      </c>
      <c r="I72" s="36">
        <f t="shared" si="6"/>
        <v>-7.7404667046101272</v>
      </c>
      <c r="J72" s="36">
        <f t="shared" si="8"/>
        <v>1.6998919871223481</v>
      </c>
      <c r="K72" s="79"/>
      <c r="L72" s="35">
        <v>28394</v>
      </c>
      <c r="M72" s="36">
        <f t="shared" si="9"/>
        <v>2.0264001530112674</v>
      </c>
      <c r="N72" s="15"/>
    </row>
    <row r="73" spans="1:14" ht="15.75">
      <c r="A73" s="12"/>
      <c r="B73" s="34" t="s">
        <v>44</v>
      </c>
      <c r="C73" s="35">
        <v>602</v>
      </c>
      <c r="D73" s="35">
        <v>401</v>
      </c>
      <c r="E73" s="36">
        <f t="shared" si="5"/>
        <v>-33.388704318936881</v>
      </c>
      <c r="F73" s="36">
        <f t="shared" si="7"/>
        <v>1.4191676104190261</v>
      </c>
      <c r="G73" s="35">
        <v>1579</v>
      </c>
      <c r="H73" s="35">
        <v>1356</v>
      </c>
      <c r="I73" s="36">
        <f t="shared" si="6"/>
        <v>-14.12286257124763</v>
      </c>
      <c r="J73" s="36">
        <f t="shared" si="8"/>
        <v>1.421994777629799</v>
      </c>
      <c r="K73" s="79"/>
      <c r="L73" s="35">
        <v>27316</v>
      </c>
      <c r="M73" s="36">
        <f t="shared" si="9"/>
        <v>1.9494663161110017</v>
      </c>
      <c r="N73" s="15"/>
    </row>
    <row r="74" spans="1:14" ht="15.75">
      <c r="A74" s="12"/>
      <c r="B74" s="34" t="s">
        <v>36</v>
      </c>
      <c r="C74" s="35">
        <v>649</v>
      </c>
      <c r="D74" s="35">
        <v>518</v>
      </c>
      <c r="E74" s="36">
        <f t="shared" si="5"/>
        <v>-20.184899845916792</v>
      </c>
      <c r="F74" s="36">
        <f t="shared" si="7"/>
        <v>1.8332389580973953</v>
      </c>
      <c r="G74" s="35">
        <v>1854</v>
      </c>
      <c r="H74" s="35">
        <v>1644</v>
      </c>
      <c r="I74" s="36">
        <f t="shared" si="6"/>
        <v>-11.326860841423947</v>
      </c>
      <c r="J74" s="36">
        <f t="shared" si="8"/>
        <v>1.7240113675688713</v>
      </c>
      <c r="K74" s="79"/>
      <c r="L74" s="35">
        <v>27537</v>
      </c>
      <c r="M74" s="36">
        <f t="shared" si="9"/>
        <v>1.9652384663475126</v>
      </c>
      <c r="N74" s="15"/>
    </row>
    <row r="75" spans="1:14" ht="15.75">
      <c r="A75" s="12"/>
      <c r="B75" s="34" t="s">
        <v>48</v>
      </c>
      <c r="C75" s="35">
        <v>518</v>
      </c>
      <c r="D75" s="35">
        <v>375</v>
      </c>
      <c r="E75" s="36">
        <f t="shared" si="5"/>
        <v>-27.606177606177607</v>
      </c>
      <c r="F75" s="36">
        <f t="shared" si="7"/>
        <v>1.3271517553793883</v>
      </c>
      <c r="G75" s="35">
        <v>1582</v>
      </c>
      <c r="H75" s="35">
        <v>1499</v>
      </c>
      <c r="I75" s="36">
        <f t="shared" si="6"/>
        <v>-5.2465233881163087</v>
      </c>
      <c r="J75" s="36">
        <f t="shared" si="8"/>
        <v>1.571954403884269</v>
      </c>
      <c r="K75" s="79"/>
      <c r="L75" s="35">
        <v>21620</v>
      </c>
      <c r="M75" s="36">
        <f t="shared" si="9"/>
        <v>1.5429587697437346</v>
      </c>
      <c r="N75" s="15"/>
    </row>
    <row r="76" spans="1:14" ht="15.75">
      <c r="A76" s="12"/>
      <c r="B76" s="34" t="s">
        <v>85</v>
      </c>
      <c r="C76" s="35">
        <v>1</v>
      </c>
      <c r="D76" s="35">
        <v>0</v>
      </c>
      <c r="E76" s="36">
        <f t="shared" si="5"/>
        <v>-100</v>
      </c>
      <c r="F76" s="36">
        <f t="shared" si="7"/>
        <v>0</v>
      </c>
      <c r="G76" s="35">
        <v>3</v>
      </c>
      <c r="H76" s="35">
        <v>2</v>
      </c>
      <c r="I76" s="36">
        <f t="shared" si="6"/>
        <v>-33.333333333333336</v>
      </c>
      <c r="J76" s="36">
        <f t="shared" si="8"/>
        <v>2.0973374301324469E-3</v>
      </c>
      <c r="K76" s="79"/>
      <c r="L76" s="35">
        <v>36</v>
      </c>
      <c r="M76" s="36">
        <f t="shared" si="9"/>
        <v>2.5692190430515469E-3</v>
      </c>
      <c r="N76" s="15"/>
    </row>
    <row r="77" spans="1:14" ht="15.75">
      <c r="A77" s="12"/>
      <c r="B77" s="34" t="s">
        <v>53</v>
      </c>
      <c r="C77" s="35">
        <v>223</v>
      </c>
      <c r="D77" s="35">
        <v>68</v>
      </c>
      <c r="E77" s="36">
        <f t="shared" si="5"/>
        <v>-69.506726457399111</v>
      </c>
      <c r="F77" s="36">
        <f t="shared" si="7"/>
        <v>0.2406568516421291</v>
      </c>
      <c r="G77" s="35">
        <v>869</v>
      </c>
      <c r="H77" s="35">
        <v>353</v>
      </c>
      <c r="I77" s="36">
        <f t="shared" si="6"/>
        <v>-59.378596087456849</v>
      </c>
      <c r="J77" s="36">
        <f t="shared" si="8"/>
        <v>0.37018005641837687</v>
      </c>
      <c r="K77" s="79"/>
      <c r="L77" s="35">
        <v>7502</v>
      </c>
      <c r="M77" s="36">
        <f t="shared" si="9"/>
        <v>0.53539670169368625</v>
      </c>
      <c r="N77" s="15"/>
    </row>
    <row r="78" spans="1:14" ht="15.75">
      <c r="A78" s="12"/>
      <c r="B78" s="34" t="s">
        <v>50</v>
      </c>
      <c r="C78" s="35">
        <v>379</v>
      </c>
      <c r="D78" s="35">
        <v>185</v>
      </c>
      <c r="E78" s="36">
        <f t="shared" si="5"/>
        <v>-51.187335092348285</v>
      </c>
      <c r="F78" s="36">
        <f t="shared" si="7"/>
        <v>0.65472819932049831</v>
      </c>
      <c r="G78" s="35">
        <v>1269</v>
      </c>
      <c r="H78" s="35">
        <v>1309</v>
      </c>
      <c r="I78" s="36">
        <f t="shared" si="6"/>
        <v>3.1520882584712417</v>
      </c>
      <c r="J78" s="36">
        <f t="shared" si="8"/>
        <v>1.3727073480216865</v>
      </c>
      <c r="K78" s="79"/>
      <c r="L78" s="35">
        <v>12176</v>
      </c>
      <c r="M78" s="36">
        <f t="shared" si="9"/>
        <v>0.86896697411654544</v>
      </c>
      <c r="N78" s="15"/>
    </row>
    <row r="79" spans="1:14" ht="15.75">
      <c r="A79" s="12"/>
      <c r="B79" s="34" t="s">
        <v>54</v>
      </c>
      <c r="C79" s="35">
        <v>118</v>
      </c>
      <c r="D79" s="35">
        <v>100</v>
      </c>
      <c r="E79" s="36">
        <f t="shared" si="5"/>
        <v>-15.254237288135597</v>
      </c>
      <c r="F79" s="36">
        <f t="shared" si="7"/>
        <v>0.35390713476783692</v>
      </c>
      <c r="G79" s="35">
        <v>335</v>
      </c>
      <c r="H79" s="35">
        <v>302</v>
      </c>
      <c r="I79" s="36">
        <f t="shared" si="6"/>
        <v>-9.8507462686567173</v>
      </c>
      <c r="J79" s="36">
        <f t="shared" si="8"/>
        <v>0.3166979519499995</v>
      </c>
      <c r="K79" s="79"/>
      <c r="L79" s="35">
        <v>3174</v>
      </c>
      <c r="M79" s="36">
        <f t="shared" si="9"/>
        <v>0.22651947896237806</v>
      </c>
      <c r="N79" s="15"/>
    </row>
    <row r="80" spans="1:14" ht="15.75">
      <c r="A80" s="12"/>
      <c r="B80" s="34" t="s">
        <v>233</v>
      </c>
      <c r="C80" s="35">
        <v>3</v>
      </c>
      <c r="D80" s="35">
        <v>2</v>
      </c>
      <c r="E80" s="36">
        <f t="shared" si="5"/>
        <v>-33.333333333333336</v>
      </c>
      <c r="F80" s="36">
        <f t="shared" si="7"/>
        <v>7.0781426953567383E-3</v>
      </c>
      <c r="G80" s="35">
        <v>9</v>
      </c>
      <c r="H80" s="35">
        <v>7</v>
      </c>
      <c r="I80" s="36">
        <f t="shared" si="6"/>
        <v>-22.222222222222221</v>
      </c>
      <c r="J80" s="36">
        <f t="shared" si="8"/>
        <v>7.3406810054635644E-3</v>
      </c>
      <c r="K80" s="79"/>
      <c r="L80" s="35">
        <v>119</v>
      </c>
      <c r="M80" s="36">
        <f t="shared" si="9"/>
        <v>8.4926962811981699E-3</v>
      </c>
      <c r="N80" s="15"/>
    </row>
    <row r="81" spans="1:14" ht="15.75">
      <c r="A81" s="12"/>
      <c r="B81" s="34" t="s">
        <v>42</v>
      </c>
      <c r="C81" s="35">
        <v>430</v>
      </c>
      <c r="D81" s="35">
        <v>443</v>
      </c>
      <c r="E81" s="36">
        <f t="shared" si="5"/>
        <v>3.0232558139534849</v>
      </c>
      <c r="F81" s="36">
        <f t="shared" si="7"/>
        <v>1.5678086070215176</v>
      </c>
      <c r="G81" s="35">
        <v>1427</v>
      </c>
      <c r="H81" s="35">
        <v>1156</v>
      </c>
      <c r="I81" s="36">
        <f t="shared" si="6"/>
        <v>-18.990889978976877</v>
      </c>
      <c r="J81" s="36">
        <f t="shared" si="8"/>
        <v>1.2122610346165543</v>
      </c>
      <c r="K81" s="79"/>
      <c r="L81" s="35">
        <v>17726</v>
      </c>
      <c r="M81" s="36">
        <f t="shared" si="9"/>
        <v>1.2650549099203257</v>
      </c>
      <c r="N81" s="15"/>
    </row>
    <row r="82" spans="1:14" ht="15.75">
      <c r="A82" s="12"/>
      <c r="B82" s="34" t="s">
        <v>51</v>
      </c>
      <c r="C82" s="35">
        <v>185</v>
      </c>
      <c r="D82" s="35">
        <v>100</v>
      </c>
      <c r="E82" s="36">
        <f t="shared" si="5"/>
        <v>-45.945945945945944</v>
      </c>
      <c r="F82" s="36">
        <f t="shared" si="7"/>
        <v>0.35390713476783692</v>
      </c>
      <c r="G82" s="35">
        <v>579</v>
      </c>
      <c r="H82" s="35">
        <v>405</v>
      </c>
      <c r="I82" s="36">
        <f t="shared" si="6"/>
        <v>-30.051813471502587</v>
      </c>
      <c r="J82" s="36">
        <f t="shared" si="8"/>
        <v>0.42471082960182049</v>
      </c>
      <c r="K82" s="79"/>
      <c r="L82" s="35">
        <v>17812</v>
      </c>
      <c r="M82" s="36">
        <f t="shared" si="9"/>
        <v>1.2711924887453931</v>
      </c>
      <c r="N82" s="15"/>
    </row>
    <row r="83" spans="1:14" ht="15.75">
      <c r="A83" s="12"/>
      <c r="B83" s="34" t="s">
        <v>46</v>
      </c>
      <c r="C83" s="35">
        <v>469</v>
      </c>
      <c r="D83" s="35">
        <v>334</v>
      </c>
      <c r="E83" s="36">
        <f t="shared" si="5"/>
        <v>-28.784648187633266</v>
      </c>
      <c r="F83" s="36">
        <f t="shared" si="7"/>
        <v>1.1820498301245752</v>
      </c>
      <c r="G83" s="35">
        <v>1787</v>
      </c>
      <c r="H83" s="35">
        <v>1358</v>
      </c>
      <c r="I83" s="36">
        <f t="shared" si="6"/>
        <v>-24.00671516508114</v>
      </c>
      <c r="J83" s="36">
        <f t="shared" si="8"/>
        <v>1.4240921150599315</v>
      </c>
      <c r="K83" s="79"/>
      <c r="L83" s="35">
        <v>18802</v>
      </c>
      <c r="M83" s="36">
        <f t="shared" si="9"/>
        <v>1.3418460124293108</v>
      </c>
      <c r="N83" s="15"/>
    </row>
    <row r="84" spans="1:14" ht="15.75">
      <c r="A84" s="12"/>
      <c r="B84" s="34" t="s">
        <v>49</v>
      </c>
      <c r="C84" s="35">
        <v>498</v>
      </c>
      <c r="D84" s="35">
        <v>415</v>
      </c>
      <c r="E84" s="36">
        <f t="shared" si="5"/>
        <v>-16.666666666666664</v>
      </c>
      <c r="F84" s="36">
        <f t="shared" si="7"/>
        <v>1.4687146092865233</v>
      </c>
      <c r="G84" s="35">
        <v>1554</v>
      </c>
      <c r="H84" s="35">
        <v>1808</v>
      </c>
      <c r="I84" s="36">
        <f t="shared" si="6"/>
        <v>16.344916344916349</v>
      </c>
      <c r="J84" s="36">
        <f t="shared" si="8"/>
        <v>1.895993036839732</v>
      </c>
      <c r="K84" s="79"/>
      <c r="L84" s="35">
        <v>22368</v>
      </c>
      <c r="M84" s="36">
        <f t="shared" si="9"/>
        <v>1.5963414320826945</v>
      </c>
      <c r="N84" s="15"/>
    </row>
    <row r="85" spans="1:14" ht="15.75">
      <c r="A85" s="12"/>
      <c r="B85" s="34" t="s">
        <v>37</v>
      </c>
      <c r="C85" s="35">
        <v>807</v>
      </c>
      <c r="D85" s="35">
        <v>420</v>
      </c>
      <c r="E85" s="36">
        <f t="shared" si="5"/>
        <v>-47.955390334572492</v>
      </c>
      <c r="F85" s="36">
        <f t="shared" si="7"/>
        <v>1.486409966024915</v>
      </c>
      <c r="G85" s="35">
        <v>2717</v>
      </c>
      <c r="H85" s="35">
        <v>1528</v>
      </c>
      <c r="I85" s="36">
        <f t="shared" si="6"/>
        <v>-43.761501656238501</v>
      </c>
      <c r="J85" s="36">
        <f t="shared" si="8"/>
        <v>1.6023657966211895</v>
      </c>
      <c r="K85" s="79"/>
      <c r="L85" s="35">
        <v>38395</v>
      </c>
      <c r="M85" s="36">
        <f t="shared" si="9"/>
        <v>2.7401434766101151</v>
      </c>
      <c r="N85" s="15"/>
    </row>
    <row r="86" spans="1:14" ht="15.75">
      <c r="A86" s="12"/>
      <c r="B86" s="34" t="s">
        <v>45</v>
      </c>
      <c r="C86" s="35">
        <v>375</v>
      </c>
      <c r="D86" s="35">
        <v>277</v>
      </c>
      <c r="E86" s="36">
        <f t="shared" si="5"/>
        <v>-26.133333333333329</v>
      </c>
      <c r="F86" s="36">
        <f>+(D86*100)/$D$87</f>
        <v>0.98032276330690826</v>
      </c>
      <c r="G86" s="35">
        <v>1380</v>
      </c>
      <c r="H86" s="35">
        <v>1025</v>
      </c>
      <c r="I86" s="36">
        <f t="shared" si="6"/>
        <v>-25.724637681159422</v>
      </c>
      <c r="J86" s="36">
        <f t="shared" si="8"/>
        <v>1.074885432942879</v>
      </c>
      <c r="K86" s="79"/>
      <c r="L86" s="35">
        <v>16851</v>
      </c>
      <c r="M86" s="36">
        <f t="shared" si="9"/>
        <v>1.2026086137350449</v>
      </c>
      <c r="N86" s="15"/>
    </row>
    <row r="87" spans="1:14" ht="15.75">
      <c r="A87" s="12"/>
      <c r="B87" s="40" t="s">
        <v>70</v>
      </c>
      <c r="C87" s="42">
        <f>SUM(C55:C86)</f>
        <v>33228</v>
      </c>
      <c r="D87" s="42">
        <f>SUM(D55:D86)</f>
        <v>28256</v>
      </c>
      <c r="E87" s="38">
        <f t="shared" si="5"/>
        <v>-14.96328397736848</v>
      </c>
      <c r="F87" s="38">
        <f>SUM(F55:F86)</f>
        <v>99.999999999999986</v>
      </c>
      <c r="G87" s="42">
        <f>SUM(G55:G86)</f>
        <v>102974</v>
      </c>
      <c r="H87" s="42">
        <f>SUM(H55:H86)</f>
        <v>95359</v>
      </c>
      <c r="I87" s="38">
        <f t="shared" si="6"/>
        <v>-7.3950706003457212</v>
      </c>
      <c r="J87" s="38">
        <f>SUM(J55:J86)</f>
        <v>100.00000000000001</v>
      </c>
      <c r="K87" s="4"/>
      <c r="L87" s="42">
        <f>SUM(L55:L86)</f>
        <v>1401204</v>
      </c>
      <c r="M87" s="38">
        <f>SUM(M55:M86)</f>
        <v>100</v>
      </c>
      <c r="N87" s="15"/>
    </row>
    <row r="88" spans="1:14">
      <c r="A88" s="1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5"/>
    </row>
    <row r="89" spans="1:14" ht="18.75">
      <c r="A89" s="12"/>
      <c r="B89" s="92" t="s">
        <v>309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5"/>
    </row>
    <row r="90" spans="1:14" ht="31.5" customHeight="1">
      <c r="A90" s="12"/>
      <c r="B90" s="30" t="s">
        <v>256</v>
      </c>
      <c r="C90" s="104" t="s">
        <v>319</v>
      </c>
      <c r="D90" s="104"/>
      <c r="E90" s="101" t="s">
        <v>316</v>
      </c>
      <c r="F90" s="101" t="s">
        <v>306</v>
      </c>
      <c r="G90" s="105" t="s">
        <v>321</v>
      </c>
      <c r="H90" s="106"/>
      <c r="I90" s="101" t="s">
        <v>316</v>
      </c>
      <c r="J90" s="101" t="s">
        <v>306</v>
      </c>
      <c r="K90" s="94"/>
      <c r="L90" s="86" t="s">
        <v>312</v>
      </c>
      <c r="M90" s="101" t="s">
        <v>101</v>
      </c>
      <c r="N90" s="15"/>
    </row>
    <row r="91" spans="1:14" ht="15.75">
      <c r="A91" s="12"/>
      <c r="B91" s="30"/>
      <c r="C91" s="31">
        <v>2017</v>
      </c>
      <c r="D91" s="31">
        <v>2018</v>
      </c>
      <c r="E91" s="101"/>
      <c r="F91" s="101"/>
      <c r="G91" s="31">
        <v>2017</v>
      </c>
      <c r="H91" s="31">
        <v>2018</v>
      </c>
      <c r="I91" s="101"/>
      <c r="J91" s="101"/>
      <c r="K91" s="94"/>
      <c r="L91" s="39" t="s">
        <v>318</v>
      </c>
      <c r="M91" s="101"/>
      <c r="N91" s="15"/>
    </row>
    <row r="92" spans="1:14">
      <c r="A92" s="12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5"/>
    </row>
    <row r="93" spans="1:14" ht="15.75">
      <c r="A93" s="12"/>
      <c r="B93" s="34" t="s">
        <v>23</v>
      </c>
      <c r="C93" s="35">
        <f>C17-C55</f>
        <v>258</v>
      </c>
      <c r="D93" s="35">
        <f>D17-D55</f>
        <v>87</v>
      </c>
      <c r="E93" s="36">
        <f t="shared" ref="E93:E125" si="10">IF(ISBLANK(D93),"",(IFERROR(((D93/C93-1)*100),"")))</f>
        <v>-66.279069767441868</v>
      </c>
      <c r="F93" s="36">
        <f>+(D93*100)/$D$125</f>
        <v>0.37268677176148046</v>
      </c>
      <c r="G93" s="35">
        <f>G17-G55</f>
        <v>804</v>
      </c>
      <c r="H93" s="35">
        <f>H17-H55</f>
        <v>415</v>
      </c>
      <c r="I93" s="36">
        <f t="shared" ref="I93:I125" si="11">IF(ISBLANK(H93),"",(IFERROR(((H93/G93-1)*100),"")))</f>
        <v>-48.383084577114431</v>
      </c>
      <c r="J93" s="36">
        <f>+(H93*100)/$H$125</f>
        <v>0.54048422176783928</v>
      </c>
      <c r="K93" s="79"/>
      <c r="L93" s="35">
        <f>L17-L55</f>
        <v>7397</v>
      </c>
      <c r="M93" s="36">
        <f>+(L93*100)/$L$125</f>
        <v>0.69753998572292097</v>
      </c>
      <c r="N93" s="15"/>
    </row>
    <row r="94" spans="1:14" ht="15.75">
      <c r="A94" s="12"/>
      <c r="B94" s="34" t="s">
        <v>43</v>
      </c>
      <c r="C94" s="35">
        <f t="shared" ref="C94:D124" si="12">C18-C56</f>
        <v>243</v>
      </c>
      <c r="D94" s="35">
        <f t="shared" si="12"/>
        <v>302</v>
      </c>
      <c r="E94" s="36">
        <f t="shared" si="10"/>
        <v>24.279835390946491</v>
      </c>
      <c r="F94" s="36">
        <f t="shared" ref="F94:F124" si="13">+(D94*100)/$D$125</f>
        <v>1.2936943111720356</v>
      </c>
      <c r="G94" s="35">
        <f t="shared" ref="G94:H94" si="14">G18-G56</f>
        <v>850</v>
      </c>
      <c r="H94" s="35">
        <f t="shared" si="14"/>
        <v>931</v>
      </c>
      <c r="I94" s="36">
        <f t="shared" si="11"/>
        <v>9.5294117647058751</v>
      </c>
      <c r="J94" s="36">
        <f t="shared" ref="J94:J124" si="15">+(H94*100)/$H$125</f>
        <v>1.2125079770261646</v>
      </c>
      <c r="K94" s="79"/>
      <c r="L94" s="35">
        <f t="shared" ref="L94" si="16">L18-L56</f>
        <v>12538</v>
      </c>
      <c r="M94" s="36">
        <f t="shared" ref="M94:M124" si="17">+(L94*100)/$L$125</f>
        <v>1.1823382913335112</v>
      </c>
      <c r="N94" s="15"/>
    </row>
    <row r="95" spans="1:14" ht="15.75">
      <c r="A95" s="12"/>
      <c r="B95" s="34" t="s">
        <v>33</v>
      </c>
      <c r="C95" s="35">
        <f t="shared" si="12"/>
        <v>1625</v>
      </c>
      <c r="D95" s="35">
        <f t="shared" si="12"/>
        <v>1724</v>
      </c>
      <c r="E95" s="36">
        <f t="shared" si="10"/>
        <v>6.0923076923076858</v>
      </c>
      <c r="F95" s="36">
        <f t="shared" si="13"/>
        <v>7.3851953392734746</v>
      </c>
      <c r="G95" s="35">
        <f t="shared" ref="G95:H95" si="18">G19-G57</f>
        <v>4532</v>
      </c>
      <c r="H95" s="35">
        <f t="shared" si="18"/>
        <v>5389</v>
      </c>
      <c r="I95" s="36">
        <f t="shared" si="11"/>
        <v>18.909973521624003</v>
      </c>
      <c r="J95" s="36">
        <f t="shared" si="15"/>
        <v>7.018480653269604</v>
      </c>
      <c r="K95" s="79"/>
      <c r="L95" s="35">
        <f t="shared" ref="L95" si="19">L19-L57</f>
        <v>69483</v>
      </c>
      <c r="M95" s="36">
        <f t="shared" si="17"/>
        <v>6.5522740067575658</v>
      </c>
      <c r="N95" s="15"/>
    </row>
    <row r="96" spans="1:14" ht="15.75">
      <c r="A96" s="12"/>
      <c r="B96" s="34" t="s">
        <v>30</v>
      </c>
      <c r="C96" s="35">
        <f t="shared" si="12"/>
        <v>8637</v>
      </c>
      <c r="D96" s="35">
        <f t="shared" si="12"/>
        <v>8911</v>
      </c>
      <c r="E96" s="36">
        <f t="shared" si="10"/>
        <v>3.1723978233182848</v>
      </c>
      <c r="F96" s="36">
        <f t="shared" si="13"/>
        <v>38.172549691569571</v>
      </c>
      <c r="G96" s="35">
        <f t="shared" ref="G96:H96" si="20">G20-G58</f>
        <v>27435</v>
      </c>
      <c r="H96" s="35">
        <f t="shared" si="20"/>
        <v>29040</v>
      </c>
      <c r="I96" s="36">
        <f t="shared" si="11"/>
        <v>5.8501913613996814</v>
      </c>
      <c r="J96" s="36">
        <f t="shared" si="15"/>
        <v>37.820871807561566</v>
      </c>
      <c r="K96" s="79"/>
      <c r="L96" s="35">
        <f t="shared" ref="L96" si="21">L20-L58</f>
        <v>368720</v>
      </c>
      <c r="M96" s="36">
        <f t="shared" si="17"/>
        <v>34.770439845309639</v>
      </c>
      <c r="N96" s="15"/>
    </row>
    <row r="97" spans="1:14" ht="15.75">
      <c r="A97" s="12"/>
      <c r="B97" s="34" t="s">
        <v>34</v>
      </c>
      <c r="C97" s="35">
        <f t="shared" si="12"/>
        <v>1326</v>
      </c>
      <c r="D97" s="35">
        <f t="shared" si="12"/>
        <v>809</v>
      </c>
      <c r="E97" s="36">
        <f t="shared" si="10"/>
        <v>-38.989441930618398</v>
      </c>
      <c r="F97" s="36">
        <f t="shared" si="13"/>
        <v>3.4655586017820426</v>
      </c>
      <c r="G97" s="35">
        <f t="shared" ref="G97:H97" si="22">G21-G59</f>
        <v>3753</v>
      </c>
      <c r="H97" s="35">
        <f t="shared" si="22"/>
        <v>2943</v>
      </c>
      <c r="I97" s="36">
        <f t="shared" si="11"/>
        <v>-21.582733812949641</v>
      </c>
      <c r="J97" s="36">
        <f t="shared" si="15"/>
        <v>3.8328796738861466</v>
      </c>
      <c r="K97" s="79"/>
      <c r="L97" s="35">
        <f t="shared" ref="L97" si="23">L21-L59</f>
        <v>37305</v>
      </c>
      <c r="M97" s="36">
        <f t="shared" si="17"/>
        <v>3.5178760534532332</v>
      </c>
      <c r="N97" s="15"/>
    </row>
    <row r="98" spans="1:14" ht="15.75">
      <c r="A98" s="12"/>
      <c r="B98" s="34" t="s">
        <v>32</v>
      </c>
      <c r="C98" s="35">
        <f t="shared" si="12"/>
        <v>1685</v>
      </c>
      <c r="D98" s="35">
        <f t="shared" si="12"/>
        <v>1130</v>
      </c>
      <c r="E98" s="36">
        <f t="shared" si="10"/>
        <v>-32.93768545994066</v>
      </c>
      <c r="F98" s="36">
        <f t="shared" si="13"/>
        <v>4.8406442769019877</v>
      </c>
      <c r="G98" s="35">
        <f t="shared" ref="G98:H98" si="24">G22-G60</f>
        <v>5336</v>
      </c>
      <c r="H98" s="35">
        <f t="shared" si="24"/>
        <v>4050</v>
      </c>
      <c r="I98" s="36">
        <f t="shared" si="11"/>
        <v>-24.100449775112441</v>
      </c>
      <c r="J98" s="36">
        <f t="shared" si="15"/>
        <v>5.2746050558066235</v>
      </c>
      <c r="K98" s="79"/>
      <c r="L98" s="35">
        <f t="shared" ref="L98" si="25">L22-L60</f>
        <v>100733</v>
      </c>
      <c r="M98" s="36">
        <f t="shared" si="17"/>
        <v>9.499161198029876</v>
      </c>
      <c r="N98" s="15"/>
    </row>
    <row r="99" spans="1:14" ht="15.75">
      <c r="A99" s="12"/>
      <c r="B99" s="34" t="s">
        <v>35</v>
      </c>
      <c r="C99" s="35">
        <f t="shared" si="12"/>
        <v>338</v>
      </c>
      <c r="D99" s="35">
        <f t="shared" si="12"/>
        <v>387</v>
      </c>
      <c r="E99" s="36">
        <f t="shared" si="10"/>
        <v>14.49704142011834</v>
      </c>
      <c r="F99" s="36">
        <f t="shared" si="13"/>
        <v>1.6578135709389994</v>
      </c>
      <c r="G99" s="35">
        <f t="shared" ref="G99:H99" si="26">G23-G61</f>
        <v>2381</v>
      </c>
      <c r="H99" s="35">
        <f t="shared" si="26"/>
        <v>1182</v>
      </c>
      <c r="I99" s="36">
        <f t="shared" si="11"/>
        <v>-50.356992860142789</v>
      </c>
      <c r="J99" s="36">
        <f t="shared" si="15"/>
        <v>1.5394032533243036</v>
      </c>
      <c r="K99" s="79"/>
      <c r="L99" s="35">
        <f t="shared" ref="L99" si="27">L23-L61</f>
        <v>21971</v>
      </c>
      <c r="M99" s="36">
        <f t="shared" si="17"/>
        <v>2.0718738713422056</v>
      </c>
      <c r="N99" s="15"/>
    </row>
    <row r="100" spans="1:14" ht="15.75">
      <c r="A100" s="12"/>
      <c r="B100" s="34" t="s">
        <v>41</v>
      </c>
      <c r="C100" s="35">
        <f t="shared" si="12"/>
        <v>890</v>
      </c>
      <c r="D100" s="35">
        <f t="shared" si="12"/>
        <v>611</v>
      </c>
      <c r="E100" s="36">
        <f t="shared" si="10"/>
        <v>-31.348314606741578</v>
      </c>
      <c r="F100" s="36">
        <f t="shared" si="13"/>
        <v>2.6173749143248801</v>
      </c>
      <c r="G100" s="35">
        <f t="shared" ref="G100:H100" si="28">G24-G62</f>
        <v>3428</v>
      </c>
      <c r="H100" s="35">
        <f t="shared" si="28"/>
        <v>2294</v>
      </c>
      <c r="I100" s="36">
        <f t="shared" si="11"/>
        <v>-33.080513418903145</v>
      </c>
      <c r="J100" s="36">
        <f t="shared" si="15"/>
        <v>2.9876404933383691</v>
      </c>
      <c r="K100" s="79"/>
      <c r="L100" s="35">
        <f t="shared" ref="L100" si="29">L24-L62</f>
        <v>34920</v>
      </c>
      <c r="M100" s="36">
        <f t="shared" si="17"/>
        <v>3.2929696230153302</v>
      </c>
      <c r="N100" s="15"/>
    </row>
    <row r="101" spans="1:14" ht="15.75">
      <c r="A101" s="12"/>
      <c r="B101" s="34" t="s">
        <v>52</v>
      </c>
      <c r="C101" s="35">
        <f t="shared" si="12"/>
        <v>233</v>
      </c>
      <c r="D101" s="35">
        <f t="shared" si="12"/>
        <v>95</v>
      </c>
      <c r="E101" s="36">
        <f t="shared" si="10"/>
        <v>-59.227467811158796</v>
      </c>
      <c r="F101" s="36">
        <f t="shared" si="13"/>
        <v>0.40695681973954762</v>
      </c>
      <c r="G101" s="35">
        <f t="shared" ref="G101:H101" si="30">G25-G63</f>
        <v>624</v>
      </c>
      <c r="H101" s="35">
        <f t="shared" si="30"/>
        <v>382</v>
      </c>
      <c r="I101" s="36">
        <f t="shared" si="11"/>
        <v>-38.782051282051277</v>
      </c>
      <c r="J101" s="36">
        <f t="shared" si="15"/>
        <v>0.49750595835015565</v>
      </c>
      <c r="K101" s="79"/>
      <c r="L101" s="35">
        <f t="shared" ref="L101" si="31">L25-L63</f>
        <v>7362</v>
      </c>
      <c r="M101" s="36">
        <f t="shared" si="17"/>
        <v>0.69423947206869596</v>
      </c>
      <c r="N101" s="15"/>
    </row>
    <row r="102" spans="1:14" ht="15.75">
      <c r="A102" s="12"/>
      <c r="B102" s="34" t="s">
        <v>38</v>
      </c>
      <c r="C102" s="35">
        <f t="shared" si="12"/>
        <v>762</v>
      </c>
      <c r="D102" s="35">
        <f t="shared" si="12"/>
        <v>636</v>
      </c>
      <c r="E102" s="36">
        <f t="shared" si="10"/>
        <v>-16.535433070866144</v>
      </c>
      <c r="F102" s="36">
        <f t="shared" si="13"/>
        <v>2.72446881425634</v>
      </c>
      <c r="G102" s="35">
        <f t="shared" ref="G102:H102" si="32">G26-G64</f>
        <v>2372</v>
      </c>
      <c r="H102" s="35">
        <f t="shared" si="32"/>
        <v>2108</v>
      </c>
      <c r="I102" s="36">
        <f t="shared" si="11"/>
        <v>-11.129848229342333</v>
      </c>
      <c r="J102" s="36">
        <f t="shared" si="15"/>
        <v>2.7453993722568799</v>
      </c>
      <c r="K102" s="79"/>
      <c r="L102" s="35">
        <f t="shared" ref="L102" si="33">L26-L64</f>
        <v>29595</v>
      </c>
      <c r="M102" s="36">
        <f t="shared" si="17"/>
        <v>2.7908200456225289</v>
      </c>
      <c r="N102" s="15"/>
    </row>
    <row r="103" spans="1:14" ht="15.75">
      <c r="A103" s="12"/>
      <c r="B103" s="34" t="s">
        <v>57</v>
      </c>
      <c r="C103" s="35">
        <f t="shared" si="12"/>
        <v>0</v>
      </c>
      <c r="D103" s="35">
        <f t="shared" si="12"/>
        <v>0</v>
      </c>
      <c r="E103" s="36" t="str">
        <f t="shared" si="10"/>
        <v/>
      </c>
      <c r="F103" s="36">
        <f t="shared" si="13"/>
        <v>0</v>
      </c>
      <c r="G103" s="35">
        <f t="shared" ref="G103:H103" si="34">G27-G65</f>
        <v>1</v>
      </c>
      <c r="H103" s="35">
        <f t="shared" si="34"/>
        <v>0</v>
      </c>
      <c r="I103" s="36">
        <f t="shared" si="11"/>
        <v>-100</v>
      </c>
      <c r="J103" s="36">
        <f t="shared" si="15"/>
        <v>0</v>
      </c>
      <c r="K103" s="79"/>
      <c r="L103" s="35">
        <f t="shared" ref="L103" si="35">L27-L65</f>
        <v>35</v>
      </c>
      <c r="M103" s="36">
        <f t="shared" si="17"/>
        <v>3.3005136542249877E-3</v>
      </c>
      <c r="N103" s="15"/>
    </row>
    <row r="104" spans="1:14" ht="15.75">
      <c r="A104" s="12"/>
      <c r="B104" s="34" t="s">
        <v>56</v>
      </c>
      <c r="C104" s="35">
        <f t="shared" si="12"/>
        <v>24</v>
      </c>
      <c r="D104" s="35">
        <f t="shared" si="12"/>
        <v>16</v>
      </c>
      <c r="E104" s="36">
        <f t="shared" si="10"/>
        <v>-33.333333333333336</v>
      </c>
      <c r="F104" s="36">
        <f t="shared" si="13"/>
        <v>6.8540095956134334E-2</v>
      </c>
      <c r="G104" s="35">
        <f t="shared" ref="G104:H104" si="36">G28-G66</f>
        <v>84</v>
      </c>
      <c r="H104" s="35">
        <f t="shared" si="36"/>
        <v>54</v>
      </c>
      <c r="I104" s="36">
        <f t="shared" si="11"/>
        <v>-35.714285714285708</v>
      </c>
      <c r="J104" s="36">
        <f t="shared" si="15"/>
        <v>7.032806741075498E-2</v>
      </c>
      <c r="K104" s="79"/>
      <c r="L104" s="35">
        <f t="shared" ref="L104" si="37">L28-L66</f>
        <v>1033</v>
      </c>
      <c r="M104" s="36">
        <f t="shared" si="17"/>
        <v>9.7412302994697483E-2</v>
      </c>
      <c r="N104" s="15"/>
    </row>
    <row r="105" spans="1:14" ht="15.75">
      <c r="A105" s="12"/>
      <c r="B105" s="34" t="s">
        <v>39</v>
      </c>
      <c r="C105" s="35">
        <f t="shared" si="12"/>
        <v>462</v>
      </c>
      <c r="D105" s="35">
        <f t="shared" si="12"/>
        <v>318</v>
      </c>
      <c r="E105" s="36">
        <f t="shared" si="10"/>
        <v>-31.168831168831169</v>
      </c>
      <c r="F105" s="36">
        <f t="shared" si="13"/>
        <v>1.36223440712817</v>
      </c>
      <c r="G105" s="35">
        <f t="shared" ref="G105:H105" si="38">G29-G67</f>
        <v>1377</v>
      </c>
      <c r="H105" s="35">
        <f t="shared" si="38"/>
        <v>1159</v>
      </c>
      <c r="I105" s="36">
        <f t="shared" si="11"/>
        <v>-15.831517792302108</v>
      </c>
      <c r="J105" s="36">
        <f t="shared" si="15"/>
        <v>1.5094487060937969</v>
      </c>
      <c r="K105" s="79"/>
      <c r="L105" s="35">
        <f t="shared" ref="L105" si="39">L29-L67</f>
        <v>20835</v>
      </c>
      <c r="M105" s="36">
        <f t="shared" si="17"/>
        <v>1.9647486281650748</v>
      </c>
      <c r="N105" s="15"/>
    </row>
    <row r="106" spans="1:14" ht="15.75">
      <c r="A106" s="12"/>
      <c r="B106" s="34" t="s">
        <v>31</v>
      </c>
      <c r="C106" s="35">
        <f t="shared" si="12"/>
        <v>3517</v>
      </c>
      <c r="D106" s="35">
        <f t="shared" si="12"/>
        <v>4002</v>
      </c>
      <c r="E106" s="36">
        <f t="shared" si="10"/>
        <v>13.790162069945966</v>
      </c>
      <c r="F106" s="36">
        <f t="shared" si="13"/>
        <v>17.143591501028101</v>
      </c>
      <c r="G106" s="35">
        <f t="shared" ref="G106:H106" si="40">G30-G68</f>
        <v>8534</v>
      </c>
      <c r="H106" s="35">
        <f t="shared" si="40"/>
        <v>12189</v>
      </c>
      <c r="I106" s="36">
        <f t="shared" si="11"/>
        <v>42.82868525896415</v>
      </c>
      <c r="J106" s="36">
        <f t="shared" si="15"/>
        <v>15.874607660549861</v>
      </c>
      <c r="K106" s="79"/>
      <c r="L106" s="35">
        <f t="shared" ref="L106" si="41">L30-L68</f>
        <v>118900</v>
      </c>
      <c r="M106" s="36">
        <f t="shared" si="17"/>
        <v>11.212316385352887</v>
      </c>
      <c r="N106" s="15"/>
    </row>
    <row r="107" spans="1:14" ht="15.75">
      <c r="A107" s="12"/>
      <c r="B107" s="34" t="s">
        <v>58</v>
      </c>
      <c r="C107" s="35">
        <f t="shared" si="12"/>
        <v>0</v>
      </c>
      <c r="D107" s="35">
        <f t="shared" si="12"/>
        <v>0</v>
      </c>
      <c r="E107" s="36" t="str">
        <f t="shared" si="10"/>
        <v/>
      </c>
      <c r="F107" s="36">
        <f t="shared" si="13"/>
        <v>0</v>
      </c>
      <c r="G107" s="35">
        <f t="shared" ref="G107:H107" si="42">G31-G69</f>
        <v>1</v>
      </c>
      <c r="H107" s="35">
        <f t="shared" si="42"/>
        <v>1</v>
      </c>
      <c r="I107" s="36">
        <f t="shared" si="11"/>
        <v>0</v>
      </c>
      <c r="J107" s="36">
        <f t="shared" si="15"/>
        <v>1.3023716187176848E-3</v>
      </c>
      <c r="K107" s="79"/>
      <c r="L107" s="35">
        <f t="shared" ref="L107" si="43">L31-L69</f>
        <v>29</v>
      </c>
      <c r="M107" s="36">
        <f t="shared" si="17"/>
        <v>2.734711313500704E-3</v>
      </c>
      <c r="N107" s="15"/>
    </row>
    <row r="108" spans="1:14" ht="15.75">
      <c r="A108" s="12"/>
      <c r="B108" s="34" t="s">
        <v>55</v>
      </c>
      <c r="C108" s="35">
        <f t="shared" si="12"/>
        <v>47</v>
      </c>
      <c r="D108" s="35">
        <f t="shared" si="12"/>
        <v>53</v>
      </c>
      <c r="E108" s="36">
        <f t="shared" si="10"/>
        <v>12.765957446808507</v>
      </c>
      <c r="F108" s="36">
        <f t="shared" si="13"/>
        <v>0.22703906785469499</v>
      </c>
      <c r="G108" s="35">
        <f t="shared" ref="G108:H108" si="44">G32-G70</f>
        <v>150</v>
      </c>
      <c r="H108" s="35">
        <f t="shared" si="44"/>
        <v>132</v>
      </c>
      <c r="I108" s="36">
        <f t="shared" si="11"/>
        <v>-12</v>
      </c>
      <c r="J108" s="36">
        <f t="shared" si="15"/>
        <v>0.17191305367073439</v>
      </c>
      <c r="K108" s="79"/>
      <c r="L108" s="35">
        <f t="shared" ref="L108" si="45">L32-L70</f>
        <v>1512</v>
      </c>
      <c r="M108" s="36">
        <f t="shared" si="17"/>
        <v>0.14258218986251947</v>
      </c>
      <c r="N108" s="15"/>
    </row>
    <row r="109" spans="1:14" ht="15.75">
      <c r="A109" s="12"/>
      <c r="B109" s="34" t="s">
        <v>47</v>
      </c>
      <c r="C109" s="35">
        <f t="shared" si="12"/>
        <v>369</v>
      </c>
      <c r="D109" s="35">
        <f t="shared" si="12"/>
        <v>450</v>
      </c>
      <c r="E109" s="36">
        <f t="shared" si="10"/>
        <v>21.95121951219512</v>
      </c>
      <c r="F109" s="36">
        <f t="shared" si="13"/>
        <v>1.9276901987662782</v>
      </c>
      <c r="G109" s="35">
        <f t="shared" ref="G109:H109" si="46">G33-G71</f>
        <v>1104</v>
      </c>
      <c r="H109" s="35">
        <f t="shared" si="46"/>
        <v>1418</v>
      </c>
      <c r="I109" s="36">
        <f t="shared" si="11"/>
        <v>28.44202898550725</v>
      </c>
      <c r="J109" s="36">
        <f t="shared" si="15"/>
        <v>1.8467629553416771</v>
      </c>
      <c r="K109" s="79"/>
      <c r="L109" s="35">
        <f t="shared" ref="L109" si="47">L33-L71</f>
        <v>17077</v>
      </c>
      <c r="M109" s="36">
        <f t="shared" si="17"/>
        <v>1.6103677620914318</v>
      </c>
      <c r="N109" s="15"/>
    </row>
    <row r="110" spans="1:14" ht="15.75">
      <c r="A110" s="12"/>
      <c r="B110" s="34" t="s">
        <v>40</v>
      </c>
      <c r="C110" s="35">
        <f t="shared" si="12"/>
        <v>584</v>
      </c>
      <c r="D110" s="35">
        <f t="shared" si="12"/>
        <v>455</v>
      </c>
      <c r="E110" s="36">
        <f t="shared" si="10"/>
        <v>-22.089041095890416</v>
      </c>
      <c r="F110" s="36">
        <f t="shared" si="13"/>
        <v>1.9491089787525702</v>
      </c>
      <c r="G110" s="35">
        <f t="shared" ref="G110:H110" si="48">G34-G72</f>
        <v>1679</v>
      </c>
      <c r="H110" s="35">
        <f t="shared" si="48"/>
        <v>1545</v>
      </c>
      <c r="I110" s="36">
        <f t="shared" si="11"/>
        <v>-7.9809410363311457</v>
      </c>
      <c r="J110" s="36">
        <f t="shared" si="15"/>
        <v>2.0121641509188231</v>
      </c>
      <c r="K110" s="79"/>
      <c r="L110" s="35">
        <f t="shared" ref="L110" si="49">L34-L72</f>
        <v>26189</v>
      </c>
      <c r="M110" s="36">
        <f t="shared" si="17"/>
        <v>2.4696329168713773</v>
      </c>
      <c r="N110" s="15"/>
    </row>
    <row r="111" spans="1:14" ht="15.75">
      <c r="A111" s="12"/>
      <c r="B111" s="34" t="s">
        <v>44</v>
      </c>
      <c r="C111" s="35">
        <f t="shared" si="12"/>
        <v>607</v>
      </c>
      <c r="D111" s="35">
        <f t="shared" si="12"/>
        <v>373</v>
      </c>
      <c r="E111" s="36">
        <f t="shared" si="10"/>
        <v>-38.550247116968691</v>
      </c>
      <c r="F111" s="36">
        <f t="shared" si="13"/>
        <v>1.5978409869773817</v>
      </c>
      <c r="G111" s="35">
        <f t="shared" ref="G111:H111" si="50">G35-G73</f>
        <v>1604</v>
      </c>
      <c r="H111" s="35">
        <f t="shared" si="50"/>
        <v>1021</v>
      </c>
      <c r="I111" s="36">
        <f t="shared" si="11"/>
        <v>-36.34663341645885</v>
      </c>
      <c r="J111" s="36">
        <f t="shared" si="15"/>
        <v>1.3297214227107563</v>
      </c>
      <c r="K111" s="79"/>
      <c r="L111" s="35">
        <f t="shared" ref="L111" si="51">L35-L73</f>
        <v>20133</v>
      </c>
      <c r="M111" s="36">
        <f t="shared" si="17"/>
        <v>1.8985497543003336</v>
      </c>
      <c r="N111" s="15"/>
    </row>
    <row r="112" spans="1:14" ht="15.75">
      <c r="A112" s="12"/>
      <c r="B112" s="34" t="s">
        <v>36</v>
      </c>
      <c r="C112" s="35">
        <f t="shared" si="12"/>
        <v>485</v>
      </c>
      <c r="D112" s="35">
        <f t="shared" si="12"/>
        <v>425</v>
      </c>
      <c r="E112" s="36">
        <f t="shared" si="10"/>
        <v>-12.371134020618557</v>
      </c>
      <c r="F112" s="36">
        <f t="shared" si="13"/>
        <v>1.8205962988348183</v>
      </c>
      <c r="G112" s="35">
        <f t="shared" ref="G112:H112" si="52">G36-G74</f>
        <v>1283</v>
      </c>
      <c r="H112" s="35">
        <f t="shared" si="52"/>
        <v>1361</v>
      </c>
      <c r="I112" s="36">
        <f t="shared" si="11"/>
        <v>6.0795011691348488</v>
      </c>
      <c r="J112" s="36">
        <f t="shared" si="15"/>
        <v>1.7725277730747691</v>
      </c>
      <c r="K112" s="79"/>
      <c r="L112" s="35">
        <f t="shared" ref="L112" si="53">L36-L74</f>
        <v>19699</v>
      </c>
      <c r="M112" s="36">
        <f t="shared" si="17"/>
        <v>1.8576233849879438</v>
      </c>
      <c r="N112" s="15"/>
    </row>
    <row r="113" spans="1:14" ht="15.75">
      <c r="A113" s="12"/>
      <c r="B113" s="34" t="s">
        <v>48</v>
      </c>
      <c r="C113" s="35">
        <f t="shared" si="12"/>
        <v>412</v>
      </c>
      <c r="D113" s="35">
        <f t="shared" si="12"/>
        <v>350</v>
      </c>
      <c r="E113" s="36">
        <f t="shared" si="10"/>
        <v>-15.048543689320393</v>
      </c>
      <c r="F113" s="36">
        <f t="shared" si="13"/>
        <v>1.4993145990404386</v>
      </c>
      <c r="G113" s="35">
        <f t="shared" ref="G113:H113" si="54">G37-G75</f>
        <v>1213</v>
      </c>
      <c r="H113" s="35">
        <f t="shared" si="54"/>
        <v>1199</v>
      </c>
      <c r="I113" s="36">
        <f t="shared" si="11"/>
        <v>-1.154163231657046</v>
      </c>
      <c r="J113" s="36">
        <f t="shared" si="15"/>
        <v>1.5615435708425043</v>
      </c>
      <c r="K113" s="79"/>
      <c r="L113" s="35">
        <f t="shared" ref="L113" si="55">L37-L75</f>
        <v>16692</v>
      </c>
      <c r="M113" s="36">
        <f t="shared" si="17"/>
        <v>1.5740621118949569</v>
      </c>
      <c r="N113" s="15"/>
    </row>
    <row r="114" spans="1:14" ht="15.75">
      <c r="A114" s="12"/>
      <c r="B114" s="34" t="s">
        <v>85</v>
      </c>
      <c r="C114" s="35">
        <f t="shared" si="12"/>
        <v>0</v>
      </c>
      <c r="D114" s="35">
        <f t="shared" si="12"/>
        <v>0</v>
      </c>
      <c r="E114" s="36" t="str">
        <f t="shared" si="10"/>
        <v/>
      </c>
      <c r="F114" s="36">
        <f t="shared" si="13"/>
        <v>0</v>
      </c>
      <c r="G114" s="35">
        <f t="shared" ref="G114:H114" si="56">G38-G76</f>
        <v>4</v>
      </c>
      <c r="H114" s="35">
        <f t="shared" si="56"/>
        <v>0</v>
      </c>
      <c r="I114" s="36">
        <f t="shared" si="11"/>
        <v>-100</v>
      </c>
      <c r="J114" s="36">
        <f t="shared" si="15"/>
        <v>0</v>
      </c>
      <c r="K114" s="79"/>
      <c r="L114" s="35">
        <f t="shared" ref="L114" si="57">L38-L76</f>
        <v>26</v>
      </c>
      <c r="M114" s="36">
        <f t="shared" si="17"/>
        <v>2.4518101431385622E-3</v>
      </c>
      <c r="N114" s="15"/>
    </row>
    <row r="115" spans="1:14" ht="15.75">
      <c r="A115" s="12"/>
      <c r="B115" s="34" t="s">
        <v>53</v>
      </c>
      <c r="C115" s="35">
        <f t="shared" si="12"/>
        <v>92</v>
      </c>
      <c r="D115" s="35">
        <f t="shared" si="12"/>
        <v>40</v>
      </c>
      <c r="E115" s="36">
        <f t="shared" si="10"/>
        <v>-56.521739130434788</v>
      </c>
      <c r="F115" s="36">
        <f t="shared" si="13"/>
        <v>0.17135023989033585</v>
      </c>
      <c r="G115" s="35">
        <f t="shared" ref="G115:H115" si="58">G39-G77</f>
        <v>398</v>
      </c>
      <c r="H115" s="35">
        <f t="shared" si="58"/>
        <v>212</v>
      </c>
      <c r="I115" s="36">
        <f t="shared" si="11"/>
        <v>-46.733668341708544</v>
      </c>
      <c r="J115" s="36">
        <f t="shared" si="15"/>
        <v>0.27610278316814918</v>
      </c>
      <c r="K115" s="79"/>
      <c r="L115" s="35">
        <f t="shared" ref="L115" si="59">L39-L77</f>
        <v>3774</v>
      </c>
      <c r="M115" s="36">
        <f t="shared" si="17"/>
        <v>0.35588967231557439</v>
      </c>
      <c r="N115" s="15"/>
    </row>
    <row r="116" spans="1:14" ht="15.75">
      <c r="A116" s="12"/>
      <c r="B116" s="34" t="s">
        <v>50</v>
      </c>
      <c r="C116" s="35">
        <f t="shared" si="12"/>
        <v>277</v>
      </c>
      <c r="D116" s="35">
        <f t="shared" si="12"/>
        <v>146</v>
      </c>
      <c r="E116" s="36">
        <f t="shared" si="10"/>
        <v>-47.292418772563174</v>
      </c>
      <c r="F116" s="36">
        <f t="shared" si="13"/>
        <v>0.62542837559972586</v>
      </c>
      <c r="G116" s="35">
        <f t="shared" ref="G116:H116" si="60">G40-G78</f>
        <v>918</v>
      </c>
      <c r="H116" s="35">
        <f t="shared" si="60"/>
        <v>720</v>
      </c>
      <c r="I116" s="36">
        <f t="shared" si="11"/>
        <v>-21.568627450980394</v>
      </c>
      <c r="J116" s="36">
        <f t="shared" si="15"/>
        <v>0.93770756547673317</v>
      </c>
      <c r="K116" s="79"/>
      <c r="L116" s="35">
        <f t="shared" ref="L116" si="61">L40-L78</f>
        <v>8937</v>
      </c>
      <c r="M116" s="36">
        <f t="shared" si="17"/>
        <v>0.84276258650882041</v>
      </c>
      <c r="N116" s="15"/>
    </row>
    <row r="117" spans="1:14" ht="15.75">
      <c r="A117" s="12"/>
      <c r="B117" s="34" t="s">
        <v>54</v>
      </c>
      <c r="C117" s="35">
        <f t="shared" si="12"/>
        <v>44</v>
      </c>
      <c r="D117" s="35">
        <f t="shared" si="12"/>
        <v>82</v>
      </c>
      <c r="E117" s="36">
        <f t="shared" si="10"/>
        <v>86.36363636363636</v>
      </c>
      <c r="F117" s="36">
        <f t="shared" si="13"/>
        <v>0.35126799177518847</v>
      </c>
      <c r="G117" s="35">
        <f t="shared" ref="G117:H117" si="62">G41-G79</f>
        <v>120</v>
      </c>
      <c r="H117" s="35">
        <f t="shared" si="62"/>
        <v>172</v>
      </c>
      <c r="I117" s="36">
        <f t="shared" si="11"/>
        <v>43.333333333333336</v>
      </c>
      <c r="J117" s="36">
        <f t="shared" si="15"/>
        <v>0.22400791841944181</v>
      </c>
      <c r="K117" s="79"/>
      <c r="L117" s="35">
        <f t="shared" ref="L117" si="63">L41-L79</f>
        <v>1371</v>
      </c>
      <c r="M117" s="36">
        <f t="shared" si="17"/>
        <v>0.1292858348554988</v>
      </c>
      <c r="N117" s="15"/>
    </row>
    <row r="118" spans="1:14" ht="15.75">
      <c r="A118" s="12"/>
      <c r="B118" s="34" t="s">
        <v>233</v>
      </c>
      <c r="C118" s="35">
        <f t="shared" si="12"/>
        <v>3</v>
      </c>
      <c r="D118" s="35">
        <f t="shared" si="12"/>
        <v>0</v>
      </c>
      <c r="E118" s="36">
        <f t="shared" si="10"/>
        <v>-100</v>
      </c>
      <c r="F118" s="36">
        <f t="shared" si="13"/>
        <v>0</v>
      </c>
      <c r="G118" s="35">
        <f t="shared" ref="G118:H118" si="64">G42-G80</f>
        <v>9</v>
      </c>
      <c r="H118" s="35">
        <f t="shared" si="64"/>
        <v>1</v>
      </c>
      <c r="I118" s="36">
        <f t="shared" si="11"/>
        <v>-88.888888888888886</v>
      </c>
      <c r="J118" s="36">
        <f t="shared" si="15"/>
        <v>1.3023716187176848E-3</v>
      </c>
      <c r="K118" s="79"/>
      <c r="L118" s="35">
        <f t="shared" ref="L118" si="65">L42-L80</f>
        <v>97</v>
      </c>
      <c r="M118" s="36">
        <f t="shared" si="17"/>
        <v>9.1471378417092505E-3</v>
      </c>
      <c r="N118" s="15"/>
    </row>
    <row r="119" spans="1:14" ht="15.75">
      <c r="A119" s="12"/>
      <c r="B119" s="34" t="s">
        <v>42</v>
      </c>
      <c r="C119" s="35">
        <f t="shared" si="12"/>
        <v>347</v>
      </c>
      <c r="D119" s="35">
        <f t="shared" si="12"/>
        <v>342</v>
      </c>
      <c r="E119" s="36">
        <f t="shared" si="10"/>
        <v>-1.4409221902017322</v>
      </c>
      <c r="F119" s="36">
        <f t="shared" si="13"/>
        <v>1.4650445510623715</v>
      </c>
      <c r="G119" s="35">
        <f t="shared" ref="G119:H119" si="66">G43-G81</f>
        <v>1105</v>
      </c>
      <c r="H119" s="35">
        <f t="shared" si="66"/>
        <v>1023</v>
      </c>
      <c r="I119" s="36">
        <f t="shared" si="11"/>
        <v>-7.4208144796380049</v>
      </c>
      <c r="J119" s="36">
        <f t="shared" si="15"/>
        <v>1.3323261659481918</v>
      </c>
      <c r="K119" s="79"/>
      <c r="L119" s="35">
        <f t="shared" ref="L119" si="67">L43-L81</f>
        <v>15637</v>
      </c>
      <c r="M119" s="36">
        <f t="shared" si="17"/>
        <v>1.4745752003176038</v>
      </c>
      <c r="N119" s="15"/>
    </row>
    <row r="120" spans="1:14" ht="15.75">
      <c r="A120" s="12"/>
      <c r="B120" s="34" t="s">
        <v>51</v>
      </c>
      <c r="C120" s="35">
        <f t="shared" si="12"/>
        <v>188</v>
      </c>
      <c r="D120" s="35">
        <f t="shared" si="12"/>
        <v>66</v>
      </c>
      <c r="E120" s="36">
        <f t="shared" si="10"/>
        <v>-64.893617021276597</v>
      </c>
      <c r="F120" s="36">
        <f t="shared" si="13"/>
        <v>0.28272789581905416</v>
      </c>
      <c r="G120" s="35">
        <f t="shared" ref="G120:H120" si="68">G44-G82</f>
        <v>526</v>
      </c>
      <c r="H120" s="35">
        <f t="shared" si="68"/>
        <v>309</v>
      </c>
      <c r="I120" s="36">
        <f t="shared" si="11"/>
        <v>-41.254752851711032</v>
      </c>
      <c r="J120" s="36">
        <f t="shared" si="15"/>
        <v>0.40243283018376463</v>
      </c>
      <c r="K120" s="79"/>
      <c r="L120" s="35">
        <f t="shared" ref="L120" si="69">L44-L82</f>
        <v>12320</v>
      </c>
      <c r="M120" s="36">
        <f t="shared" si="17"/>
        <v>1.1617808062871957</v>
      </c>
      <c r="N120" s="15"/>
    </row>
    <row r="121" spans="1:14" ht="15.75">
      <c r="A121" s="12"/>
      <c r="B121" s="34" t="s">
        <v>46</v>
      </c>
      <c r="C121" s="35">
        <f t="shared" si="12"/>
        <v>358</v>
      </c>
      <c r="D121" s="35">
        <f t="shared" si="12"/>
        <v>323</v>
      </c>
      <c r="E121" s="36">
        <f t="shared" si="10"/>
        <v>-9.77653631284916</v>
      </c>
      <c r="F121" s="36">
        <f t="shared" si="13"/>
        <v>1.3836531871144619</v>
      </c>
      <c r="G121" s="35">
        <f t="shared" ref="G121:H121" si="70">G45-G83</f>
        <v>1190</v>
      </c>
      <c r="H121" s="35">
        <f t="shared" si="70"/>
        <v>1198</v>
      </c>
      <c r="I121" s="36">
        <f t="shared" si="11"/>
        <v>0.67226890756302282</v>
      </c>
      <c r="J121" s="36">
        <f t="shared" si="15"/>
        <v>1.5602411992237866</v>
      </c>
      <c r="K121" s="79"/>
      <c r="L121" s="35">
        <f t="shared" ref="L121" si="71">L45-L83</f>
        <v>13434</v>
      </c>
      <c r="M121" s="36">
        <f t="shared" si="17"/>
        <v>1.266831440881671</v>
      </c>
      <c r="N121" s="15"/>
    </row>
    <row r="122" spans="1:14" ht="15.75">
      <c r="A122" s="12"/>
      <c r="B122" s="34" t="s">
        <v>49</v>
      </c>
      <c r="C122" s="35">
        <f t="shared" si="12"/>
        <v>342</v>
      </c>
      <c r="D122" s="35">
        <f t="shared" si="12"/>
        <v>409</v>
      </c>
      <c r="E122" s="36">
        <f t="shared" si="10"/>
        <v>19.590643274853804</v>
      </c>
      <c r="F122" s="36">
        <f t="shared" si="13"/>
        <v>1.7520562028786841</v>
      </c>
      <c r="G122" s="35">
        <f t="shared" ref="G122:H122" si="72">G46-G84</f>
        <v>1081</v>
      </c>
      <c r="H122" s="35">
        <f t="shared" si="72"/>
        <v>1509</v>
      </c>
      <c r="I122" s="36">
        <f t="shared" si="11"/>
        <v>39.59296947271045</v>
      </c>
      <c r="J122" s="36">
        <f t="shared" si="15"/>
        <v>1.9652787726449865</v>
      </c>
      <c r="K122" s="79"/>
      <c r="L122" s="35">
        <f t="shared" ref="L122" si="73">L46-L84</f>
        <v>16932</v>
      </c>
      <c r="M122" s="36">
        <f t="shared" si="17"/>
        <v>1.5966942055239282</v>
      </c>
      <c r="N122" s="15"/>
    </row>
    <row r="123" spans="1:14" ht="15.75">
      <c r="A123" s="12"/>
      <c r="B123" s="34" t="s">
        <v>37</v>
      </c>
      <c r="C123" s="35">
        <f t="shared" si="12"/>
        <v>883</v>
      </c>
      <c r="D123" s="35">
        <f t="shared" si="12"/>
        <v>522</v>
      </c>
      <c r="E123" s="36">
        <f t="shared" si="10"/>
        <v>-40.883352208380522</v>
      </c>
      <c r="F123" s="36">
        <f t="shared" si="13"/>
        <v>2.236120630568883</v>
      </c>
      <c r="G123" s="35">
        <f t="shared" ref="G123:H123" si="74">G47-G85</f>
        <v>2668</v>
      </c>
      <c r="H123" s="35">
        <f t="shared" si="74"/>
        <v>1744</v>
      </c>
      <c r="I123" s="36">
        <f t="shared" si="11"/>
        <v>-34.632683658170919</v>
      </c>
      <c r="J123" s="36">
        <f t="shared" si="15"/>
        <v>2.2713361030436423</v>
      </c>
      <c r="K123" s="79"/>
      <c r="L123" s="35">
        <f t="shared" ref="L123" si="75">L47-L85</f>
        <v>37222</v>
      </c>
      <c r="M123" s="36">
        <f t="shared" si="17"/>
        <v>3.5100491210732141</v>
      </c>
      <c r="N123" s="15"/>
    </row>
    <row r="124" spans="1:14" ht="15.75">
      <c r="A124" s="12"/>
      <c r="B124" s="34" t="s">
        <v>45</v>
      </c>
      <c r="C124" s="35">
        <f t="shared" si="12"/>
        <v>452</v>
      </c>
      <c r="D124" s="35">
        <f t="shared" si="12"/>
        <v>280</v>
      </c>
      <c r="E124" s="36">
        <f t="shared" si="10"/>
        <v>-38.053097345132748</v>
      </c>
      <c r="F124" s="36">
        <f t="shared" si="13"/>
        <v>1.1994516792323509</v>
      </c>
      <c r="G124" s="35">
        <f t="shared" ref="G124:H124" si="76">G48-G86</f>
        <v>1647</v>
      </c>
      <c r="H124" s="35">
        <f t="shared" si="76"/>
        <v>1082</v>
      </c>
      <c r="I124" s="36">
        <f t="shared" si="11"/>
        <v>-34.304796599878564</v>
      </c>
      <c r="J124" s="36">
        <f t="shared" si="15"/>
        <v>1.409166091452535</v>
      </c>
      <c r="K124" s="79"/>
      <c r="L124" s="35">
        <f t="shared" ref="L124" si="77">L48-L86</f>
        <v>18533</v>
      </c>
      <c r="M124" s="36">
        <f t="shared" si="17"/>
        <v>1.7476691301071912</v>
      </c>
      <c r="N124" s="15"/>
    </row>
    <row r="125" spans="1:14" ht="15.75">
      <c r="A125" s="12"/>
      <c r="B125" s="40" t="s">
        <v>70</v>
      </c>
      <c r="C125" s="42">
        <f>SUM(C93:C124)</f>
        <v>25490</v>
      </c>
      <c r="D125" s="42">
        <f>SUM(D93:D124)</f>
        <v>23344</v>
      </c>
      <c r="E125" s="38">
        <f t="shared" si="10"/>
        <v>-8.4189878383679861</v>
      </c>
      <c r="F125" s="38">
        <f>SUM(F93:F124)</f>
        <v>99.999999999999986</v>
      </c>
      <c r="G125" s="42">
        <f>SUM(G93:G124)</f>
        <v>78211</v>
      </c>
      <c r="H125" s="42">
        <f>SUM(H93:H124)</f>
        <v>76783</v>
      </c>
      <c r="I125" s="38">
        <f t="shared" si="11"/>
        <v>-1.8258301261970811</v>
      </c>
      <c r="J125" s="38">
        <f>SUM(J93:J124)</f>
        <v>100</v>
      </c>
      <c r="K125" s="4"/>
      <c r="L125" s="42">
        <f>SUM(L93:L124)</f>
        <v>1060441</v>
      </c>
      <c r="M125" s="38">
        <f>SUM(M93:M124)</f>
        <v>100</v>
      </c>
      <c r="N125" s="15"/>
    </row>
    <row r="126" spans="1:14">
      <c r="A126" s="12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5"/>
    </row>
    <row r="127" spans="1:14" ht="15.75">
      <c r="A127" s="12"/>
      <c r="B127" s="34" t="s">
        <v>255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15"/>
    </row>
    <row r="128" spans="1:14">
      <c r="A128" s="1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9"/>
    </row>
    <row r="132" spans="1:11">
      <c r="A132" s="12"/>
      <c r="B132" s="4"/>
      <c r="C132" s="4"/>
      <c r="D132" s="4"/>
      <c r="E132" s="4"/>
      <c r="F132" s="4"/>
      <c r="G132" s="4"/>
      <c r="H132" s="4"/>
      <c r="I132" s="4"/>
      <c r="J132" s="4"/>
      <c r="K132" s="4"/>
    </row>
  </sheetData>
  <mergeCells count="23">
    <mergeCell ref="J52:J53"/>
    <mergeCell ref="M52:M53"/>
    <mergeCell ref="C90:D90"/>
    <mergeCell ref="E90:E91"/>
    <mergeCell ref="F90:F91"/>
    <mergeCell ref="G90:H90"/>
    <mergeCell ref="I90:I91"/>
    <mergeCell ref="J90:J91"/>
    <mergeCell ref="M90:M91"/>
    <mergeCell ref="C52:D52"/>
    <mergeCell ref="E52:E53"/>
    <mergeCell ref="F52:F53"/>
    <mergeCell ref="G52:H52"/>
    <mergeCell ref="I52:I53"/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S11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106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307</v>
      </c>
      <c r="N13" s="15"/>
    </row>
    <row r="14" spans="1:19" ht="31.5" customHeight="1">
      <c r="A14" s="12"/>
      <c r="B14" s="30" t="s">
        <v>257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9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4"/>
      <c r="L15" s="39" t="s">
        <v>318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8" ht="15.75">
      <c r="A17" s="12"/>
      <c r="B17" s="34" t="s">
        <v>234</v>
      </c>
      <c r="C17" s="35">
        <v>1882</v>
      </c>
      <c r="D17" s="35">
        <v>4294</v>
      </c>
      <c r="E17" s="36">
        <f t="shared" ref="E17:E42" si="0">IF(ISBLANK(D17),"",(IFERROR(((D17/C17-1)*100),"")))</f>
        <v>128.16153028692878</v>
      </c>
      <c r="F17" s="36">
        <f>+(D17*100)/$D$42</f>
        <v>4.870413429365394</v>
      </c>
      <c r="G17" s="35">
        <v>6528</v>
      </c>
      <c r="H17" s="35">
        <v>17812</v>
      </c>
      <c r="I17" s="36">
        <f t="shared" ref="I17:I42" si="1">IF(ISBLANK(H17),"",(IFERROR(((H17/G17-1)*100),"")))</f>
        <v>172.85539215686273</v>
      </c>
      <c r="J17" s="36">
        <f>+(H17*100)/$H$42</f>
        <v>6.0295451775824951</v>
      </c>
      <c r="K17" s="79"/>
      <c r="L17" s="35">
        <v>130452</v>
      </c>
      <c r="M17" s="36">
        <f>+(L17*100)/$L$42</f>
        <v>3.2409323605799356</v>
      </c>
      <c r="N17" s="15"/>
    </row>
    <row r="18" spans="1:18" ht="15.75">
      <c r="A18" s="12"/>
      <c r="B18" s="34" t="s">
        <v>235</v>
      </c>
      <c r="C18" s="35">
        <v>1002</v>
      </c>
      <c r="D18" s="35">
        <v>4020</v>
      </c>
      <c r="E18" s="36">
        <f t="shared" si="0"/>
        <v>301.19760479041918</v>
      </c>
      <c r="F18" s="36">
        <f t="shared" ref="F18:F41" si="2">+(D18*100)/$D$42</f>
        <v>4.5596325072307602</v>
      </c>
      <c r="G18" s="35">
        <v>3093</v>
      </c>
      <c r="H18" s="35">
        <v>16011</v>
      </c>
      <c r="I18" s="36">
        <f t="shared" si="1"/>
        <v>417.65276430649851</v>
      </c>
      <c r="J18" s="36">
        <f t="shared" ref="J18:J41" si="3">+(H18*100)/$H$42</f>
        <v>5.4198881562021857</v>
      </c>
      <c r="K18" s="79"/>
      <c r="L18" s="35">
        <v>80501</v>
      </c>
      <c r="M18" s="36">
        <f t="shared" ref="M18:M41" si="4">+(L18*100)/$L$42</f>
        <v>1.9999562747910755</v>
      </c>
      <c r="N18" s="15"/>
    </row>
    <row r="19" spans="1:18" ht="15.75">
      <c r="A19" s="12"/>
      <c r="B19" s="34" t="s">
        <v>236</v>
      </c>
      <c r="C19" s="35">
        <v>8883</v>
      </c>
      <c r="D19" s="35">
        <v>731</v>
      </c>
      <c r="E19" s="36">
        <f t="shared" si="0"/>
        <v>-91.77079815377688</v>
      </c>
      <c r="F19" s="36">
        <f t="shared" si="2"/>
        <v>0.82912720467305623</v>
      </c>
      <c r="G19" s="35">
        <v>26765</v>
      </c>
      <c r="H19" s="35">
        <v>2460</v>
      </c>
      <c r="I19" s="36">
        <f t="shared" si="1"/>
        <v>-90.80889220997571</v>
      </c>
      <c r="J19" s="36">
        <f t="shared" si="3"/>
        <v>0.83273529849836836</v>
      </c>
      <c r="K19" s="79"/>
      <c r="L19" s="35">
        <v>338788</v>
      </c>
      <c r="M19" s="36">
        <f t="shared" si="4"/>
        <v>8.4168045915444392</v>
      </c>
      <c r="N19" s="15"/>
    </row>
    <row r="20" spans="1:18" ht="15.75">
      <c r="A20" s="12"/>
      <c r="B20" s="34" t="s">
        <v>237</v>
      </c>
      <c r="C20" s="35">
        <v>1422</v>
      </c>
      <c r="D20" s="35">
        <v>1313</v>
      </c>
      <c r="E20" s="36">
        <f t="shared" si="0"/>
        <v>-7.6652601969057654</v>
      </c>
      <c r="F20" s="36">
        <f t="shared" si="2"/>
        <v>1.4892531049736291</v>
      </c>
      <c r="G20" s="35">
        <v>4459</v>
      </c>
      <c r="H20" s="35">
        <v>4839</v>
      </c>
      <c r="I20" s="36">
        <f t="shared" si="1"/>
        <v>8.5220901547432106</v>
      </c>
      <c r="J20" s="36">
        <f t="shared" si="3"/>
        <v>1.6380512639974003</v>
      </c>
      <c r="K20" s="79"/>
      <c r="L20" s="35">
        <v>59257</v>
      </c>
      <c r="M20" s="36">
        <f t="shared" si="4"/>
        <v>1.4721731279772272</v>
      </c>
      <c r="N20" s="15"/>
    </row>
    <row r="21" spans="1:18" ht="15.75">
      <c r="A21" s="12"/>
      <c r="B21" s="34" t="s">
        <v>238</v>
      </c>
      <c r="C21" s="35">
        <v>1903</v>
      </c>
      <c r="D21" s="35">
        <v>902</v>
      </c>
      <c r="E21" s="36">
        <f t="shared" si="0"/>
        <v>-52.601156069364166</v>
      </c>
      <c r="F21" s="36">
        <f t="shared" si="2"/>
        <v>1.0230817217716781</v>
      </c>
      <c r="G21" s="35">
        <v>5911</v>
      </c>
      <c r="H21" s="35">
        <v>3741</v>
      </c>
      <c r="I21" s="36">
        <f t="shared" si="1"/>
        <v>-36.71121637624767</v>
      </c>
      <c r="J21" s="36">
        <f t="shared" si="3"/>
        <v>1.2663669722286164</v>
      </c>
      <c r="K21" s="79"/>
      <c r="L21" s="35">
        <v>68926</v>
      </c>
      <c r="M21" s="36">
        <f t="shared" si="4"/>
        <v>1.7123884945062753</v>
      </c>
      <c r="N21" s="15"/>
    </row>
    <row r="22" spans="1:18" ht="15" customHeight="1">
      <c r="A22" s="12"/>
      <c r="B22" s="34" t="s">
        <v>239</v>
      </c>
      <c r="C22" s="35">
        <v>1394</v>
      </c>
      <c r="D22" s="35">
        <v>219</v>
      </c>
      <c r="E22" s="36">
        <f t="shared" si="0"/>
        <v>-84.289813486370164</v>
      </c>
      <c r="F22" s="36">
        <f t="shared" si="2"/>
        <v>0.24839789031928769</v>
      </c>
      <c r="G22" s="35">
        <v>4745</v>
      </c>
      <c r="H22" s="35">
        <v>1023</v>
      </c>
      <c r="I22" s="36">
        <f t="shared" si="1"/>
        <v>-78.440463645943098</v>
      </c>
      <c r="J22" s="36">
        <f t="shared" si="3"/>
        <v>0.34629602047310198</v>
      </c>
      <c r="K22" s="79"/>
      <c r="L22" s="35">
        <v>48513</v>
      </c>
      <c r="M22" s="36">
        <f t="shared" si="4"/>
        <v>1.2052506025880354</v>
      </c>
      <c r="N22" s="15"/>
    </row>
    <row r="23" spans="1:18" ht="15.75">
      <c r="A23" s="12"/>
      <c r="B23" s="34" t="s">
        <v>240</v>
      </c>
      <c r="C23" s="35">
        <v>3154</v>
      </c>
      <c r="D23" s="35">
        <v>365</v>
      </c>
      <c r="E23" s="36">
        <f t="shared" si="0"/>
        <v>-88.427393785668997</v>
      </c>
      <c r="F23" s="36">
        <f t="shared" si="2"/>
        <v>0.41399648386547949</v>
      </c>
      <c r="G23" s="35">
        <v>9976</v>
      </c>
      <c r="H23" s="35">
        <v>1352</v>
      </c>
      <c r="I23" s="36">
        <f t="shared" si="1"/>
        <v>-86.447473937449885</v>
      </c>
      <c r="J23" s="36">
        <f t="shared" si="3"/>
        <v>0.45766590389016021</v>
      </c>
      <c r="K23" s="79"/>
      <c r="L23" s="35">
        <v>84803</v>
      </c>
      <c r="M23" s="36">
        <f t="shared" si="4"/>
        <v>2.1068345979690632</v>
      </c>
      <c r="N23" s="15"/>
    </row>
    <row r="24" spans="1:18" ht="15.75">
      <c r="A24" s="12"/>
      <c r="B24" s="34" t="s">
        <v>241</v>
      </c>
      <c r="C24" s="35">
        <v>4013</v>
      </c>
      <c r="D24" s="35">
        <v>2045</v>
      </c>
      <c r="E24" s="36">
        <f t="shared" si="0"/>
        <v>-49.040617991527533</v>
      </c>
      <c r="F24" s="36">
        <f t="shared" si="2"/>
        <v>2.3195145465887825</v>
      </c>
      <c r="G24" s="35">
        <v>11843</v>
      </c>
      <c r="H24" s="35">
        <v>10287</v>
      </c>
      <c r="I24" s="36">
        <f t="shared" si="1"/>
        <v>-13.138562864139159</v>
      </c>
      <c r="J24" s="36">
        <f t="shared" si="3"/>
        <v>3.482255290915738</v>
      </c>
      <c r="K24" s="79"/>
      <c r="L24" s="35">
        <v>130126</v>
      </c>
      <c r="M24" s="36">
        <f t="shared" si="4"/>
        <v>3.2328332593814175</v>
      </c>
      <c r="N24" s="15"/>
    </row>
    <row r="25" spans="1:18" ht="15.75">
      <c r="A25" s="12"/>
      <c r="B25" s="34" t="s">
        <v>242</v>
      </c>
      <c r="C25" s="35">
        <v>2716</v>
      </c>
      <c r="D25" s="35">
        <v>818</v>
      </c>
      <c r="E25" s="36">
        <f t="shared" si="0"/>
        <v>-69.882179675994109</v>
      </c>
      <c r="F25" s="36">
        <f t="shared" si="2"/>
        <v>0.92780581863551292</v>
      </c>
      <c r="G25" s="35">
        <v>7727</v>
      </c>
      <c r="H25" s="35">
        <v>2994</v>
      </c>
      <c r="I25" s="36">
        <f t="shared" si="1"/>
        <v>-61.252750097062247</v>
      </c>
      <c r="J25" s="36">
        <f t="shared" si="3"/>
        <v>1.013499790123624</v>
      </c>
      <c r="K25" s="79"/>
      <c r="L25" s="35">
        <v>85412</v>
      </c>
      <c r="M25" s="36">
        <f t="shared" si="4"/>
        <v>2.1219645140116934</v>
      </c>
      <c r="N25" s="15"/>
    </row>
    <row r="26" spans="1:18" ht="15.75">
      <c r="A26" s="12"/>
      <c r="B26" s="34" t="s">
        <v>75</v>
      </c>
      <c r="C26" s="35">
        <v>7605</v>
      </c>
      <c r="D26" s="35">
        <v>1078</v>
      </c>
      <c r="E26" s="36">
        <f t="shared" si="0"/>
        <v>-85.825115055884282</v>
      </c>
      <c r="F26" s="36">
        <f t="shared" si="2"/>
        <v>1.222707423580786</v>
      </c>
      <c r="G26" s="35">
        <v>23819</v>
      </c>
      <c r="H26" s="35">
        <v>3929</v>
      </c>
      <c r="I26" s="36">
        <f t="shared" si="1"/>
        <v>-83.504765103488808</v>
      </c>
      <c r="J26" s="36">
        <f t="shared" si="3"/>
        <v>1.3300069056097925</v>
      </c>
      <c r="K26" s="79"/>
      <c r="L26" s="35">
        <v>260184</v>
      </c>
      <c r="M26" s="36">
        <f t="shared" si="4"/>
        <v>6.4639771356907518</v>
      </c>
      <c r="N26" s="15"/>
      <c r="R26" s="4"/>
    </row>
    <row r="27" spans="1:18" ht="15" customHeight="1">
      <c r="A27" s="12"/>
      <c r="B27" s="34" t="s">
        <v>243</v>
      </c>
      <c r="C27" s="35">
        <v>1153</v>
      </c>
      <c r="D27" s="35">
        <v>1416</v>
      </c>
      <c r="E27" s="36">
        <f t="shared" si="0"/>
        <v>22.810060711188207</v>
      </c>
      <c r="F27" s="36">
        <f t="shared" si="2"/>
        <v>1.606079510009641</v>
      </c>
      <c r="G27" s="35">
        <v>3623</v>
      </c>
      <c r="H27" s="35">
        <v>4709</v>
      </c>
      <c r="I27" s="36">
        <f t="shared" si="1"/>
        <v>29.975158708252824</v>
      </c>
      <c r="J27" s="36">
        <f t="shared" si="3"/>
        <v>1.5940449270848849</v>
      </c>
      <c r="K27" s="79"/>
      <c r="L27" s="35">
        <v>55243</v>
      </c>
      <c r="M27" s="36">
        <f t="shared" si="4"/>
        <v>1.3724498389868869</v>
      </c>
      <c r="N27" s="15"/>
    </row>
    <row r="28" spans="1:18" ht="15" customHeight="1">
      <c r="A28" s="12"/>
      <c r="B28" s="34" t="s">
        <v>76</v>
      </c>
      <c r="C28" s="35">
        <v>559</v>
      </c>
      <c r="D28" s="35">
        <v>1933</v>
      </c>
      <c r="E28" s="36">
        <f t="shared" si="0"/>
        <v>245.79606440071555</v>
      </c>
      <c r="F28" s="36">
        <f t="shared" si="2"/>
        <v>2.1924800090738956</v>
      </c>
      <c r="G28" s="35">
        <v>1824</v>
      </c>
      <c r="H28" s="35">
        <v>6776</v>
      </c>
      <c r="I28" s="36">
        <f t="shared" si="1"/>
        <v>271.49122807017545</v>
      </c>
      <c r="J28" s="36">
        <f t="shared" si="3"/>
        <v>2.2937456839938797</v>
      </c>
      <c r="K28" s="79"/>
      <c r="L28" s="35">
        <v>40944</v>
      </c>
      <c r="M28" s="36">
        <f t="shared" si="4"/>
        <v>1.0172073603439187</v>
      </c>
      <c r="N28" s="15"/>
    </row>
    <row r="29" spans="1:18" ht="15" customHeight="1">
      <c r="A29" s="12"/>
      <c r="B29" s="34" t="s">
        <v>244</v>
      </c>
      <c r="C29" s="35">
        <v>1025</v>
      </c>
      <c r="D29" s="35">
        <v>2530</v>
      </c>
      <c r="E29" s="36">
        <f t="shared" si="0"/>
        <v>146.82926829268291</v>
      </c>
      <c r="F29" s="36">
        <f t="shared" si="2"/>
        <v>2.8696194635059262</v>
      </c>
      <c r="G29" s="35">
        <v>3272</v>
      </c>
      <c r="H29" s="35">
        <v>9161</v>
      </c>
      <c r="I29" s="36">
        <f t="shared" si="1"/>
        <v>179.98166259168701</v>
      </c>
      <c r="J29" s="36">
        <f t="shared" si="3"/>
        <v>3.101092711196566</v>
      </c>
      <c r="K29" s="79"/>
      <c r="L29" s="35">
        <v>73371</v>
      </c>
      <c r="M29" s="36">
        <f t="shared" si="4"/>
        <v>1.82281949090938</v>
      </c>
      <c r="N29" s="15"/>
    </row>
    <row r="30" spans="1:18" ht="15" customHeight="1">
      <c r="A30" s="12"/>
      <c r="B30" s="34" t="s">
        <v>79</v>
      </c>
      <c r="C30" s="35">
        <v>78</v>
      </c>
      <c r="D30" s="35">
        <v>4028</v>
      </c>
      <c r="E30" s="36">
        <f t="shared" si="0"/>
        <v>5064.1025641025644</v>
      </c>
      <c r="F30" s="36">
        <f t="shared" si="2"/>
        <v>4.5687064027675381</v>
      </c>
      <c r="G30" s="35">
        <v>286</v>
      </c>
      <c r="H30" s="35">
        <v>12909</v>
      </c>
      <c r="I30" s="36">
        <f t="shared" si="1"/>
        <v>4413.6363636363631</v>
      </c>
      <c r="J30" s="36">
        <f t="shared" si="3"/>
        <v>4.3698292554127791</v>
      </c>
      <c r="K30" s="79"/>
      <c r="L30" s="35">
        <v>35146</v>
      </c>
      <c r="M30" s="36">
        <f t="shared" si="4"/>
        <v>0.87316260958009395</v>
      </c>
      <c r="N30" s="15"/>
    </row>
    <row r="31" spans="1:18" ht="15" customHeight="1">
      <c r="A31" s="12"/>
      <c r="B31" s="34" t="s">
        <v>245</v>
      </c>
      <c r="C31" s="35">
        <v>6608</v>
      </c>
      <c r="D31" s="35">
        <v>901</v>
      </c>
      <c r="E31" s="36">
        <f t="shared" si="0"/>
        <v>-86.365012106537534</v>
      </c>
      <c r="F31" s="36">
        <f t="shared" si="2"/>
        <v>1.0219474848295809</v>
      </c>
      <c r="G31" s="35">
        <v>21211</v>
      </c>
      <c r="H31" s="35">
        <v>2840</v>
      </c>
      <c r="I31" s="36">
        <f t="shared" si="1"/>
        <v>-86.610720852387914</v>
      </c>
      <c r="J31" s="36">
        <f t="shared" si="3"/>
        <v>0.96136920639649037</v>
      </c>
      <c r="K31" s="79"/>
      <c r="L31" s="35">
        <v>208950</v>
      </c>
      <c r="M31" s="36">
        <f t="shared" si="4"/>
        <v>5.1911263663506695</v>
      </c>
      <c r="N31" s="15"/>
    </row>
    <row r="32" spans="1:18" ht="15" customHeight="1">
      <c r="A32" s="12"/>
      <c r="B32" s="34" t="s">
        <v>78</v>
      </c>
      <c r="C32" s="35">
        <v>3814</v>
      </c>
      <c r="D32" s="35">
        <v>7686</v>
      </c>
      <c r="E32" s="36">
        <f t="shared" si="0"/>
        <v>101.5207131620346</v>
      </c>
      <c r="F32" s="36">
        <f t="shared" si="2"/>
        <v>8.7177451369591115</v>
      </c>
      <c r="G32" s="35">
        <v>11401</v>
      </c>
      <c r="H32" s="35">
        <v>24201</v>
      </c>
      <c r="I32" s="36">
        <f t="shared" si="1"/>
        <v>112.27085343390932</v>
      </c>
      <c r="J32" s="36">
        <f t="shared" si="3"/>
        <v>8.1922873816906563</v>
      </c>
      <c r="K32" s="79"/>
      <c r="L32" s="35">
        <v>161754</v>
      </c>
      <c r="M32" s="36">
        <f t="shared" si="4"/>
        <v>4.0185951388498982</v>
      </c>
      <c r="N32" s="15"/>
    </row>
    <row r="33" spans="1:14" ht="15" customHeight="1">
      <c r="A33" s="12"/>
      <c r="B33" s="34" t="s">
        <v>246</v>
      </c>
      <c r="C33" s="35">
        <v>2864</v>
      </c>
      <c r="D33" s="35">
        <v>9701</v>
      </c>
      <c r="E33" s="36">
        <f t="shared" si="0"/>
        <v>238.72206703910615</v>
      </c>
      <c r="F33" s="36">
        <f t="shared" si="2"/>
        <v>11.003232575284978</v>
      </c>
      <c r="G33" s="35">
        <v>11404</v>
      </c>
      <c r="H33" s="35">
        <v>28465</v>
      </c>
      <c r="I33" s="36">
        <f t="shared" si="1"/>
        <v>149.60540161346896</v>
      </c>
      <c r="J33" s="36">
        <f t="shared" si="3"/>
        <v>9.6356952324211615</v>
      </c>
      <c r="K33" s="79"/>
      <c r="L33" s="35">
        <v>165588</v>
      </c>
      <c r="M33" s="36">
        <f t="shared" si="4"/>
        <v>4.1138465314729578</v>
      </c>
      <c r="N33" s="15"/>
    </row>
    <row r="34" spans="1:14" ht="15" customHeight="1">
      <c r="A34" s="12"/>
      <c r="B34" s="34" t="s">
        <v>247</v>
      </c>
      <c r="C34" s="35">
        <v>1679</v>
      </c>
      <c r="D34" s="35">
        <v>1456</v>
      </c>
      <c r="E34" s="36">
        <f t="shared" si="0"/>
        <v>-13.281715306730202</v>
      </c>
      <c r="F34" s="36">
        <f t="shared" si="2"/>
        <v>1.6514489876935292</v>
      </c>
      <c r="G34" s="35">
        <v>5758</v>
      </c>
      <c r="H34" s="35">
        <v>4328</v>
      </c>
      <c r="I34" s="36">
        <f t="shared" si="1"/>
        <v>-24.83501215699896</v>
      </c>
      <c r="J34" s="36">
        <f t="shared" si="3"/>
        <v>1.4650725089028205</v>
      </c>
      <c r="K34" s="79"/>
      <c r="L34" s="35">
        <v>71316</v>
      </c>
      <c r="M34" s="36">
        <f t="shared" si="4"/>
        <v>1.7717653407162686</v>
      </c>
      <c r="N34" s="15"/>
    </row>
    <row r="35" spans="1:14" ht="15" customHeight="1">
      <c r="A35" s="12"/>
      <c r="B35" s="34" t="s">
        <v>248</v>
      </c>
      <c r="C35" s="35">
        <v>430</v>
      </c>
      <c r="D35" s="35">
        <v>3891</v>
      </c>
      <c r="E35" s="36">
        <f t="shared" si="0"/>
        <v>804.88372093023258</v>
      </c>
      <c r="F35" s="36">
        <f t="shared" si="2"/>
        <v>4.4133159417002208</v>
      </c>
      <c r="G35" s="35">
        <v>1545</v>
      </c>
      <c r="H35" s="35">
        <v>12201</v>
      </c>
      <c r="I35" s="36">
        <f t="shared" si="1"/>
        <v>689.70873786407765</v>
      </c>
      <c r="J35" s="36">
        <f t="shared" si="3"/>
        <v>4.1301639743815421</v>
      </c>
      <c r="K35" s="79"/>
      <c r="L35" s="35">
        <v>54224</v>
      </c>
      <c r="M35" s="36">
        <f t="shared" si="4"/>
        <v>1.3471339367743416</v>
      </c>
      <c r="N35" s="15"/>
    </row>
    <row r="36" spans="1:14" ht="15" customHeight="1">
      <c r="A36" s="12"/>
      <c r="B36" s="34" t="s">
        <v>77</v>
      </c>
      <c r="C36" s="35">
        <v>911</v>
      </c>
      <c r="D36" s="35">
        <v>1434</v>
      </c>
      <c r="E36" s="36">
        <f t="shared" si="0"/>
        <v>57.409440175631168</v>
      </c>
      <c r="F36" s="36">
        <f t="shared" si="2"/>
        <v>1.6264957749673907</v>
      </c>
      <c r="G36" s="35">
        <v>2881</v>
      </c>
      <c r="H36" s="35">
        <v>4318</v>
      </c>
      <c r="I36" s="36">
        <f t="shared" si="1"/>
        <v>49.878514404720576</v>
      </c>
      <c r="J36" s="36">
        <f t="shared" si="3"/>
        <v>1.4616874060633962</v>
      </c>
      <c r="K36" s="79"/>
      <c r="L36" s="35">
        <v>43974</v>
      </c>
      <c r="M36" s="36">
        <f t="shared" si="4"/>
        <v>1.0924842825264625</v>
      </c>
      <c r="N36" s="15"/>
    </row>
    <row r="37" spans="1:14" ht="15" customHeight="1">
      <c r="A37" s="12"/>
      <c r="B37" s="34" t="s">
        <v>249</v>
      </c>
      <c r="C37" s="35">
        <v>3108</v>
      </c>
      <c r="D37" s="35">
        <v>4555</v>
      </c>
      <c r="E37" s="36">
        <f t="shared" si="0"/>
        <v>46.557271557271562</v>
      </c>
      <c r="F37" s="36">
        <f t="shared" si="2"/>
        <v>5.1664492712527643</v>
      </c>
      <c r="G37" s="35">
        <v>8931</v>
      </c>
      <c r="H37" s="35">
        <v>13979</v>
      </c>
      <c r="I37" s="36">
        <f t="shared" si="1"/>
        <v>56.522225954540374</v>
      </c>
      <c r="J37" s="36">
        <f t="shared" si="3"/>
        <v>4.7320352592311758</v>
      </c>
      <c r="K37" s="79"/>
      <c r="L37" s="35">
        <v>122252</v>
      </c>
      <c r="M37" s="36">
        <f t="shared" si="4"/>
        <v>3.0372126371816321</v>
      </c>
      <c r="N37" s="15"/>
    </row>
    <row r="38" spans="1:14" ht="15" customHeight="1">
      <c r="A38" s="12"/>
      <c r="B38" s="34" t="s">
        <v>250</v>
      </c>
      <c r="C38" s="35">
        <v>1156</v>
      </c>
      <c r="D38" s="35">
        <v>2428</v>
      </c>
      <c r="E38" s="36">
        <f t="shared" si="0"/>
        <v>110.03460207612457</v>
      </c>
      <c r="F38" s="36">
        <f t="shared" si="2"/>
        <v>2.7539272954120118</v>
      </c>
      <c r="G38" s="35">
        <v>3011</v>
      </c>
      <c r="H38" s="35">
        <v>7302</v>
      </c>
      <c r="I38" s="36">
        <f t="shared" si="1"/>
        <v>142.51079375622714</v>
      </c>
      <c r="J38" s="36">
        <f t="shared" si="3"/>
        <v>2.4718020933475957</v>
      </c>
      <c r="K38" s="79"/>
      <c r="L38" s="35">
        <v>44016</v>
      </c>
      <c r="M38" s="36">
        <f t="shared" si="4"/>
        <v>1.0935277250121611</v>
      </c>
      <c r="N38" s="15"/>
    </row>
    <row r="39" spans="1:14" ht="15" customHeight="1">
      <c r="A39" s="12"/>
      <c r="B39" s="34" t="s">
        <v>251</v>
      </c>
      <c r="C39" s="35">
        <v>2207</v>
      </c>
      <c r="D39" s="35">
        <v>124</v>
      </c>
      <c r="E39" s="36">
        <f t="shared" si="0"/>
        <v>-94.381513366560938</v>
      </c>
      <c r="F39" s="36">
        <f t="shared" si="2"/>
        <v>0.14064538082005332</v>
      </c>
      <c r="G39" s="35">
        <v>6329</v>
      </c>
      <c r="H39" s="35">
        <v>337</v>
      </c>
      <c r="I39" s="36">
        <f t="shared" si="1"/>
        <v>-94.675304155474805</v>
      </c>
      <c r="J39" s="36">
        <f t="shared" si="3"/>
        <v>0.11407796568859761</v>
      </c>
      <c r="K39" s="79"/>
      <c r="L39" s="35">
        <v>57802</v>
      </c>
      <c r="M39" s="36">
        <f t="shared" si="4"/>
        <v>1.4360252990083817</v>
      </c>
      <c r="N39" s="15"/>
    </row>
    <row r="40" spans="1:14" ht="15" customHeight="1">
      <c r="A40" s="12"/>
      <c r="B40" s="34" t="s">
        <v>252</v>
      </c>
      <c r="C40" s="35">
        <v>8194</v>
      </c>
      <c r="D40" s="35">
        <v>1239</v>
      </c>
      <c r="E40" s="36">
        <f t="shared" si="0"/>
        <v>-84.879179887722728</v>
      </c>
      <c r="F40" s="36">
        <f t="shared" si="2"/>
        <v>1.4053195712584359</v>
      </c>
      <c r="G40" s="35">
        <v>24357</v>
      </c>
      <c r="H40" s="35">
        <v>3635</v>
      </c>
      <c r="I40" s="36">
        <f t="shared" si="1"/>
        <v>-85.076158804450458</v>
      </c>
      <c r="J40" s="36">
        <f t="shared" si="3"/>
        <v>1.230484882130719</v>
      </c>
      <c r="K40" s="79"/>
      <c r="L40" s="35">
        <v>289198</v>
      </c>
      <c r="M40" s="36">
        <f t="shared" si="4"/>
        <v>7.1847971423588461</v>
      </c>
      <c r="N40" s="15"/>
    </row>
    <row r="41" spans="1:14" ht="15" customHeight="1">
      <c r="A41" s="12"/>
      <c r="B41" s="34" t="s">
        <v>71</v>
      </c>
      <c r="C41" s="35">
        <v>35423</v>
      </c>
      <c r="D41" s="35">
        <v>29058</v>
      </c>
      <c r="E41" s="36">
        <f t="shared" si="0"/>
        <v>-17.968551506083617</v>
      </c>
      <c r="F41" s="36">
        <f t="shared" si="2"/>
        <v>32.958657063460556</v>
      </c>
      <c r="G41" s="35">
        <v>102927</v>
      </c>
      <c r="H41" s="35">
        <v>95803</v>
      </c>
      <c r="I41" s="36">
        <f t="shared" si="1"/>
        <v>-6.9214103199354842</v>
      </c>
      <c r="J41" s="36">
        <f t="shared" si="3"/>
        <v>32.430300732536253</v>
      </c>
      <c r="K41" s="79"/>
      <c r="L41" s="35">
        <v>1314398</v>
      </c>
      <c r="M41" s="36">
        <f t="shared" si="4"/>
        <v>32.654731340888191</v>
      </c>
      <c r="N41" s="15"/>
    </row>
    <row r="42" spans="1:14" ht="15.75">
      <c r="A42" s="12"/>
      <c r="B42" s="40" t="s">
        <v>70</v>
      </c>
      <c r="C42" s="42">
        <f>SUM(C17:C41)</f>
        <v>103183</v>
      </c>
      <c r="D42" s="42">
        <f>SUM(D17:D41)</f>
        <v>88165</v>
      </c>
      <c r="E42" s="42">
        <f t="shared" si="0"/>
        <v>-14.554723161761141</v>
      </c>
      <c r="F42" s="42">
        <f>SUM(F17:F41)</f>
        <v>99.999999999999972</v>
      </c>
      <c r="G42" s="42">
        <f>SUM(G17:G41)</f>
        <v>313626</v>
      </c>
      <c r="H42" s="42">
        <f>SUM(H17:H41)</f>
        <v>295412</v>
      </c>
      <c r="I42" s="42">
        <f t="shared" si="1"/>
        <v>-5.8075542206322162</v>
      </c>
      <c r="J42" s="42">
        <f>SUM(J17:J41)</f>
        <v>100</v>
      </c>
      <c r="K42" s="4"/>
      <c r="L42" s="42">
        <f>SUM(L17:L41)</f>
        <v>4025138</v>
      </c>
      <c r="M42" s="42">
        <f>SUM(M17:M41)</f>
        <v>100</v>
      </c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8.75">
      <c r="A44" s="12"/>
      <c r="B44" s="92" t="s">
        <v>308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15"/>
    </row>
    <row r="45" spans="1:14" ht="31.5" customHeight="1">
      <c r="A45" s="12"/>
      <c r="B45" s="30" t="s">
        <v>257</v>
      </c>
      <c r="C45" s="104" t="s">
        <v>319</v>
      </c>
      <c r="D45" s="104"/>
      <c r="E45" s="101" t="s">
        <v>316</v>
      </c>
      <c r="F45" s="101" t="s">
        <v>306</v>
      </c>
      <c r="G45" s="105" t="s">
        <v>321</v>
      </c>
      <c r="H45" s="106"/>
      <c r="I45" s="101" t="s">
        <v>316</v>
      </c>
      <c r="J45" s="101" t="s">
        <v>306</v>
      </c>
      <c r="K45" s="94"/>
      <c r="L45" s="86" t="s">
        <v>323</v>
      </c>
      <c r="M45" s="101" t="s">
        <v>101</v>
      </c>
      <c r="N45" s="15"/>
    </row>
    <row r="46" spans="1:14" ht="15.75">
      <c r="A46" s="12"/>
      <c r="B46" s="30"/>
      <c r="C46" s="31">
        <v>2017</v>
      </c>
      <c r="D46" s="31">
        <v>2018</v>
      </c>
      <c r="E46" s="101"/>
      <c r="F46" s="101"/>
      <c r="G46" s="31">
        <v>2017</v>
      </c>
      <c r="H46" s="31">
        <v>2018</v>
      </c>
      <c r="I46" s="101"/>
      <c r="J46" s="101"/>
      <c r="K46" s="94"/>
      <c r="L46" s="39" t="s">
        <v>318</v>
      </c>
      <c r="M46" s="101"/>
      <c r="N46" s="15"/>
    </row>
    <row r="47" spans="1:14">
      <c r="A47" s="12"/>
      <c r="B47" s="8"/>
      <c r="C47" s="26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 ht="15.75">
      <c r="A48" s="12"/>
      <c r="B48" s="34" t="s">
        <v>234</v>
      </c>
      <c r="C48" s="35">
        <v>542</v>
      </c>
      <c r="D48" s="35">
        <v>2548</v>
      </c>
      <c r="E48" s="36">
        <f t="shared" ref="E48:E73" si="5">IF(ISBLANK(D48),"",(IFERROR(((D48/C48-1)*100),"")))</f>
        <v>370.11070110701104</v>
      </c>
      <c r="F48" s="36">
        <f>+(D48*100)/$D$73</f>
        <v>5.4736842105263159</v>
      </c>
      <c r="G48" s="35">
        <v>1869</v>
      </c>
      <c r="H48" s="35">
        <v>10618</v>
      </c>
      <c r="I48" s="36">
        <f t="shared" ref="I48:I73" si="6">IF(ISBLANK(H48),"",(IFERROR(((H48/G48-1)*100),"")))</f>
        <v>468.11128945960405</v>
      </c>
      <c r="J48" s="36">
        <f>+(H48*100)/$H$73</f>
        <v>6.7320982488175396</v>
      </c>
      <c r="K48" s="79"/>
      <c r="L48" s="35">
        <v>54733</v>
      </c>
      <c r="M48" s="36">
        <f>+(L48*100)/$L$73</f>
        <v>2.4685116272566838</v>
      </c>
      <c r="N48" s="15"/>
    </row>
    <row r="49" spans="1:14" ht="15.75">
      <c r="A49" s="12"/>
      <c r="B49" s="34" t="s">
        <v>235</v>
      </c>
      <c r="C49" s="35">
        <v>420</v>
      </c>
      <c r="D49" s="35">
        <v>2784</v>
      </c>
      <c r="E49" s="36">
        <f t="shared" si="5"/>
        <v>562.85714285714289</v>
      </c>
      <c r="F49" s="36">
        <f t="shared" ref="F49:F72" si="7">+(D49*100)/$D$73</f>
        <v>5.9806659505907627</v>
      </c>
      <c r="G49" s="35">
        <v>1223</v>
      </c>
      <c r="H49" s="35">
        <v>11182</v>
      </c>
      <c r="I49" s="36">
        <f t="shared" si="6"/>
        <v>814.30907604251831</v>
      </c>
      <c r="J49" s="36">
        <f t="shared" ref="J49:J72" si="8">+(H49*100)/$H$73</f>
        <v>7.0896894535955672</v>
      </c>
      <c r="K49" s="79"/>
      <c r="L49" s="35">
        <v>46440</v>
      </c>
      <c r="M49" s="36">
        <f t="shared" ref="M49:M71" si="9">+(L49*100)/$L$73</f>
        <v>2.0944892472512082</v>
      </c>
      <c r="N49" s="15"/>
    </row>
    <row r="50" spans="1:14" ht="15.75">
      <c r="A50" s="12"/>
      <c r="B50" s="34" t="s">
        <v>236</v>
      </c>
      <c r="C50" s="35">
        <v>4894</v>
      </c>
      <c r="D50" s="35">
        <v>208</v>
      </c>
      <c r="E50" s="36">
        <f t="shared" si="5"/>
        <v>-95.74989783408256</v>
      </c>
      <c r="F50" s="36">
        <f t="shared" si="7"/>
        <v>0.44683136412459723</v>
      </c>
      <c r="G50" s="35">
        <v>15013</v>
      </c>
      <c r="H50" s="35">
        <v>674</v>
      </c>
      <c r="I50" s="36">
        <f t="shared" si="6"/>
        <v>-95.510557516818764</v>
      </c>
      <c r="J50" s="36">
        <f t="shared" si="8"/>
        <v>0.42733417024891901</v>
      </c>
      <c r="K50" s="79"/>
      <c r="L50" s="35">
        <v>199288</v>
      </c>
      <c r="M50" s="36">
        <f t="shared" si="9"/>
        <v>8.9880829695563911</v>
      </c>
      <c r="N50" s="15"/>
    </row>
    <row r="51" spans="1:14" ht="15.75">
      <c r="A51" s="12"/>
      <c r="B51" s="34" t="s">
        <v>237</v>
      </c>
      <c r="C51" s="35">
        <v>1060</v>
      </c>
      <c r="D51" s="35">
        <v>382</v>
      </c>
      <c r="E51" s="36">
        <f t="shared" si="5"/>
        <v>-63.96226415094339</v>
      </c>
      <c r="F51" s="36">
        <f t="shared" si="7"/>
        <v>0.82062298603651984</v>
      </c>
      <c r="G51" s="35">
        <v>3428</v>
      </c>
      <c r="H51" s="35">
        <v>1408</v>
      </c>
      <c r="I51" s="36">
        <f t="shared" si="6"/>
        <v>-58.926487747957992</v>
      </c>
      <c r="J51" s="36">
        <f t="shared" si="8"/>
        <v>0.89270995802741537</v>
      </c>
      <c r="K51" s="79"/>
      <c r="L51" s="35">
        <v>37897</v>
      </c>
      <c r="M51" s="36">
        <f t="shared" si="9"/>
        <v>1.709191623666646</v>
      </c>
      <c r="N51" s="15"/>
    </row>
    <row r="52" spans="1:14" ht="15.75">
      <c r="A52" s="12"/>
      <c r="B52" s="34" t="s">
        <v>238</v>
      </c>
      <c r="C52" s="35">
        <v>1626</v>
      </c>
      <c r="D52" s="35">
        <v>583</v>
      </c>
      <c r="E52" s="36">
        <f t="shared" si="5"/>
        <v>-64.145141451414517</v>
      </c>
      <c r="F52" s="36">
        <f t="shared" si="7"/>
        <v>1.2524167561761548</v>
      </c>
      <c r="G52" s="35">
        <v>5162</v>
      </c>
      <c r="H52" s="35">
        <v>2481</v>
      </c>
      <c r="I52" s="36">
        <f t="shared" si="6"/>
        <v>-51.937233630375822</v>
      </c>
      <c r="J52" s="36">
        <f t="shared" si="8"/>
        <v>1.5730208848480238</v>
      </c>
      <c r="K52" s="79"/>
      <c r="L52" s="35">
        <v>57512</v>
      </c>
      <c r="M52" s="36">
        <f t="shared" si="9"/>
        <v>2.5938472348818151</v>
      </c>
      <c r="N52" s="15"/>
    </row>
    <row r="53" spans="1:14" ht="15.75">
      <c r="A53" s="12"/>
      <c r="B53" s="34" t="s">
        <v>239</v>
      </c>
      <c r="C53" s="35">
        <v>948</v>
      </c>
      <c r="D53" s="35">
        <v>182</v>
      </c>
      <c r="E53" s="36">
        <f t="shared" si="5"/>
        <v>-80.801687763713076</v>
      </c>
      <c r="F53" s="36">
        <f t="shared" si="7"/>
        <v>0.39097744360902253</v>
      </c>
      <c r="G53" s="35">
        <v>3290</v>
      </c>
      <c r="H53" s="35">
        <v>836</v>
      </c>
      <c r="I53" s="36">
        <f t="shared" si="6"/>
        <v>-74.589665653495445</v>
      </c>
      <c r="J53" s="36">
        <f t="shared" si="8"/>
        <v>0.53004653757877784</v>
      </c>
      <c r="K53" s="79"/>
      <c r="L53" s="35">
        <v>33546</v>
      </c>
      <c r="M53" s="36">
        <f t="shared" si="9"/>
        <v>1.5129572844162154</v>
      </c>
      <c r="N53" s="15"/>
    </row>
    <row r="54" spans="1:14" ht="15.75">
      <c r="A54" s="12"/>
      <c r="B54" s="34" t="s">
        <v>240</v>
      </c>
      <c r="C54" s="35">
        <v>202</v>
      </c>
      <c r="D54" s="35">
        <v>209</v>
      </c>
      <c r="E54" s="36">
        <f t="shared" si="5"/>
        <v>3.4653465346534684</v>
      </c>
      <c r="F54" s="36">
        <f t="shared" si="7"/>
        <v>0.44897959183673469</v>
      </c>
      <c r="G54" s="35">
        <v>616</v>
      </c>
      <c r="H54" s="35">
        <v>823</v>
      </c>
      <c r="I54" s="36">
        <f t="shared" si="6"/>
        <v>33.603896103896112</v>
      </c>
      <c r="J54" s="36">
        <f t="shared" si="8"/>
        <v>0.52180418711403609</v>
      </c>
      <c r="K54" s="79"/>
      <c r="L54" s="35">
        <v>7489</v>
      </c>
      <c r="M54" s="36">
        <f t="shared" si="9"/>
        <v>0.33776119665513132</v>
      </c>
      <c r="N54" s="15"/>
    </row>
    <row r="55" spans="1:14" ht="15.75">
      <c r="A55" s="12"/>
      <c r="B55" s="34" t="s">
        <v>241</v>
      </c>
      <c r="C55" s="35">
        <v>3145</v>
      </c>
      <c r="D55" s="35">
        <v>1514</v>
      </c>
      <c r="E55" s="36">
        <f t="shared" si="5"/>
        <v>-51.860095389507151</v>
      </c>
      <c r="F55" s="36">
        <f t="shared" si="7"/>
        <v>3.2524167561761548</v>
      </c>
      <c r="G55" s="35">
        <v>9158</v>
      </c>
      <c r="H55" s="35">
        <v>7919</v>
      </c>
      <c r="I55" s="36">
        <f t="shared" si="6"/>
        <v>-13.529154837300716</v>
      </c>
      <c r="J55" s="36">
        <f t="shared" si="8"/>
        <v>5.0208594869453851</v>
      </c>
      <c r="K55" s="79"/>
      <c r="L55" s="35">
        <v>99410</v>
      </c>
      <c r="M55" s="36">
        <f t="shared" si="9"/>
        <v>4.4834878567881704</v>
      </c>
      <c r="N55" s="15"/>
    </row>
    <row r="56" spans="1:14" ht="15.75">
      <c r="A56" s="12"/>
      <c r="B56" s="34" t="s">
        <v>242</v>
      </c>
      <c r="C56" s="35">
        <v>567</v>
      </c>
      <c r="D56" s="35">
        <v>314</v>
      </c>
      <c r="E56" s="36">
        <f t="shared" si="5"/>
        <v>-44.620811287477956</v>
      </c>
      <c r="F56" s="36">
        <f t="shared" si="7"/>
        <v>0.67454350161117083</v>
      </c>
      <c r="G56" s="35">
        <v>1597</v>
      </c>
      <c r="H56" s="35">
        <v>1137</v>
      </c>
      <c r="I56" s="36">
        <f t="shared" si="6"/>
        <v>-28.804007514088916</v>
      </c>
      <c r="J56" s="36">
        <f t="shared" si="8"/>
        <v>0.72088865218549092</v>
      </c>
      <c r="K56" s="79"/>
      <c r="L56" s="35">
        <v>20175</v>
      </c>
      <c r="M56" s="36">
        <f t="shared" si="9"/>
        <v>0.90991215683232407</v>
      </c>
      <c r="N56" s="15"/>
    </row>
    <row r="57" spans="1:14" ht="15.75">
      <c r="A57" s="12"/>
      <c r="B57" s="34" t="s">
        <v>75</v>
      </c>
      <c r="C57" s="35">
        <v>4685</v>
      </c>
      <c r="D57" s="35">
        <v>805</v>
      </c>
      <c r="E57" s="36">
        <f t="shared" si="5"/>
        <v>-82.817502668089645</v>
      </c>
      <c r="F57" s="36">
        <f t="shared" si="7"/>
        <v>1.7293233082706767</v>
      </c>
      <c r="G57" s="35">
        <v>14508</v>
      </c>
      <c r="H57" s="35">
        <v>2948</v>
      </c>
      <c r="I57" s="36">
        <f t="shared" si="6"/>
        <v>-79.680176454369999</v>
      </c>
      <c r="J57" s="36">
        <f t="shared" si="8"/>
        <v>1.8691114746199009</v>
      </c>
      <c r="K57" s="79"/>
      <c r="L57" s="35">
        <v>158554</v>
      </c>
      <c r="M57" s="36">
        <f t="shared" si="9"/>
        <v>7.1509398817542653</v>
      </c>
      <c r="N57" s="15"/>
    </row>
    <row r="58" spans="1:14" ht="15.75">
      <c r="A58" s="12"/>
      <c r="B58" s="34" t="s">
        <v>243</v>
      </c>
      <c r="C58" s="35">
        <v>151</v>
      </c>
      <c r="D58" s="35">
        <v>1221</v>
      </c>
      <c r="E58" s="36">
        <f t="shared" si="5"/>
        <v>708.60927152317879</v>
      </c>
      <c r="F58" s="36">
        <f t="shared" si="7"/>
        <v>2.6229860365198712</v>
      </c>
      <c r="G58" s="35">
        <v>497</v>
      </c>
      <c r="H58" s="35">
        <v>4097</v>
      </c>
      <c r="I58" s="36">
        <f t="shared" si="6"/>
        <v>724.34607645875246</v>
      </c>
      <c r="J58" s="36">
        <f t="shared" si="8"/>
        <v>2.597608450311307</v>
      </c>
      <c r="K58" s="79"/>
      <c r="L58" s="35">
        <v>15721</v>
      </c>
      <c r="M58" s="36">
        <f t="shared" si="9"/>
        <v>0.70903241722730936</v>
      </c>
      <c r="N58" s="15"/>
    </row>
    <row r="59" spans="1:14" ht="15.75">
      <c r="A59" s="12"/>
      <c r="B59" s="34" t="s">
        <v>76</v>
      </c>
      <c r="C59" s="35">
        <v>353</v>
      </c>
      <c r="D59" s="35">
        <v>348</v>
      </c>
      <c r="E59" s="36">
        <f t="shared" si="5"/>
        <v>-1.4164305949008527</v>
      </c>
      <c r="F59" s="36">
        <f t="shared" si="7"/>
        <v>0.74758324382384533</v>
      </c>
      <c r="G59" s="35">
        <v>1167</v>
      </c>
      <c r="H59" s="35">
        <v>1269</v>
      </c>
      <c r="I59" s="36">
        <f t="shared" si="6"/>
        <v>8.7403598971722332</v>
      </c>
      <c r="J59" s="36">
        <f t="shared" si="8"/>
        <v>0.80458021075056108</v>
      </c>
      <c r="K59" s="79"/>
      <c r="L59" s="35">
        <v>15935</v>
      </c>
      <c r="M59" s="36">
        <f t="shared" si="9"/>
        <v>0.71868402573100787</v>
      </c>
      <c r="N59" s="15"/>
    </row>
    <row r="60" spans="1:14" ht="15.75">
      <c r="A60" s="12"/>
      <c r="B60" s="34" t="s">
        <v>244</v>
      </c>
      <c r="C60" s="35">
        <v>279</v>
      </c>
      <c r="D60" s="35">
        <v>1702</v>
      </c>
      <c r="E60" s="36">
        <f t="shared" si="5"/>
        <v>510.0358422939068</v>
      </c>
      <c r="F60" s="36">
        <f t="shared" si="7"/>
        <v>3.656283566058002</v>
      </c>
      <c r="G60" s="35">
        <v>976</v>
      </c>
      <c r="H60" s="35">
        <v>6246</v>
      </c>
      <c r="I60" s="36">
        <f t="shared" si="6"/>
        <v>539.95901639344254</v>
      </c>
      <c r="J60" s="36">
        <f t="shared" si="8"/>
        <v>3.9601323848290031</v>
      </c>
      <c r="K60" s="79"/>
      <c r="L60" s="35">
        <v>32674</v>
      </c>
      <c r="M60" s="36">
        <f t="shared" si="9"/>
        <v>1.4736292348123596</v>
      </c>
      <c r="N60" s="15"/>
    </row>
    <row r="61" spans="1:14" ht="15.75">
      <c r="A61" s="12"/>
      <c r="B61" s="34" t="s">
        <v>79</v>
      </c>
      <c r="C61" s="35">
        <v>3</v>
      </c>
      <c r="D61" s="35">
        <v>3093</v>
      </c>
      <c r="E61" s="36">
        <f t="shared" si="5"/>
        <v>103000</v>
      </c>
      <c r="F61" s="36">
        <f t="shared" si="7"/>
        <v>6.6444683136412461</v>
      </c>
      <c r="G61" s="35">
        <v>9</v>
      </c>
      <c r="H61" s="35">
        <v>9961</v>
      </c>
      <c r="I61" s="36">
        <f t="shared" si="6"/>
        <v>110577.77777777778</v>
      </c>
      <c r="J61" s="36">
        <f t="shared" si="8"/>
        <v>6.3155425368686675</v>
      </c>
      <c r="K61" s="79"/>
      <c r="L61" s="35">
        <v>25291</v>
      </c>
      <c r="M61" s="36">
        <f t="shared" si="9"/>
        <v>1.1406487414347612</v>
      </c>
      <c r="N61" s="15"/>
    </row>
    <row r="62" spans="1:14" ht="15.75">
      <c r="A62" s="12"/>
      <c r="B62" s="34" t="s">
        <v>245</v>
      </c>
      <c r="C62" s="35">
        <v>4670</v>
      </c>
      <c r="D62" s="35">
        <v>621</v>
      </c>
      <c r="E62" s="36">
        <f t="shared" si="5"/>
        <v>-86.702355460385434</v>
      </c>
      <c r="F62" s="36">
        <f t="shared" si="7"/>
        <v>1.3340494092373791</v>
      </c>
      <c r="G62" s="35">
        <v>14914</v>
      </c>
      <c r="H62" s="35">
        <v>1903</v>
      </c>
      <c r="I62" s="36">
        <f t="shared" si="6"/>
        <v>-87.240177014885347</v>
      </c>
      <c r="J62" s="36">
        <f t="shared" si="8"/>
        <v>1.2065533026464286</v>
      </c>
      <c r="K62" s="79"/>
      <c r="L62" s="35">
        <v>140343</v>
      </c>
      <c r="M62" s="36">
        <f t="shared" si="9"/>
        <v>6.3296060384792492</v>
      </c>
      <c r="N62" s="15"/>
    </row>
    <row r="63" spans="1:14" ht="15.75">
      <c r="A63" s="12"/>
      <c r="B63" s="34" t="s">
        <v>78</v>
      </c>
      <c r="C63" s="35">
        <v>1614</v>
      </c>
      <c r="D63" s="35">
        <v>5259</v>
      </c>
      <c r="E63" s="36">
        <f t="shared" si="5"/>
        <v>225.83643122676582</v>
      </c>
      <c r="F63" s="36">
        <f t="shared" si="7"/>
        <v>11.297529538131043</v>
      </c>
      <c r="G63" s="35">
        <v>4930</v>
      </c>
      <c r="H63" s="35">
        <v>16072</v>
      </c>
      <c r="I63" s="36">
        <f t="shared" si="6"/>
        <v>226.00405679513185</v>
      </c>
      <c r="J63" s="36">
        <f t="shared" si="8"/>
        <v>10.190081282256122</v>
      </c>
      <c r="K63" s="79"/>
      <c r="L63" s="35">
        <v>80785</v>
      </c>
      <c r="M63" s="36">
        <f t="shared" si="9"/>
        <v>3.6434822101461859</v>
      </c>
      <c r="N63" s="15"/>
    </row>
    <row r="64" spans="1:14" ht="15.75">
      <c r="A64" s="12"/>
      <c r="B64" s="34" t="s">
        <v>246</v>
      </c>
      <c r="C64" s="35">
        <v>2183</v>
      </c>
      <c r="D64" s="35">
        <v>5598</v>
      </c>
      <c r="E64" s="36">
        <f t="shared" si="5"/>
        <v>156.43609711406322</v>
      </c>
      <c r="F64" s="36">
        <f t="shared" si="7"/>
        <v>12.02577873254565</v>
      </c>
      <c r="G64" s="35">
        <v>8780</v>
      </c>
      <c r="H64" s="35">
        <v>15835</v>
      </c>
      <c r="I64" s="36">
        <f t="shared" si="6"/>
        <v>80.353075170842828</v>
      </c>
      <c r="J64" s="36">
        <f t="shared" si="8"/>
        <v>10.03981689301429</v>
      </c>
      <c r="K64" s="79"/>
      <c r="L64" s="35">
        <v>106358</v>
      </c>
      <c r="M64" s="36">
        <f t="shared" si="9"/>
        <v>4.7968494263381576</v>
      </c>
      <c r="N64" s="15"/>
    </row>
    <row r="65" spans="1:14" ht="15.75">
      <c r="A65" s="12"/>
      <c r="B65" s="34" t="s">
        <v>247</v>
      </c>
      <c r="C65" s="35">
        <v>383</v>
      </c>
      <c r="D65" s="35">
        <v>483</v>
      </c>
      <c r="E65" s="36">
        <f t="shared" si="5"/>
        <v>26.10966057441253</v>
      </c>
      <c r="F65" s="36">
        <f t="shared" si="7"/>
        <v>1.0375939849624061</v>
      </c>
      <c r="G65" s="35">
        <v>1169</v>
      </c>
      <c r="H65" s="35">
        <v>1216</v>
      </c>
      <c r="I65" s="36">
        <f t="shared" si="6"/>
        <v>4.0205303678357618</v>
      </c>
      <c r="J65" s="36">
        <f t="shared" si="8"/>
        <v>0.77097678193276775</v>
      </c>
      <c r="K65" s="79"/>
      <c r="L65" s="35">
        <v>15836</v>
      </c>
      <c r="M65" s="36">
        <f t="shared" si="9"/>
        <v>0.71421902927368941</v>
      </c>
      <c r="N65" s="15"/>
    </row>
    <row r="66" spans="1:14" ht="15.75">
      <c r="A66" s="12"/>
      <c r="B66" s="34" t="s">
        <v>248</v>
      </c>
      <c r="C66" s="35">
        <v>359</v>
      </c>
      <c r="D66" s="35">
        <v>252</v>
      </c>
      <c r="E66" s="36">
        <f t="shared" si="5"/>
        <v>-29.805013927576606</v>
      </c>
      <c r="F66" s="36">
        <f t="shared" si="7"/>
        <v>0.54135338345864659</v>
      </c>
      <c r="G66" s="35">
        <v>1260</v>
      </c>
      <c r="H66" s="35">
        <v>657</v>
      </c>
      <c r="I66" s="36">
        <f t="shared" si="6"/>
        <v>-47.857142857142854</v>
      </c>
      <c r="J66" s="36">
        <f t="shared" si="8"/>
        <v>0.41655571194887209</v>
      </c>
      <c r="K66" s="79"/>
      <c r="L66" s="35">
        <v>19140</v>
      </c>
      <c r="M66" s="36">
        <f t="shared" si="9"/>
        <v>0.86323264841490366</v>
      </c>
      <c r="N66" s="15"/>
    </row>
    <row r="67" spans="1:14" ht="15.75">
      <c r="A67" s="12"/>
      <c r="B67" s="34" t="s">
        <v>77</v>
      </c>
      <c r="C67" s="35">
        <v>603</v>
      </c>
      <c r="D67" s="35">
        <v>228</v>
      </c>
      <c r="E67" s="36">
        <f t="shared" si="5"/>
        <v>-62.189054726368155</v>
      </c>
      <c r="F67" s="36">
        <f t="shared" si="7"/>
        <v>0.48979591836734693</v>
      </c>
      <c r="G67" s="35">
        <v>1899</v>
      </c>
      <c r="H67" s="35">
        <v>646</v>
      </c>
      <c r="I67" s="36">
        <f t="shared" si="6"/>
        <v>-65.982095839915743</v>
      </c>
      <c r="J67" s="36">
        <f t="shared" si="8"/>
        <v>0.40958141540178289</v>
      </c>
      <c r="K67" s="79"/>
      <c r="L67" s="35">
        <v>22944</v>
      </c>
      <c r="M67" s="36">
        <f t="shared" si="9"/>
        <v>1.034796754714292</v>
      </c>
      <c r="N67" s="15"/>
    </row>
    <row r="68" spans="1:14" ht="15.75">
      <c r="A68" s="12"/>
      <c r="B68" s="34" t="s">
        <v>249</v>
      </c>
      <c r="C68" s="35">
        <v>2182</v>
      </c>
      <c r="D68" s="35">
        <v>1869</v>
      </c>
      <c r="E68" s="36">
        <f t="shared" si="5"/>
        <v>-14.344637946837768</v>
      </c>
      <c r="F68" s="36">
        <f t="shared" si="7"/>
        <v>4.0150375939849621</v>
      </c>
      <c r="G68" s="35">
        <v>6319</v>
      </c>
      <c r="H68" s="35">
        <v>5880</v>
      </c>
      <c r="I68" s="36">
        <f t="shared" si="6"/>
        <v>-6.9473017882576311</v>
      </c>
      <c r="J68" s="36">
        <f t="shared" si="8"/>
        <v>3.7280785178985809</v>
      </c>
      <c r="K68" s="79"/>
      <c r="L68" s="35">
        <v>76189</v>
      </c>
      <c r="M68" s="36">
        <f t="shared" si="9"/>
        <v>3.4361981321882498</v>
      </c>
      <c r="N68" s="15"/>
    </row>
    <row r="69" spans="1:14" ht="15.75">
      <c r="A69" s="12"/>
      <c r="B69" s="34" t="s">
        <v>250</v>
      </c>
      <c r="C69" s="35">
        <v>427</v>
      </c>
      <c r="D69" s="35">
        <v>102</v>
      </c>
      <c r="E69" s="36">
        <f t="shared" si="5"/>
        <v>-76.112412177985945</v>
      </c>
      <c r="F69" s="36">
        <f t="shared" si="7"/>
        <v>0.21911922663802363</v>
      </c>
      <c r="G69" s="35">
        <v>1009</v>
      </c>
      <c r="H69" s="35">
        <v>292</v>
      </c>
      <c r="I69" s="36">
        <f t="shared" si="6"/>
        <v>-71.06045589692765</v>
      </c>
      <c r="J69" s="36">
        <f t="shared" si="8"/>
        <v>0.18513587197727646</v>
      </c>
      <c r="K69" s="79"/>
      <c r="L69" s="35">
        <v>9062</v>
      </c>
      <c r="M69" s="36">
        <f t="shared" si="9"/>
        <v>0.408705029254747</v>
      </c>
      <c r="N69" s="15"/>
    </row>
    <row r="70" spans="1:14" ht="15.75">
      <c r="A70" s="12"/>
      <c r="B70" s="34" t="s">
        <v>251</v>
      </c>
      <c r="C70" s="35">
        <v>78</v>
      </c>
      <c r="D70" s="35">
        <v>3</v>
      </c>
      <c r="E70" s="36">
        <f t="shared" si="5"/>
        <v>-96.15384615384616</v>
      </c>
      <c r="F70" s="36">
        <f t="shared" si="7"/>
        <v>6.44468313641246E-3</v>
      </c>
      <c r="G70" s="35">
        <v>214</v>
      </c>
      <c r="H70" s="35">
        <v>7</v>
      </c>
      <c r="I70" s="36">
        <f t="shared" si="6"/>
        <v>-96.728971962616825</v>
      </c>
      <c r="J70" s="36">
        <f t="shared" si="8"/>
        <v>4.438188711784025E-3</v>
      </c>
      <c r="K70" s="79"/>
      <c r="L70" s="35">
        <v>2758</v>
      </c>
      <c r="M70" s="36">
        <f t="shared" si="9"/>
        <v>0.12438848716448822</v>
      </c>
      <c r="N70" s="15"/>
    </row>
    <row r="71" spans="1:14" ht="15.75">
      <c r="A71" s="12"/>
      <c r="B71" s="34" t="s">
        <v>252</v>
      </c>
      <c r="C71" s="35">
        <v>5468</v>
      </c>
      <c r="D71" s="35">
        <v>202</v>
      </c>
      <c r="E71" s="36">
        <f t="shared" si="5"/>
        <v>-96.305779078273588</v>
      </c>
      <c r="F71" s="36">
        <f t="shared" si="7"/>
        <v>0.43394199785177229</v>
      </c>
      <c r="G71" s="35">
        <v>16309</v>
      </c>
      <c r="H71" s="35">
        <v>564</v>
      </c>
      <c r="I71" s="36">
        <f t="shared" si="6"/>
        <v>-96.541786743515843</v>
      </c>
      <c r="J71" s="36">
        <f t="shared" si="8"/>
        <v>0.35759120477802714</v>
      </c>
      <c r="K71" s="79"/>
      <c r="L71" s="35">
        <v>191269</v>
      </c>
      <c r="M71" s="36">
        <f t="shared" si="9"/>
        <v>8.6264182565135954</v>
      </c>
      <c r="N71" s="15"/>
    </row>
    <row r="72" spans="1:14" ht="15.75">
      <c r="A72" s="12"/>
      <c r="B72" s="34" t="s">
        <v>71</v>
      </c>
      <c r="C72" s="35">
        <v>20125</v>
      </c>
      <c r="D72" s="35">
        <v>16040</v>
      </c>
      <c r="E72" s="36">
        <f t="shared" si="5"/>
        <v>-20.298136645962728</v>
      </c>
      <c r="F72" s="36">
        <f t="shared" si="7"/>
        <v>34.457572502685288</v>
      </c>
      <c r="G72" s="35">
        <v>58014</v>
      </c>
      <c r="H72" s="35">
        <v>53051</v>
      </c>
      <c r="I72" s="36">
        <f t="shared" si="6"/>
        <v>-8.5548315923742564</v>
      </c>
      <c r="J72" s="36">
        <f t="shared" si="8"/>
        <v>33.635764192693472</v>
      </c>
      <c r="K72" s="79"/>
      <c r="L72" s="35">
        <v>747898</v>
      </c>
      <c r="M72" s="36">
        <f>+(L72*100)/$L$73</f>
        <v>33.73092848924815</v>
      </c>
      <c r="N72" s="15"/>
    </row>
    <row r="73" spans="1:14" ht="15.75">
      <c r="A73" s="12"/>
      <c r="B73" s="40" t="s">
        <v>70</v>
      </c>
      <c r="C73" s="42">
        <f>SUM(C48:C72)</f>
        <v>56967</v>
      </c>
      <c r="D73" s="42">
        <f>SUM(D48:D72)</f>
        <v>46550</v>
      </c>
      <c r="E73" s="42">
        <f t="shared" si="5"/>
        <v>-18.286025242684357</v>
      </c>
      <c r="F73" s="97">
        <f>SUM(F48:F72)</f>
        <v>100</v>
      </c>
      <c r="G73" s="42">
        <f>SUM(G48:G72)</f>
        <v>173330</v>
      </c>
      <c r="H73" s="42">
        <f>SUM(H48:H72)</f>
        <v>157722</v>
      </c>
      <c r="I73" s="42">
        <f t="shared" si="6"/>
        <v>-9.0047885536260317</v>
      </c>
      <c r="J73" s="97">
        <f>SUM(J48:J72)</f>
        <v>100.00000000000001</v>
      </c>
      <c r="K73" s="4"/>
      <c r="L73" s="42">
        <f>SUM(L48:L72)</f>
        <v>2217247</v>
      </c>
      <c r="M73" s="97">
        <f>SUM(M48:M72)</f>
        <v>100</v>
      </c>
      <c r="N73" s="15"/>
    </row>
    <row r="74" spans="1:14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5"/>
    </row>
    <row r="75" spans="1:14" ht="18.75">
      <c r="A75" s="12"/>
      <c r="B75" s="92" t="s">
        <v>309</v>
      </c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15"/>
    </row>
    <row r="76" spans="1:14" ht="31.5" customHeight="1">
      <c r="A76" s="12"/>
      <c r="B76" s="30" t="s">
        <v>257</v>
      </c>
      <c r="C76" s="104" t="s">
        <v>319</v>
      </c>
      <c r="D76" s="104"/>
      <c r="E76" s="101" t="s">
        <v>316</v>
      </c>
      <c r="F76" s="101" t="s">
        <v>306</v>
      </c>
      <c r="G76" s="105" t="s">
        <v>321</v>
      </c>
      <c r="H76" s="106"/>
      <c r="I76" s="101" t="s">
        <v>316</v>
      </c>
      <c r="J76" s="101" t="s">
        <v>306</v>
      </c>
      <c r="K76" s="94"/>
      <c r="L76" s="86" t="s">
        <v>323</v>
      </c>
      <c r="M76" s="101" t="s">
        <v>101</v>
      </c>
      <c r="N76" s="15"/>
    </row>
    <row r="77" spans="1:14" ht="15.75">
      <c r="A77" s="12"/>
      <c r="B77" s="30"/>
      <c r="C77" s="31">
        <v>2017</v>
      </c>
      <c r="D77" s="31">
        <v>2018</v>
      </c>
      <c r="E77" s="101"/>
      <c r="F77" s="101"/>
      <c r="G77" s="31">
        <v>2017</v>
      </c>
      <c r="H77" s="31">
        <v>2018</v>
      </c>
      <c r="I77" s="101"/>
      <c r="J77" s="101"/>
      <c r="K77" s="94"/>
      <c r="L77" s="39" t="s">
        <v>318</v>
      </c>
      <c r="M77" s="101"/>
      <c r="N77" s="15"/>
    </row>
    <row r="78" spans="1:14">
      <c r="A78" s="12"/>
      <c r="B78" s="8"/>
      <c r="C78" s="26"/>
      <c r="D78" s="4"/>
      <c r="E78" s="4"/>
      <c r="F78" s="4"/>
      <c r="G78" s="4"/>
      <c r="H78" s="4"/>
      <c r="I78" s="4"/>
      <c r="J78" s="4"/>
      <c r="K78" s="4"/>
      <c r="L78" s="4"/>
      <c r="M78" s="4"/>
      <c r="N78" s="15"/>
    </row>
    <row r="79" spans="1:14" ht="15.75">
      <c r="A79" s="12"/>
      <c r="B79" s="34" t="s">
        <v>234</v>
      </c>
      <c r="C79" s="35">
        <f>C17-C48</f>
        <v>1340</v>
      </c>
      <c r="D79" s="35">
        <f>D17-D48</f>
        <v>1746</v>
      </c>
      <c r="E79" s="36">
        <f t="shared" ref="E79:E104" si="10">IF(ISBLANK(D79),"",(IFERROR(((D79/C79-1)*100),"")))</f>
        <v>30.298507462686565</v>
      </c>
      <c r="F79" s="36">
        <f>+(D79*100)/$D$104</f>
        <v>4.1956025471584768</v>
      </c>
      <c r="G79" s="35">
        <f>G17-G48</f>
        <v>4659</v>
      </c>
      <c r="H79" s="35">
        <f>H17-H48</f>
        <v>7194</v>
      </c>
      <c r="I79" s="36">
        <f t="shared" ref="I79:I104" si="11">IF(ISBLANK(H79),"",(IFERROR(((H79/G79-1)*100),"")))</f>
        <v>54.410817772054102</v>
      </c>
      <c r="J79" s="36">
        <f>+(H79*100)/$H$104</f>
        <v>5.2247803035805074</v>
      </c>
      <c r="K79" s="79"/>
      <c r="L79" s="35">
        <f>L17-L48</f>
        <v>75719</v>
      </c>
      <c r="M79" s="36">
        <f>+(L79*100)/$L$104</f>
        <v>4.188250287213112</v>
      </c>
      <c r="N79" s="15"/>
    </row>
    <row r="80" spans="1:14" ht="15.75">
      <c r="A80" s="12"/>
      <c r="B80" s="34" t="s">
        <v>235</v>
      </c>
      <c r="C80" s="35">
        <f t="shared" ref="C80:D103" si="12">C18-C49</f>
        <v>582</v>
      </c>
      <c r="D80" s="35">
        <f t="shared" si="12"/>
        <v>1236</v>
      </c>
      <c r="E80" s="36">
        <f t="shared" si="10"/>
        <v>112.37113402061856</v>
      </c>
      <c r="F80" s="36">
        <f t="shared" ref="F80:F103" si="13">+(D80*100)/$D$104</f>
        <v>2.9700829027994713</v>
      </c>
      <c r="G80" s="35">
        <f t="shared" ref="G80:H80" si="14">G18-G49</f>
        <v>1870</v>
      </c>
      <c r="H80" s="35">
        <f t="shared" si="14"/>
        <v>4829</v>
      </c>
      <c r="I80" s="36">
        <f t="shared" si="11"/>
        <v>158.23529411764707</v>
      </c>
      <c r="J80" s="36">
        <f t="shared" ref="J80:J103" si="15">+(H80*100)/$H$104</f>
        <v>3.5071537511801876</v>
      </c>
      <c r="K80" s="79"/>
      <c r="L80" s="35">
        <f t="shared" ref="L80" si="16">L18-L49</f>
        <v>34061</v>
      </c>
      <c r="M80" s="36">
        <f t="shared" ref="M80:M103" si="17">+(L80*100)/$L$104</f>
        <v>1.8840184502273645</v>
      </c>
      <c r="N80" s="15"/>
    </row>
    <row r="81" spans="1:14" ht="15.75">
      <c r="A81" s="12"/>
      <c r="B81" s="34" t="s">
        <v>236</v>
      </c>
      <c r="C81" s="35">
        <f t="shared" si="12"/>
        <v>3989</v>
      </c>
      <c r="D81" s="35">
        <f t="shared" si="12"/>
        <v>523</v>
      </c>
      <c r="E81" s="36">
        <f t="shared" si="10"/>
        <v>-86.888944597643516</v>
      </c>
      <c r="F81" s="36">
        <f t="shared" si="13"/>
        <v>1.2567583803916857</v>
      </c>
      <c r="G81" s="35">
        <f t="shared" ref="G81:H81" si="18">G19-G50</f>
        <v>11752</v>
      </c>
      <c r="H81" s="35">
        <f t="shared" si="18"/>
        <v>1786</v>
      </c>
      <c r="I81" s="36">
        <f t="shared" si="11"/>
        <v>-84.802586793737234</v>
      </c>
      <c r="J81" s="36">
        <f t="shared" si="15"/>
        <v>1.2971167114532647</v>
      </c>
      <c r="K81" s="79"/>
      <c r="L81" s="35">
        <f t="shared" ref="L81" si="19">L19-L50</f>
        <v>139500</v>
      </c>
      <c r="M81" s="36">
        <f t="shared" si="17"/>
        <v>7.7161731542443652</v>
      </c>
      <c r="N81" s="15"/>
    </row>
    <row r="82" spans="1:14" ht="15.75">
      <c r="A82" s="12"/>
      <c r="B82" s="34" t="s">
        <v>237</v>
      </c>
      <c r="C82" s="35">
        <f t="shared" si="12"/>
        <v>362</v>
      </c>
      <c r="D82" s="35">
        <f t="shared" si="12"/>
        <v>931</v>
      </c>
      <c r="E82" s="36">
        <f t="shared" si="10"/>
        <v>157.18232044198896</v>
      </c>
      <c r="F82" s="36">
        <f t="shared" si="13"/>
        <v>2.2371740958788897</v>
      </c>
      <c r="G82" s="35">
        <f t="shared" ref="G82:H82" si="20">G20-G51</f>
        <v>1031</v>
      </c>
      <c r="H82" s="35">
        <f t="shared" si="20"/>
        <v>3431</v>
      </c>
      <c r="I82" s="36">
        <f t="shared" si="11"/>
        <v>232.78370514064017</v>
      </c>
      <c r="J82" s="36">
        <f t="shared" si="15"/>
        <v>2.491829472002324</v>
      </c>
      <c r="K82" s="79"/>
      <c r="L82" s="35">
        <f t="shared" ref="L82" si="21">L20-L51</f>
        <v>21360</v>
      </c>
      <c r="M82" s="36">
        <f t="shared" si="17"/>
        <v>1.1814871582412878</v>
      </c>
      <c r="N82" s="15"/>
    </row>
    <row r="83" spans="1:14" ht="15.75">
      <c r="A83" s="12"/>
      <c r="B83" s="34" t="s">
        <v>238</v>
      </c>
      <c r="C83" s="35">
        <f t="shared" si="12"/>
        <v>277</v>
      </c>
      <c r="D83" s="35">
        <f t="shared" si="12"/>
        <v>319</v>
      </c>
      <c r="E83" s="36">
        <f t="shared" si="10"/>
        <v>15.162454873646203</v>
      </c>
      <c r="F83" s="36">
        <f t="shared" si="13"/>
        <v>0.76655052264808365</v>
      </c>
      <c r="G83" s="35">
        <f t="shared" ref="G83:H83" si="22">G21-G52</f>
        <v>749</v>
      </c>
      <c r="H83" s="35">
        <f t="shared" si="22"/>
        <v>1260</v>
      </c>
      <c r="I83" s="36">
        <f t="shared" si="11"/>
        <v>68.224299065420553</v>
      </c>
      <c r="J83" s="36">
        <f t="shared" si="15"/>
        <v>0.91509913573970514</v>
      </c>
      <c r="K83" s="79"/>
      <c r="L83" s="35">
        <f t="shared" ref="L83" si="23">L21-L52</f>
        <v>11414</v>
      </c>
      <c r="M83" s="36">
        <f t="shared" si="17"/>
        <v>0.6313433719178867</v>
      </c>
      <c r="N83" s="15"/>
    </row>
    <row r="84" spans="1:14" ht="15.75">
      <c r="A84" s="12"/>
      <c r="B84" s="34" t="s">
        <v>239</v>
      </c>
      <c r="C84" s="35">
        <f t="shared" si="12"/>
        <v>446</v>
      </c>
      <c r="D84" s="35">
        <f t="shared" si="12"/>
        <v>37</v>
      </c>
      <c r="E84" s="36">
        <f t="shared" si="10"/>
        <v>-91.704035874439455</v>
      </c>
      <c r="F84" s="36">
        <f t="shared" si="13"/>
        <v>8.8910248708398421E-2</v>
      </c>
      <c r="G84" s="35">
        <f t="shared" ref="G84:H84" si="24">G22-G53</f>
        <v>1455</v>
      </c>
      <c r="H84" s="35">
        <f t="shared" si="24"/>
        <v>187</v>
      </c>
      <c r="I84" s="36">
        <f t="shared" si="11"/>
        <v>-87.147766323024058</v>
      </c>
      <c r="J84" s="36">
        <f t="shared" si="15"/>
        <v>0.13581233205025783</v>
      </c>
      <c r="K84" s="79"/>
      <c r="L84" s="35">
        <f t="shared" ref="L84" si="25">L22-L53</f>
        <v>14967</v>
      </c>
      <c r="M84" s="36">
        <f t="shared" si="17"/>
        <v>0.82787070680699226</v>
      </c>
      <c r="N84" s="15"/>
    </row>
    <row r="85" spans="1:14" ht="15.75">
      <c r="A85" s="12"/>
      <c r="B85" s="34" t="s">
        <v>240</v>
      </c>
      <c r="C85" s="35">
        <f t="shared" si="12"/>
        <v>2952</v>
      </c>
      <c r="D85" s="35">
        <f t="shared" si="12"/>
        <v>156</v>
      </c>
      <c r="E85" s="36">
        <f t="shared" si="10"/>
        <v>-94.715447154471548</v>
      </c>
      <c r="F85" s="36">
        <f t="shared" si="13"/>
        <v>0.37486483239216628</v>
      </c>
      <c r="G85" s="35">
        <f t="shared" ref="G85:H85" si="26">G23-G54</f>
        <v>9360</v>
      </c>
      <c r="H85" s="35">
        <f t="shared" si="26"/>
        <v>529</v>
      </c>
      <c r="I85" s="36">
        <f t="shared" si="11"/>
        <v>-94.348290598290589</v>
      </c>
      <c r="J85" s="36">
        <f t="shared" si="15"/>
        <v>0.38419638317960636</v>
      </c>
      <c r="K85" s="79"/>
      <c r="L85" s="35">
        <f t="shared" ref="L85" si="27">L23-L54</f>
        <v>77314</v>
      </c>
      <c r="M85" s="36">
        <f t="shared" si="17"/>
        <v>4.2764746325967664</v>
      </c>
      <c r="N85" s="15"/>
    </row>
    <row r="86" spans="1:14" ht="15.75">
      <c r="A86" s="12"/>
      <c r="B86" s="34" t="s">
        <v>241</v>
      </c>
      <c r="C86" s="35">
        <f t="shared" si="12"/>
        <v>868</v>
      </c>
      <c r="D86" s="35">
        <f t="shared" si="12"/>
        <v>531</v>
      </c>
      <c r="E86" s="36">
        <f t="shared" si="10"/>
        <v>-38.824884792626726</v>
      </c>
      <c r="F86" s="36">
        <f t="shared" si="13"/>
        <v>1.2759822179502582</v>
      </c>
      <c r="G86" s="35">
        <f t="shared" ref="G86:H86" si="28">G24-G55</f>
        <v>2685</v>
      </c>
      <c r="H86" s="35">
        <f t="shared" si="28"/>
        <v>2368</v>
      </c>
      <c r="I86" s="36">
        <f t="shared" si="11"/>
        <v>-11.806331471135945</v>
      </c>
      <c r="J86" s="36">
        <f t="shared" si="15"/>
        <v>1.7198053598663665</v>
      </c>
      <c r="K86" s="79"/>
      <c r="L86" s="35">
        <f t="shared" ref="L86" si="29">L24-L55</f>
        <v>30716</v>
      </c>
      <c r="M86" s="36">
        <f t="shared" si="17"/>
        <v>1.6989962337331177</v>
      </c>
      <c r="N86" s="15"/>
    </row>
    <row r="87" spans="1:14" ht="15.75">
      <c r="A87" s="12"/>
      <c r="B87" s="34" t="s">
        <v>242</v>
      </c>
      <c r="C87" s="35">
        <f t="shared" si="12"/>
        <v>2149</v>
      </c>
      <c r="D87" s="35">
        <f t="shared" si="12"/>
        <v>504</v>
      </c>
      <c r="E87" s="36">
        <f t="shared" si="10"/>
        <v>-76.54723127035831</v>
      </c>
      <c r="F87" s="36">
        <f t="shared" si="13"/>
        <v>1.2111017661900756</v>
      </c>
      <c r="G87" s="35">
        <f t="shared" ref="G87:H87" si="30">G25-G56</f>
        <v>6130</v>
      </c>
      <c r="H87" s="35">
        <f t="shared" si="30"/>
        <v>1857</v>
      </c>
      <c r="I87" s="36">
        <f t="shared" si="11"/>
        <v>-69.706362153344202</v>
      </c>
      <c r="J87" s="36">
        <f t="shared" si="15"/>
        <v>1.3486818214830416</v>
      </c>
      <c r="K87" s="79"/>
      <c r="L87" s="35">
        <f t="shared" ref="L87" si="31">L25-L56</f>
        <v>65237</v>
      </c>
      <c r="M87" s="36">
        <f t="shared" si="17"/>
        <v>3.6084586957952665</v>
      </c>
      <c r="N87" s="15"/>
    </row>
    <row r="88" spans="1:14" ht="15.75">
      <c r="A88" s="12"/>
      <c r="B88" s="34" t="s">
        <v>75</v>
      </c>
      <c r="C88" s="35">
        <f t="shared" si="12"/>
        <v>2920</v>
      </c>
      <c r="D88" s="35">
        <f t="shared" si="12"/>
        <v>273</v>
      </c>
      <c r="E88" s="36">
        <f t="shared" si="10"/>
        <v>-90.650684931506859</v>
      </c>
      <c r="F88" s="36">
        <f t="shared" si="13"/>
        <v>0.65601345668629096</v>
      </c>
      <c r="G88" s="35">
        <f t="shared" ref="G88:H88" si="32">G26-G57</f>
        <v>9311</v>
      </c>
      <c r="H88" s="35">
        <f t="shared" si="32"/>
        <v>981</v>
      </c>
      <c r="I88" s="36">
        <f t="shared" si="11"/>
        <v>-89.464074750295353</v>
      </c>
      <c r="J88" s="36">
        <f t="shared" si="15"/>
        <v>0.71247004139734182</v>
      </c>
      <c r="K88" s="79"/>
      <c r="L88" s="35">
        <f t="shared" ref="L88" si="33">L26-L57</f>
        <v>101630</v>
      </c>
      <c r="M88" s="36">
        <f t="shared" si="17"/>
        <v>5.6214672234111456</v>
      </c>
      <c r="N88" s="15"/>
    </row>
    <row r="89" spans="1:14" ht="15.75">
      <c r="A89" s="12"/>
      <c r="B89" s="34" t="s">
        <v>243</v>
      </c>
      <c r="C89" s="35">
        <f t="shared" si="12"/>
        <v>1002</v>
      </c>
      <c r="D89" s="35">
        <f t="shared" si="12"/>
        <v>195</v>
      </c>
      <c r="E89" s="36">
        <f t="shared" si="10"/>
        <v>-80.538922155688624</v>
      </c>
      <c r="F89" s="36">
        <f t="shared" si="13"/>
        <v>0.46858104049020788</v>
      </c>
      <c r="G89" s="35">
        <f t="shared" ref="G89:H89" si="34">G27-G58</f>
        <v>3126</v>
      </c>
      <c r="H89" s="35">
        <f t="shared" si="34"/>
        <v>612</v>
      </c>
      <c r="I89" s="36">
        <f t="shared" si="11"/>
        <v>-80.422264875239918</v>
      </c>
      <c r="J89" s="36">
        <f t="shared" si="15"/>
        <v>0.44447672307357106</v>
      </c>
      <c r="K89" s="79"/>
      <c r="L89" s="35">
        <f t="shared" ref="L89" si="35">L27-L58</f>
        <v>39522</v>
      </c>
      <c r="M89" s="36">
        <f t="shared" si="17"/>
        <v>2.1860831211616185</v>
      </c>
      <c r="N89" s="15"/>
    </row>
    <row r="90" spans="1:14" ht="15.75">
      <c r="A90" s="12"/>
      <c r="B90" s="34" t="s">
        <v>76</v>
      </c>
      <c r="C90" s="35">
        <f t="shared" si="12"/>
        <v>206</v>
      </c>
      <c r="D90" s="35">
        <f t="shared" si="12"/>
        <v>1585</v>
      </c>
      <c r="E90" s="36">
        <f t="shared" si="10"/>
        <v>669.4174757281553</v>
      </c>
      <c r="F90" s="36">
        <f t="shared" si="13"/>
        <v>3.8087228162922022</v>
      </c>
      <c r="G90" s="35">
        <f t="shared" ref="G90:H90" si="36">G28-G59</f>
        <v>657</v>
      </c>
      <c r="H90" s="35">
        <f t="shared" si="36"/>
        <v>5507</v>
      </c>
      <c r="I90" s="36">
        <f t="shared" si="11"/>
        <v>738.20395738203968</v>
      </c>
      <c r="J90" s="36">
        <f t="shared" si="15"/>
        <v>3.9995642385067907</v>
      </c>
      <c r="K90" s="79"/>
      <c r="L90" s="35">
        <f t="shared" ref="L90" si="37">L28-L59</f>
        <v>25009</v>
      </c>
      <c r="M90" s="36">
        <f t="shared" si="17"/>
        <v>1.3833245477741745</v>
      </c>
      <c r="N90" s="15"/>
    </row>
    <row r="91" spans="1:14" ht="15.75">
      <c r="A91" s="12"/>
      <c r="B91" s="34" t="s">
        <v>244</v>
      </c>
      <c r="C91" s="35">
        <f t="shared" si="12"/>
        <v>746</v>
      </c>
      <c r="D91" s="35">
        <f t="shared" si="12"/>
        <v>828</v>
      </c>
      <c r="E91" s="36">
        <f t="shared" si="10"/>
        <v>10.991957104557649</v>
      </c>
      <c r="F91" s="36">
        <f t="shared" si="13"/>
        <v>1.9896671873122671</v>
      </c>
      <c r="G91" s="35">
        <f t="shared" ref="G91:H91" si="38">G29-G60</f>
        <v>2296</v>
      </c>
      <c r="H91" s="35">
        <f t="shared" si="38"/>
        <v>2915</v>
      </c>
      <c r="I91" s="36">
        <f t="shared" si="11"/>
        <v>26.959930313588853</v>
      </c>
      <c r="J91" s="36">
        <f t="shared" si="15"/>
        <v>2.1170745878422546</v>
      </c>
      <c r="K91" s="79"/>
      <c r="L91" s="35">
        <f t="shared" ref="L91" si="39">L29-L60</f>
        <v>40697</v>
      </c>
      <c r="M91" s="36">
        <f t="shared" si="17"/>
        <v>2.2510759774787306</v>
      </c>
      <c r="N91" s="15"/>
    </row>
    <row r="92" spans="1:14" ht="15.75">
      <c r="A92" s="12"/>
      <c r="B92" s="34" t="s">
        <v>79</v>
      </c>
      <c r="C92" s="35">
        <f t="shared" si="12"/>
        <v>75</v>
      </c>
      <c r="D92" s="35">
        <f t="shared" si="12"/>
        <v>935</v>
      </c>
      <c r="E92" s="36">
        <f t="shared" si="10"/>
        <v>1146.6666666666667</v>
      </c>
      <c r="F92" s="36">
        <f t="shared" si="13"/>
        <v>2.2467860146581762</v>
      </c>
      <c r="G92" s="35">
        <f t="shared" ref="G92:H92" si="40">G30-G61</f>
        <v>277</v>
      </c>
      <c r="H92" s="35">
        <f t="shared" si="40"/>
        <v>2948</v>
      </c>
      <c r="I92" s="36">
        <f t="shared" si="11"/>
        <v>964.25992779783394</v>
      </c>
      <c r="J92" s="36">
        <f t="shared" si="15"/>
        <v>2.1410414699687705</v>
      </c>
      <c r="K92" s="79"/>
      <c r="L92" s="35">
        <f t="shared" ref="L92" si="41">L30-L61</f>
        <v>9855</v>
      </c>
      <c r="M92" s="36">
        <f t="shared" si="17"/>
        <v>0.54511029702565028</v>
      </c>
      <c r="N92" s="15"/>
    </row>
    <row r="93" spans="1:14" ht="15.75">
      <c r="A93" s="12"/>
      <c r="B93" s="34" t="s">
        <v>245</v>
      </c>
      <c r="C93" s="35">
        <f t="shared" si="12"/>
        <v>1938</v>
      </c>
      <c r="D93" s="35">
        <f t="shared" si="12"/>
        <v>280</v>
      </c>
      <c r="E93" s="36">
        <f t="shared" si="10"/>
        <v>-85.552115583075334</v>
      </c>
      <c r="F93" s="36">
        <f t="shared" si="13"/>
        <v>0.67283431455004206</v>
      </c>
      <c r="G93" s="35">
        <f t="shared" ref="G93:H93" si="42">G31-G62</f>
        <v>6297</v>
      </c>
      <c r="H93" s="35">
        <f t="shared" si="42"/>
        <v>937</v>
      </c>
      <c r="I93" s="36">
        <f t="shared" si="11"/>
        <v>-85.119898364300468</v>
      </c>
      <c r="J93" s="36">
        <f t="shared" si="15"/>
        <v>0.68051419856198703</v>
      </c>
      <c r="K93" s="79"/>
      <c r="L93" s="35">
        <f t="shared" ref="L93" si="43">L31-L62</f>
        <v>68607</v>
      </c>
      <c r="M93" s="36">
        <f t="shared" si="17"/>
        <v>3.7948637390196645</v>
      </c>
      <c r="N93" s="15"/>
    </row>
    <row r="94" spans="1:14" ht="15.75">
      <c r="A94" s="12"/>
      <c r="B94" s="34" t="s">
        <v>78</v>
      </c>
      <c r="C94" s="35">
        <f t="shared" si="12"/>
        <v>2200</v>
      </c>
      <c r="D94" s="35">
        <f t="shared" si="12"/>
        <v>2427</v>
      </c>
      <c r="E94" s="36">
        <f t="shared" si="10"/>
        <v>10.318181818181827</v>
      </c>
      <c r="F94" s="36">
        <f t="shared" si="13"/>
        <v>5.8320317193319715</v>
      </c>
      <c r="G94" s="35">
        <f t="shared" ref="G94:H94" si="44">G32-G63</f>
        <v>6471</v>
      </c>
      <c r="H94" s="35">
        <f t="shared" si="44"/>
        <v>8129</v>
      </c>
      <c r="I94" s="36">
        <f t="shared" si="11"/>
        <v>25.622005872353569</v>
      </c>
      <c r="J94" s="36">
        <f t="shared" si="15"/>
        <v>5.9038419638317965</v>
      </c>
      <c r="K94" s="79"/>
      <c r="L94" s="35">
        <f t="shared" ref="L94" si="45">L32-L63</f>
        <v>80969</v>
      </c>
      <c r="M94" s="36">
        <f t="shared" si="17"/>
        <v>4.4786439005448893</v>
      </c>
      <c r="N94" s="15"/>
    </row>
    <row r="95" spans="1:14" ht="15.75">
      <c r="A95" s="12"/>
      <c r="B95" s="34" t="s">
        <v>246</v>
      </c>
      <c r="C95" s="35">
        <f t="shared" si="12"/>
        <v>681</v>
      </c>
      <c r="D95" s="35">
        <f t="shared" si="12"/>
        <v>4103</v>
      </c>
      <c r="E95" s="36">
        <f t="shared" si="10"/>
        <v>502.49632892804703</v>
      </c>
      <c r="F95" s="36">
        <f t="shared" si="13"/>
        <v>9.8594256878529372</v>
      </c>
      <c r="G95" s="35">
        <f t="shared" ref="G95:H95" si="46">G33-G64</f>
        <v>2624</v>
      </c>
      <c r="H95" s="35">
        <f t="shared" si="46"/>
        <v>12630</v>
      </c>
      <c r="I95" s="36">
        <f t="shared" si="11"/>
        <v>381.32621951219517</v>
      </c>
      <c r="J95" s="36">
        <f t="shared" si="15"/>
        <v>9.1727794320575207</v>
      </c>
      <c r="K95" s="79"/>
      <c r="L95" s="35">
        <f t="shared" ref="L95" si="47">L33-L64</f>
        <v>59230</v>
      </c>
      <c r="M95" s="36">
        <f t="shared" si="17"/>
        <v>3.2761930890745075</v>
      </c>
      <c r="N95" s="15"/>
    </row>
    <row r="96" spans="1:14" ht="15.75">
      <c r="A96" s="12"/>
      <c r="B96" s="34" t="s">
        <v>247</v>
      </c>
      <c r="C96" s="35">
        <f t="shared" si="12"/>
        <v>1296</v>
      </c>
      <c r="D96" s="35">
        <f t="shared" si="12"/>
        <v>973</v>
      </c>
      <c r="E96" s="36">
        <f t="shared" si="10"/>
        <v>-24.922839506172846</v>
      </c>
      <c r="F96" s="36">
        <f t="shared" si="13"/>
        <v>2.338099243061396</v>
      </c>
      <c r="G96" s="35">
        <f t="shared" ref="G96:H96" si="48">G34-G65</f>
        <v>4589</v>
      </c>
      <c r="H96" s="35">
        <f t="shared" si="48"/>
        <v>3112</v>
      </c>
      <c r="I96" s="36">
        <f t="shared" si="11"/>
        <v>-32.185661364131626</v>
      </c>
      <c r="J96" s="36">
        <f t="shared" si="15"/>
        <v>2.260149611446002</v>
      </c>
      <c r="K96" s="79"/>
      <c r="L96" s="35">
        <f t="shared" ref="L96" si="49">L34-L65</f>
        <v>55480</v>
      </c>
      <c r="M96" s="36">
        <f t="shared" si="17"/>
        <v>3.0687690795518092</v>
      </c>
      <c r="N96" s="15"/>
    </row>
    <row r="97" spans="1:14" ht="15.75">
      <c r="A97" s="12"/>
      <c r="B97" s="34" t="s">
        <v>248</v>
      </c>
      <c r="C97" s="35">
        <f t="shared" si="12"/>
        <v>71</v>
      </c>
      <c r="D97" s="35">
        <f t="shared" si="12"/>
        <v>3639</v>
      </c>
      <c r="E97" s="36">
        <f t="shared" si="10"/>
        <v>5025.3521126760561</v>
      </c>
      <c r="F97" s="36">
        <f t="shared" si="13"/>
        <v>8.7444431094557249</v>
      </c>
      <c r="G97" s="35">
        <f t="shared" ref="G97:H97" si="50">G35-G66</f>
        <v>285</v>
      </c>
      <c r="H97" s="35">
        <f t="shared" si="50"/>
        <v>11544</v>
      </c>
      <c r="I97" s="36">
        <f t="shared" si="11"/>
        <v>3950.5263157894738</v>
      </c>
      <c r="J97" s="36">
        <f t="shared" si="15"/>
        <v>8.3840511293485367</v>
      </c>
      <c r="K97" s="79"/>
      <c r="L97" s="35">
        <f t="shared" ref="L97" si="51">L35-L66</f>
        <v>35084</v>
      </c>
      <c r="M97" s="36">
        <f t="shared" si="17"/>
        <v>1.9406037200251565</v>
      </c>
      <c r="N97" s="15"/>
    </row>
    <row r="98" spans="1:14" ht="15.75">
      <c r="A98" s="12"/>
      <c r="B98" s="34" t="s">
        <v>77</v>
      </c>
      <c r="C98" s="35">
        <f t="shared" si="12"/>
        <v>308</v>
      </c>
      <c r="D98" s="35">
        <f t="shared" si="12"/>
        <v>1206</v>
      </c>
      <c r="E98" s="36">
        <f t="shared" si="10"/>
        <v>291.55844155844159</v>
      </c>
      <c r="F98" s="36">
        <f t="shared" si="13"/>
        <v>2.8979935119548239</v>
      </c>
      <c r="G98" s="35">
        <f t="shared" ref="G98:H98" si="52">G36-G67</f>
        <v>982</v>
      </c>
      <c r="H98" s="35">
        <f t="shared" si="52"/>
        <v>3672</v>
      </c>
      <c r="I98" s="36">
        <f t="shared" si="11"/>
        <v>273.93075356415477</v>
      </c>
      <c r="J98" s="36">
        <f t="shared" si="15"/>
        <v>2.6668603384414262</v>
      </c>
      <c r="K98" s="79"/>
      <c r="L98" s="35">
        <f t="shared" ref="L98" si="53">L36-L67</f>
        <v>21030</v>
      </c>
      <c r="M98" s="36">
        <f t="shared" si="17"/>
        <v>1.1632338454032904</v>
      </c>
      <c r="N98" s="15"/>
    </row>
    <row r="99" spans="1:14" ht="15.75">
      <c r="A99" s="12"/>
      <c r="B99" s="34" t="s">
        <v>249</v>
      </c>
      <c r="C99" s="35">
        <f t="shared" si="12"/>
        <v>926</v>
      </c>
      <c r="D99" s="35">
        <f t="shared" si="12"/>
        <v>2686</v>
      </c>
      <c r="E99" s="36">
        <f t="shared" si="10"/>
        <v>190.06479481641469</v>
      </c>
      <c r="F99" s="36">
        <f t="shared" si="13"/>
        <v>6.4544034602907603</v>
      </c>
      <c r="G99" s="35">
        <f t="shared" ref="G99:H99" si="54">G37-G68</f>
        <v>2612</v>
      </c>
      <c r="H99" s="35">
        <f t="shared" si="54"/>
        <v>8099</v>
      </c>
      <c r="I99" s="36">
        <f t="shared" si="11"/>
        <v>210.06891271056659</v>
      </c>
      <c r="J99" s="36">
        <f t="shared" si="15"/>
        <v>5.8820538891713268</v>
      </c>
      <c r="K99" s="79"/>
      <c r="L99" s="35">
        <f t="shared" ref="L99" si="55">L37-L68</f>
        <v>46063</v>
      </c>
      <c r="M99" s="36">
        <f t="shared" si="17"/>
        <v>2.5478859068384101</v>
      </c>
      <c r="N99" s="15"/>
    </row>
    <row r="100" spans="1:14" ht="15.75">
      <c r="A100" s="12"/>
      <c r="B100" s="34" t="s">
        <v>250</v>
      </c>
      <c r="C100" s="35">
        <f t="shared" si="12"/>
        <v>729</v>
      </c>
      <c r="D100" s="35">
        <f t="shared" si="12"/>
        <v>2326</v>
      </c>
      <c r="E100" s="36">
        <f t="shared" si="10"/>
        <v>219.06721536351168</v>
      </c>
      <c r="F100" s="36">
        <f t="shared" si="13"/>
        <v>5.5893307701549926</v>
      </c>
      <c r="G100" s="35">
        <f t="shared" ref="G100:H100" si="56">G38-G69</f>
        <v>2002</v>
      </c>
      <c r="H100" s="35">
        <f t="shared" si="56"/>
        <v>7010</v>
      </c>
      <c r="I100" s="36">
        <f t="shared" si="11"/>
        <v>250.14985014985015</v>
      </c>
      <c r="J100" s="36">
        <f t="shared" si="15"/>
        <v>5.0911467789962961</v>
      </c>
      <c r="K100" s="79"/>
      <c r="L100" s="35">
        <f t="shared" ref="L100" si="57">L38-L69</f>
        <v>34954</v>
      </c>
      <c r="M100" s="36">
        <f t="shared" si="17"/>
        <v>1.9334130210283695</v>
      </c>
      <c r="N100" s="15"/>
    </row>
    <row r="101" spans="1:14" ht="15.75">
      <c r="A101" s="12"/>
      <c r="B101" s="34" t="s">
        <v>251</v>
      </c>
      <c r="C101" s="35">
        <f t="shared" si="12"/>
        <v>2129</v>
      </c>
      <c r="D101" s="35">
        <f t="shared" si="12"/>
        <v>121</v>
      </c>
      <c r="E101" s="36">
        <f t="shared" si="10"/>
        <v>-94.31658055425082</v>
      </c>
      <c r="F101" s="36">
        <f t="shared" si="13"/>
        <v>0.29076054307341104</v>
      </c>
      <c r="G101" s="35">
        <f t="shared" ref="G101:H101" si="58">G39-G70</f>
        <v>6115</v>
      </c>
      <c r="H101" s="35">
        <f t="shared" si="58"/>
        <v>330</v>
      </c>
      <c r="I101" s="36">
        <f t="shared" si="11"/>
        <v>-94.603434178250197</v>
      </c>
      <c r="J101" s="36">
        <f t="shared" si="15"/>
        <v>0.23966882126516087</v>
      </c>
      <c r="K101" s="79"/>
      <c r="L101" s="35">
        <f t="shared" ref="L101" si="59">L39-L70</f>
        <v>55044</v>
      </c>
      <c r="M101" s="36">
        <f t="shared" si="17"/>
        <v>3.0446525813779703</v>
      </c>
      <c r="N101" s="15"/>
    </row>
    <row r="102" spans="1:14" ht="15.75">
      <c r="A102" s="12"/>
      <c r="B102" s="34" t="s">
        <v>252</v>
      </c>
      <c r="C102" s="35">
        <f t="shared" si="12"/>
        <v>2726</v>
      </c>
      <c r="D102" s="35">
        <f t="shared" si="12"/>
        <v>1037</v>
      </c>
      <c r="E102" s="36">
        <f t="shared" si="10"/>
        <v>-61.958914159941301</v>
      </c>
      <c r="F102" s="36">
        <f t="shared" si="13"/>
        <v>2.4918899435299773</v>
      </c>
      <c r="G102" s="35">
        <f t="shared" ref="G102:H102" si="60">G40-G71</f>
        <v>8048</v>
      </c>
      <c r="H102" s="35">
        <f t="shared" si="60"/>
        <v>3071</v>
      </c>
      <c r="I102" s="36">
        <f t="shared" si="11"/>
        <v>-61.841451292246518</v>
      </c>
      <c r="J102" s="36">
        <f t="shared" si="15"/>
        <v>2.2303725760766939</v>
      </c>
      <c r="K102" s="79"/>
      <c r="L102" s="35">
        <f t="shared" ref="L102" si="61">L40-L71</f>
        <v>97929</v>
      </c>
      <c r="M102" s="36">
        <f t="shared" si="17"/>
        <v>5.4167535542795449</v>
      </c>
      <c r="N102" s="15"/>
    </row>
    <row r="103" spans="1:14" ht="15.75">
      <c r="A103" s="12"/>
      <c r="B103" s="34" t="s">
        <v>71</v>
      </c>
      <c r="C103" s="35">
        <f t="shared" si="12"/>
        <v>15298</v>
      </c>
      <c r="D103" s="35">
        <f t="shared" si="12"/>
        <v>13018</v>
      </c>
      <c r="E103" s="36">
        <f t="shared" si="10"/>
        <v>-14.903909007713423</v>
      </c>
      <c r="F103" s="36">
        <f t="shared" si="13"/>
        <v>31.281989667187311</v>
      </c>
      <c r="G103" s="35">
        <f t="shared" ref="G103:H103" si="62">G41-G72</f>
        <v>44913</v>
      </c>
      <c r="H103" s="35">
        <f t="shared" si="62"/>
        <v>42752</v>
      </c>
      <c r="I103" s="36">
        <f t="shared" si="11"/>
        <v>-4.8115245029278775</v>
      </c>
      <c r="J103" s="36">
        <f t="shared" si="15"/>
        <v>31.049458929479265</v>
      </c>
      <c r="K103" s="79"/>
      <c r="L103" s="35">
        <f t="shared" ref="L103" si="63">L41-L72</f>
        <v>566500</v>
      </c>
      <c r="M103" s="36">
        <f t="shared" si="17"/>
        <v>31.334853705228909</v>
      </c>
      <c r="N103" s="15"/>
    </row>
    <row r="104" spans="1:14" ht="15.75">
      <c r="A104" s="12"/>
      <c r="B104" s="40" t="s">
        <v>70</v>
      </c>
      <c r="C104" s="42">
        <f>SUM(C79:C103)</f>
        <v>46216</v>
      </c>
      <c r="D104" s="42">
        <f>SUM(D79:D103)</f>
        <v>41615</v>
      </c>
      <c r="E104" s="42">
        <f t="shared" si="10"/>
        <v>-9.9554266920547025</v>
      </c>
      <c r="F104" s="97">
        <f>SUM(F79:F103)</f>
        <v>100</v>
      </c>
      <c r="G104" s="42">
        <f>SUM(G79:G103)</f>
        <v>140296</v>
      </c>
      <c r="H104" s="42">
        <f>SUM(H79:H103)</f>
        <v>137690</v>
      </c>
      <c r="I104" s="42">
        <f t="shared" si="11"/>
        <v>-1.8575012830016502</v>
      </c>
      <c r="J104" s="97">
        <f>SUM(J79:J103)</f>
        <v>99.999999999999972</v>
      </c>
      <c r="K104" s="4"/>
      <c r="L104" s="42">
        <f>SUM(L79:L103)</f>
        <v>1807891</v>
      </c>
      <c r="M104" s="97">
        <f>SUM(M79:M103)</f>
        <v>100</v>
      </c>
      <c r="N104" s="15"/>
    </row>
    <row r="105" spans="1:14">
      <c r="A105" s="1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15"/>
    </row>
    <row r="106" spans="1:14">
      <c r="A106" s="1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5"/>
    </row>
    <row r="107" spans="1:14" ht="15.75">
      <c r="A107" s="12"/>
      <c r="B107" s="34" t="s">
        <v>255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15"/>
    </row>
    <row r="108" spans="1:14" ht="15.75">
      <c r="A108" s="12"/>
      <c r="B108" s="34" t="s">
        <v>107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15"/>
    </row>
    <row r="109" spans="1:14" ht="15.75">
      <c r="A109" s="12"/>
      <c r="B109" s="34" t="s">
        <v>108</v>
      </c>
      <c r="C109" s="46" t="s">
        <v>109</v>
      </c>
      <c r="D109" s="27"/>
      <c r="E109" s="27"/>
      <c r="F109" s="4"/>
      <c r="G109" s="4"/>
      <c r="H109" s="4"/>
      <c r="I109" s="4"/>
      <c r="J109" s="4"/>
      <c r="K109" s="4"/>
      <c r="L109" s="4"/>
      <c r="M109" s="4"/>
      <c r="N109" s="15"/>
    </row>
    <row r="110" spans="1:14">
      <c r="A110" s="1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9"/>
    </row>
    <row r="115" spans="1:13">
      <c r="A115" s="1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>
      <c r="A116" s="1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1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1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1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</sheetData>
  <sortState ref="B31:B32">
    <sortCondition ref="B31:B32"/>
  </sortState>
  <mergeCells count="23">
    <mergeCell ref="J45:J46"/>
    <mergeCell ref="M45:M46"/>
    <mergeCell ref="C76:D76"/>
    <mergeCell ref="E76:E77"/>
    <mergeCell ref="F76:F77"/>
    <mergeCell ref="G76:H76"/>
    <mergeCell ref="I76:I77"/>
    <mergeCell ref="J76:J77"/>
    <mergeCell ref="M76:M77"/>
    <mergeCell ref="C45:D45"/>
    <mergeCell ref="E45:E46"/>
    <mergeCell ref="F45:F46"/>
    <mergeCell ref="G45:H45"/>
    <mergeCell ref="I45:I46"/>
    <mergeCell ref="J14:J15"/>
    <mergeCell ref="M14:M15"/>
    <mergeCell ref="C11:M11"/>
    <mergeCell ref="C14:D14"/>
    <mergeCell ref="E14:E15"/>
    <mergeCell ref="F14:F15"/>
    <mergeCell ref="G14:H14"/>
    <mergeCell ref="I14:I15"/>
    <mergeCell ref="C12:M12"/>
  </mergeCells>
  <hyperlinks>
    <hyperlink ref="C109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259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307</v>
      </c>
      <c r="N13" s="15"/>
    </row>
    <row r="14" spans="1:22" ht="31.5" customHeight="1">
      <c r="A14" s="12"/>
      <c r="B14" s="30" t="s">
        <v>258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94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4"/>
      <c r="L15" s="39" t="s">
        <v>318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15"/>
    </row>
    <row r="17" spans="1:14" ht="15.75">
      <c r="A17" s="12"/>
      <c r="B17" s="34" t="s">
        <v>61</v>
      </c>
      <c r="C17" s="35">
        <v>5404</v>
      </c>
      <c r="D17" s="35">
        <v>5312</v>
      </c>
      <c r="E17" s="36">
        <f t="shared" ref="E17:I24" si="0">IF(ISBLANK(D17),"",(IFERROR(((D17/C17-1)*100),"")))</f>
        <v>-1.7024426350851218</v>
      </c>
      <c r="F17" s="36">
        <f>+(D17*100)/$D$24</f>
        <v>6.0250666364203482</v>
      </c>
      <c r="G17" s="35">
        <v>14823</v>
      </c>
      <c r="H17" s="35">
        <v>16411</v>
      </c>
      <c r="I17" s="36">
        <f t="shared" si="0"/>
        <v>10.713081022734938</v>
      </c>
      <c r="J17" s="36">
        <f>+(H17*100)/$H$24</f>
        <v>5.555292269779156</v>
      </c>
      <c r="K17" s="79"/>
      <c r="L17" s="35">
        <v>162879</v>
      </c>
      <c r="M17" s="36">
        <f>+(L17*100)/$L$24</f>
        <v>4.0465444911453972</v>
      </c>
      <c r="N17" s="15"/>
    </row>
    <row r="18" spans="1:14" ht="15.75">
      <c r="A18" s="12"/>
      <c r="B18" s="34" t="s">
        <v>60</v>
      </c>
      <c r="C18" s="35">
        <v>34775</v>
      </c>
      <c r="D18" s="35">
        <v>31536</v>
      </c>
      <c r="E18" s="36">
        <f t="shared" si="0"/>
        <v>-9.3141624730409767</v>
      </c>
      <c r="F18" s="36">
        <f t="shared" ref="F18:F23" si="1">+(D18*100)/$D$24</f>
        <v>35.769296205977426</v>
      </c>
      <c r="G18" s="35">
        <v>101390</v>
      </c>
      <c r="H18" s="35">
        <v>103810</v>
      </c>
      <c r="I18" s="36">
        <f t="shared" si="0"/>
        <v>2.3868231581023691</v>
      </c>
      <c r="J18" s="36">
        <f t="shared" ref="J18:J23" si="2">+(H18*100)/$H$24</f>
        <v>35.140752576063264</v>
      </c>
      <c r="K18" s="79"/>
      <c r="L18" s="35">
        <v>1194438</v>
      </c>
      <c r="M18" s="36">
        <f t="shared" ref="M18:M23" si="3">+(L18*100)/$L$24</f>
        <v>29.674460850783252</v>
      </c>
      <c r="N18" s="15"/>
    </row>
    <row r="19" spans="1:14" ht="15.75">
      <c r="A19" s="12"/>
      <c r="B19" s="34" t="s">
        <v>80</v>
      </c>
      <c r="C19" s="35">
        <v>16346</v>
      </c>
      <c r="D19" s="35">
        <v>12198</v>
      </c>
      <c r="E19" s="36">
        <f t="shared" si="0"/>
        <v>-25.376238835189035</v>
      </c>
      <c r="F19" s="36">
        <f t="shared" si="1"/>
        <v>13.835422219701696</v>
      </c>
      <c r="G19" s="35">
        <v>50849</v>
      </c>
      <c r="H19" s="35">
        <v>41907</v>
      </c>
      <c r="I19" s="36">
        <f t="shared" si="0"/>
        <v>-17.585399909536083</v>
      </c>
      <c r="J19" s="36">
        <f t="shared" si="2"/>
        <v>14.185950469175253</v>
      </c>
      <c r="K19" s="79"/>
      <c r="L19" s="35">
        <v>630316</v>
      </c>
      <c r="M19" s="36">
        <f t="shared" si="3"/>
        <v>15.659487947990851</v>
      </c>
      <c r="N19" s="15"/>
    </row>
    <row r="20" spans="1:14" ht="15.75">
      <c r="A20" s="12"/>
      <c r="B20" s="34" t="s">
        <v>81</v>
      </c>
      <c r="C20" s="35">
        <v>6679</v>
      </c>
      <c r="D20" s="35">
        <v>5232</v>
      </c>
      <c r="E20" s="36">
        <f t="shared" si="0"/>
        <v>-21.664919898188352</v>
      </c>
      <c r="F20" s="36">
        <f t="shared" si="1"/>
        <v>5.9343276810525722</v>
      </c>
      <c r="G20" s="35">
        <v>21754</v>
      </c>
      <c r="H20" s="35">
        <v>17706</v>
      </c>
      <c r="I20" s="36">
        <f t="shared" si="0"/>
        <v>-18.608072078698168</v>
      </c>
      <c r="J20" s="36">
        <f t="shared" si="2"/>
        <v>5.993663087484598</v>
      </c>
      <c r="K20" s="79"/>
      <c r="L20" s="35">
        <v>284744</v>
      </c>
      <c r="M20" s="36">
        <f t="shared" si="3"/>
        <v>7.0741425511373768</v>
      </c>
      <c r="N20" s="15"/>
    </row>
    <row r="21" spans="1:14" ht="15.75">
      <c r="A21" s="12"/>
      <c r="B21" s="34" t="s">
        <v>59</v>
      </c>
      <c r="C21" s="35">
        <v>15030</v>
      </c>
      <c r="D21" s="35">
        <v>11676</v>
      </c>
      <c r="E21" s="36">
        <f t="shared" si="0"/>
        <v>-22.315369261477048</v>
      </c>
      <c r="F21" s="36">
        <f t="shared" si="1"/>
        <v>13.243350535926956</v>
      </c>
      <c r="G21" s="35">
        <v>52281</v>
      </c>
      <c r="H21" s="35">
        <v>43427</v>
      </c>
      <c r="I21" s="36">
        <f t="shared" si="0"/>
        <v>-16.935406744323945</v>
      </c>
      <c r="J21" s="36">
        <f t="shared" si="2"/>
        <v>14.700486100767741</v>
      </c>
      <c r="K21" s="79"/>
      <c r="L21" s="35">
        <v>686162</v>
      </c>
      <c r="M21" s="36">
        <f t="shared" si="3"/>
        <v>17.046918639808126</v>
      </c>
      <c r="N21" s="15"/>
    </row>
    <row r="22" spans="1:14" ht="15.75">
      <c r="A22" s="12"/>
      <c r="B22" s="34" t="s">
        <v>86</v>
      </c>
      <c r="C22" s="35">
        <v>2705</v>
      </c>
      <c r="D22" s="35">
        <v>2050</v>
      </c>
      <c r="E22" s="36">
        <f t="shared" si="0"/>
        <v>-24.214417744916815</v>
      </c>
      <c r="F22" s="36">
        <f t="shared" si="1"/>
        <v>2.3251857312992685</v>
      </c>
      <c r="G22" s="35">
        <v>9439</v>
      </c>
      <c r="H22" s="35">
        <v>7470</v>
      </c>
      <c r="I22" s="36">
        <f t="shared" si="0"/>
        <v>-20.860260620828473</v>
      </c>
      <c r="J22" s="36">
        <f t="shared" si="2"/>
        <v>2.5286718210499237</v>
      </c>
      <c r="K22" s="79"/>
      <c r="L22" s="35">
        <v>121836</v>
      </c>
      <c r="M22" s="36">
        <f t="shared" si="3"/>
        <v>3.0268775877994742</v>
      </c>
      <c r="N22" s="15"/>
    </row>
    <row r="23" spans="1:14" ht="15.75">
      <c r="A23" s="12"/>
      <c r="B23" s="34" t="s">
        <v>253</v>
      </c>
      <c r="C23" s="35">
        <v>22244</v>
      </c>
      <c r="D23" s="35">
        <v>20161</v>
      </c>
      <c r="E23" s="36">
        <f t="shared" si="0"/>
        <v>-9.3643229634957752</v>
      </c>
      <c r="F23" s="36">
        <f t="shared" si="1"/>
        <v>22.86735098962173</v>
      </c>
      <c r="G23" s="35">
        <v>63090</v>
      </c>
      <c r="H23" s="35">
        <v>64681</v>
      </c>
      <c r="I23" s="36">
        <f t="shared" si="0"/>
        <v>2.5217942621651668</v>
      </c>
      <c r="J23" s="36">
        <f t="shared" si="2"/>
        <v>21.895183675680066</v>
      </c>
      <c r="K23" s="79"/>
      <c r="L23" s="35">
        <v>944763</v>
      </c>
      <c r="M23" s="36">
        <f t="shared" si="3"/>
        <v>23.471567931335521</v>
      </c>
      <c r="N23" s="15"/>
    </row>
    <row r="24" spans="1:14" ht="15.75">
      <c r="A24" s="12"/>
      <c r="B24" s="40" t="s">
        <v>70</v>
      </c>
      <c r="C24" s="37">
        <f>SUM(C17:C23)</f>
        <v>103183</v>
      </c>
      <c r="D24" s="37">
        <f>SUM(D17:D23)</f>
        <v>88165</v>
      </c>
      <c r="E24" s="38">
        <f t="shared" si="0"/>
        <v>-14.554723161761141</v>
      </c>
      <c r="F24" s="38">
        <f>SUM(F17:F23)</f>
        <v>100</v>
      </c>
      <c r="G24" s="37">
        <f>SUM(G17:G23)</f>
        <v>313626</v>
      </c>
      <c r="H24" s="37">
        <f>SUM(H17:H23)</f>
        <v>295412</v>
      </c>
      <c r="I24" s="38">
        <f t="shared" si="0"/>
        <v>-5.8075542206322162</v>
      </c>
      <c r="J24" s="38">
        <f>SUM(J17:J23)</f>
        <v>100</v>
      </c>
      <c r="K24" s="4"/>
      <c r="L24" s="37">
        <f>SUM(L17:L23)</f>
        <v>4025138</v>
      </c>
      <c r="M24" s="38">
        <f>SUM(M17:M23)</f>
        <v>100</v>
      </c>
      <c r="N24" s="15"/>
    </row>
    <row r="25" spans="1:14">
      <c r="A25" s="12"/>
      <c r="B25" s="4"/>
      <c r="C25" s="29"/>
      <c r="D25" s="4"/>
      <c r="E25" s="4"/>
      <c r="F25" s="4"/>
      <c r="G25" s="29"/>
      <c r="H25" s="4"/>
      <c r="I25" s="4"/>
      <c r="J25" s="4"/>
      <c r="K25" s="4"/>
      <c r="L25" s="29"/>
      <c r="M25" s="4"/>
      <c r="N25" s="15"/>
    </row>
    <row r="26" spans="1:14" ht="18.75">
      <c r="A26" s="12"/>
      <c r="B26" s="92" t="s">
        <v>308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15"/>
    </row>
    <row r="27" spans="1:14" ht="15.75">
      <c r="A27" s="12"/>
      <c r="B27" s="34" t="s">
        <v>61</v>
      </c>
      <c r="C27" s="36">
        <v>2382</v>
      </c>
      <c r="D27" s="35">
        <v>2260</v>
      </c>
      <c r="E27" s="36">
        <f t="shared" ref="E27:I33" si="4">IF(ISBLANK(D27),"",(IFERROR(((D27/C27-1)*100),"")))</f>
        <v>-5.1217464315701067</v>
      </c>
      <c r="F27" s="36">
        <f>+(D27*100)/$D$34</f>
        <v>4.8549946294307196</v>
      </c>
      <c r="G27" s="35">
        <v>6230</v>
      </c>
      <c r="H27" s="35">
        <v>6737</v>
      </c>
      <c r="I27" s="36">
        <f t="shared" si="4"/>
        <v>8.1380417335473521</v>
      </c>
      <c r="J27" s="36">
        <f>+(H27*100)/$H$34</f>
        <v>4.2714396216127106</v>
      </c>
      <c r="K27" s="79"/>
      <c r="L27" s="35">
        <v>67748</v>
      </c>
      <c r="M27" s="36">
        <f>+(L27*100)/$L$34</f>
        <v>3.0555008079839547</v>
      </c>
      <c r="N27" s="15"/>
    </row>
    <row r="28" spans="1:14" ht="15.75">
      <c r="A28" s="12"/>
      <c r="B28" s="34" t="s">
        <v>60</v>
      </c>
      <c r="C28" s="36">
        <v>17128</v>
      </c>
      <c r="D28" s="35">
        <v>14999</v>
      </c>
      <c r="E28" s="36">
        <f t="shared" si="4"/>
        <v>-12.429939280709945</v>
      </c>
      <c r="F28" s="36">
        <f t="shared" ref="F28:F33" si="5">+(D28*100)/$D$34</f>
        <v>32.221267454350162</v>
      </c>
      <c r="G28" s="35">
        <v>49558</v>
      </c>
      <c r="H28" s="35">
        <v>49765</v>
      </c>
      <c r="I28" s="36">
        <f t="shared" si="4"/>
        <v>0.41769240082327741</v>
      </c>
      <c r="J28" s="36">
        <f t="shared" ref="J28:J33" si="6">+(H28*100)/$H$34</f>
        <v>31.552351605990285</v>
      </c>
      <c r="K28" s="79"/>
      <c r="L28" s="35">
        <v>588165</v>
      </c>
      <c r="M28" s="36">
        <f t="shared" ref="M28:M33" si="7">+(L28*100)/$L$34</f>
        <v>26.526814558774912</v>
      </c>
      <c r="N28" s="15"/>
    </row>
    <row r="29" spans="1:14" ht="15.75">
      <c r="A29" s="12"/>
      <c r="B29" s="34" t="s">
        <v>80</v>
      </c>
      <c r="C29" s="36">
        <v>10867</v>
      </c>
      <c r="D29" s="35">
        <v>7808</v>
      </c>
      <c r="E29" s="36">
        <f t="shared" si="4"/>
        <v>-28.149443268611396</v>
      </c>
      <c r="F29" s="36">
        <f t="shared" si="5"/>
        <v>16.773361976369497</v>
      </c>
      <c r="G29" s="35">
        <v>33727</v>
      </c>
      <c r="H29" s="35">
        <v>27261</v>
      </c>
      <c r="I29" s="36">
        <f t="shared" si="4"/>
        <v>-19.171583597711027</v>
      </c>
      <c r="J29" s="36">
        <f t="shared" si="6"/>
        <v>17.284208924563472</v>
      </c>
      <c r="K29" s="79"/>
      <c r="L29" s="35">
        <v>408193</v>
      </c>
      <c r="M29" s="36">
        <f t="shared" si="7"/>
        <v>18.409902009113104</v>
      </c>
      <c r="N29" s="15"/>
    </row>
    <row r="30" spans="1:14" ht="15.75">
      <c r="A30" s="12"/>
      <c r="B30" s="34" t="s">
        <v>81</v>
      </c>
      <c r="C30" s="36">
        <v>3763</v>
      </c>
      <c r="D30" s="35">
        <v>2928</v>
      </c>
      <c r="E30" s="36">
        <f t="shared" si="4"/>
        <v>-22.189742226946585</v>
      </c>
      <c r="F30" s="36">
        <f t="shared" si="5"/>
        <v>6.2900107411385608</v>
      </c>
      <c r="G30" s="35">
        <v>12203</v>
      </c>
      <c r="H30" s="35">
        <v>9818</v>
      </c>
      <c r="I30" s="36">
        <f t="shared" si="4"/>
        <v>-19.544374334180116</v>
      </c>
      <c r="J30" s="36">
        <f t="shared" si="6"/>
        <v>6.2248766817565082</v>
      </c>
      <c r="K30" s="79"/>
      <c r="L30" s="35">
        <v>157788</v>
      </c>
      <c r="M30" s="36">
        <f t="shared" si="7"/>
        <v>7.1163925354279431</v>
      </c>
      <c r="N30" s="15"/>
    </row>
    <row r="31" spans="1:14" ht="15.75">
      <c r="A31" s="12"/>
      <c r="B31" s="34" t="s">
        <v>59</v>
      </c>
      <c r="C31" s="36">
        <v>9118</v>
      </c>
      <c r="D31" s="35">
        <v>6826</v>
      </c>
      <c r="E31" s="36">
        <f t="shared" si="4"/>
        <v>-25.137091467427062</v>
      </c>
      <c r="F31" s="36">
        <f t="shared" si="5"/>
        <v>14.663802363050483</v>
      </c>
      <c r="G31" s="35">
        <v>31846</v>
      </c>
      <c r="H31" s="35">
        <v>25831</v>
      </c>
      <c r="I31" s="36">
        <f t="shared" si="4"/>
        <v>-18.887772404697611</v>
      </c>
      <c r="J31" s="36">
        <f t="shared" si="6"/>
        <v>16.377550373441878</v>
      </c>
      <c r="K31" s="79"/>
      <c r="L31" s="35">
        <v>403277</v>
      </c>
      <c r="M31" s="36">
        <f t="shared" si="7"/>
        <v>18.188185619373936</v>
      </c>
      <c r="N31" s="15"/>
    </row>
    <row r="32" spans="1:14" ht="15.75">
      <c r="A32" s="12"/>
      <c r="B32" s="34" t="s">
        <v>86</v>
      </c>
      <c r="C32" s="36">
        <v>1598</v>
      </c>
      <c r="D32" s="35">
        <v>1145</v>
      </c>
      <c r="E32" s="36">
        <f t="shared" si="4"/>
        <v>-28.34793491864831</v>
      </c>
      <c r="F32" s="36">
        <f t="shared" si="5"/>
        <v>2.459720730397422</v>
      </c>
      <c r="G32" s="35">
        <v>5510</v>
      </c>
      <c r="H32" s="35">
        <v>4256</v>
      </c>
      <c r="I32" s="36">
        <f t="shared" si="4"/>
        <v>-22.758620689655174</v>
      </c>
      <c r="J32" s="36">
        <f t="shared" si="6"/>
        <v>2.6984187367646872</v>
      </c>
      <c r="K32" s="79"/>
      <c r="L32" s="35">
        <v>69057</v>
      </c>
      <c r="M32" s="36">
        <f t="shared" si="7"/>
        <v>3.1145379833640545</v>
      </c>
      <c r="N32" s="15"/>
    </row>
    <row r="33" spans="1:14" ht="15.75">
      <c r="A33" s="12"/>
      <c r="B33" s="34" t="s">
        <v>253</v>
      </c>
      <c r="C33" s="36">
        <v>12111</v>
      </c>
      <c r="D33" s="35">
        <v>10584</v>
      </c>
      <c r="E33" s="36">
        <f t="shared" si="4"/>
        <v>-12.608372553876645</v>
      </c>
      <c r="F33" s="36">
        <f t="shared" si="5"/>
        <v>22.736842105263158</v>
      </c>
      <c r="G33" s="35">
        <v>34256</v>
      </c>
      <c r="H33" s="35">
        <v>34054</v>
      </c>
      <c r="I33" s="36">
        <f t="shared" si="4"/>
        <v>-0.58967772069126179</v>
      </c>
      <c r="J33" s="36">
        <f t="shared" si="6"/>
        <v>21.591154055870454</v>
      </c>
      <c r="K33" s="79"/>
      <c r="L33" s="35">
        <v>523019</v>
      </c>
      <c r="M33" s="36">
        <f t="shared" si="7"/>
        <v>23.588666485962097</v>
      </c>
      <c r="N33" s="15"/>
    </row>
    <row r="34" spans="1:14" ht="15.75">
      <c r="A34" s="12"/>
      <c r="B34" s="40" t="s">
        <v>70</v>
      </c>
      <c r="C34" s="37">
        <f>SUM(C27:C33)</f>
        <v>56967</v>
      </c>
      <c r="D34" s="37">
        <f>SUM(D27:D33)</f>
        <v>46550</v>
      </c>
      <c r="E34" s="38">
        <f t="shared" ref="E34" si="8">IF(ISBLANK(D34),"",(IFERROR(((D34/C34-1)*100),"")))</f>
        <v>-18.286025242684357</v>
      </c>
      <c r="F34" s="38">
        <f>SUM(F27:F33)</f>
        <v>100</v>
      </c>
      <c r="G34" s="37">
        <f>SUM(G27:G33)</f>
        <v>173330</v>
      </c>
      <c r="H34" s="37">
        <f>SUM(H27:H33)</f>
        <v>157722</v>
      </c>
      <c r="I34" s="38">
        <f t="shared" ref="I34" si="9">IF(ISBLANK(H34),"",(IFERROR(((H34/G34-1)*100),"")))</f>
        <v>-9.0047885536260317</v>
      </c>
      <c r="J34" s="38">
        <f>SUM(J27:J33)</f>
        <v>100</v>
      </c>
      <c r="K34" s="4"/>
      <c r="L34" s="37">
        <f>SUM(L27:L33)</f>
        <v>2217247</v>
      </c>
      <c r="M34" s="38">
        <f>SUM(M27:M33)</f>
        <v>100</v>
      </c>
      <c r="N34" s="15"/>
    </row>
    <row r="35" spans="1:14">
      <c r="A35" s="12"/>
      <c r="B35" s="4"/>
      <c r="C35" s="29"/>
      <c r="D35" s="4"/>
      <c r="E35" s="4"/>
      <c r="F35" s="4"/>
      <c r="G35" s="29"/>
      <c r="H35" s="4"/>
      <c r="I35" s="4"/>
      <c r="J35" s="4"/>
      <c r="K35" s="4"/>
      <c r="L35" s="29"/>
      <c r="M35" s="4"/>
      <c r="N35" s="15"/>
    </row>
    <row r="36" spans="1:14" ht="18.75">
      <c r="A36" s="12"/>
      <c r="B36" s="92" t="s">
        <v>309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15"/>
    </row>
    <row r="37" spans="1:14" ht="15.75">
      <c r="A37" s="12"/>
      <c r="B37" s="34" t="s">
        <v>61</v>
      </c>
      <c r="C37" s="36">
        <f t="shared" ref="C37:D43" si="10">C17-C27</f>
        <v>3022</v>
      </c>
      <c r="D37" s="36">
        <f t="shared" si="10"/>
        <v>3052</v>
      </c>
      <c r="E37" s="36">
        <f t="shared" ref="E37:E44" si="11">IF(ISBLANK(D37),"",(IFERROR(((D37/C37-1)*100),"")))</f>
        <v>0.99272005294506194</v>
      </c>
      <c r="F37" s="36">
        <f>+(D37*100)/$D$44</f>
        <v>7.3338940285954584</v>
      </c>
      <c r="G37" s="36">
        <f t="shared" ref="G37:H43" si="12">G17-G27</f>
        <v>8593</v>
      </c>
      <c r="H37" s="36">
        <f t="shared" si="12"/>
        <v>9674</v>
      </c>
      <c r="I37" s="36">
        <f t="shared" ref="I37:I44" si="13">IF(ISBLANK(H37),"",(IFERROR(((H37/G37-1)*100),"")))</f>
        <v>12.580006982427561</v>
      </c>
      <c r="J37" s="36">
        <f>+(H37*100)/$H$44</f>
        <v>7.0259278088459585</v>
      </c>
      <c r="K37" s="79"/>
      <c r="L37" s="36">
        <f t="shared" ref="L37:L43" si="14">L17-L27</f>
        <v>95131</v>
      </c>
      <c r="M37" s="36">
        <f>+(L37*100)/$L$44</f>
        <v>5.2619875866410091</v>
      </c>
      <c r="N37" s="15"/>
    </row>
    <row r="38" spans="1:14" ht="15.75">
      <c r="A38" s="12"/>
      <c r="B38" s="34" t="s">
        <v>60</v>
      </c>
      <c r="C38" s="36">
        <f t="shared" si="10"/>
        <v>17647</v>
      </c>
      <c r="D38" s="36">
        <f t="shared" si="10"/>
        <v>16537</v>
      </c>
      <c r="E38" s="36">
        <f t="shared" si="11"/>
        <v>-6.2900209667365541</v>
      </c>
      <c r="F38" s="36">
        <f t="shared" ref="F38:F43" si="15">+(D38*100)/$D$44</f>
        <v>39.738075213264445</v>
      </c>
      <c r="G38" s="36">
        <f t="shared" si="12"/>
        <v>51832</v>
      </c>
      <c r="H38" s="36">
        <f t="shared" si="12"/>
        <v>54045</v>
      </c>
      <c r="I38" s="36">
        <f t="shared" si="13"/>
        <v>4.269563204198179</v>
      </c>
      <c r="J38" s="36">
        <f t="shared" ref="J38:J43" si="16">+(H38*100)/$H$44</f>
        <v>39.251216500835213</v>
      </c>
      <c r="K38" s="79"/>
      <c r="L38" s="36">
        <f t="shared" si="14"/>
        <v>606273</v>
      </c>
      <c r="M38" s="36">
        <f t="shared" ref="M38:M43" si="17">+(L38*100)/$L$44</f>
        <v>33.534820406761249</v>
      </c>
      <c r="N38" s="15"/>
    </row>
    <row r="39" spans="1:14" ht="15.75">
      <c r="A39" s="12"/>
      <c r="B39" s="34" t="s">
        <v>80</v>
      </c>
      <c r="C39" s="36">
        <f t="shared" si="10"/>
        <v>5479</v>
      </c>
      <c r="D39" s="36">
        <f t="shared" si="10"/>
        <v>4390</v>
      </c>
      <c r="E39" s="36">
        <f t="shared" si="11"/>
        <v>-19.875889760905274</v>
      </c>
      <c r="F39" s="36">
        <f t="shared" si="15"/>
        <v>10.549080860266731</v>
      </c>
      <c r="G39" s="36">
        <f t="shared" si="12"/>
        <v>17122</v>
      </c>
      <c r="H39" s="36">
        <f t="shared" si="12"/>
        <v>14646</v>
      </c>
      <c r="I39" s="36">
        <f t="shared" si="13"/>
        <v>-14.460927461745122</v>
      </c>
      <c r="J39" s="36">
        <f t="shared" si="16"/>
        <v>10.636938049241049</v>
      </c>
      <c r="K39" s="79"/>
      <c r="L39" s="36">
        <f t="shared" si="14"/>
        <v>222123</v>
      </c>
      <c r="M39" s="36">
        <f t="shared" si="17"/>
        <v>12.286304871256066</v>
      </c>
      <c r="N39" s="15"/>
    </row>
    <row r="40" spans="1:14" ht="15.75">
      <c r="A40" s="12"/>
      <c r="B40" s="34" t="s">
        <v>81</v>
      </c>
      <c r="C40" s="36">
        <f t="shared" si="10"/>
        <v>2916</v>
      </c>
      <c r="D40" s="36">
        <f t="shared" si="10"/>
        <v>2304</v>
      </c>
      <c r="E40" s="36">
        <f t="shared" si="11"/>
        <v>-20.987654320987659</v>
      </c>
      <c r="F40" s="36">
        <f t="shared" si="15"/>
        <v>5.5364652168689172</v>
      </c>
      <c r="G40" s="36">
        <f t="shared" si="12"/>
        <v>9551</v>
      </c>
      <c r="H40" s="36">
        <f t="shared" si="12"/>
        <v>7888</v>
      </c>
      <c r="I40" s="36">
        <f t="shared" si="13"/>
        <v>-17.411789341430218</v>
      </c>
      <c r="J40" s="36">
        <f t="shared" si="16"/>
        <v>5.7288110973926933</v>
      </c>
      <c r="K40" s="79"/>
      <c r="L40" s="36">
        <f t="shared" si="14"/>
        <v>126956</v>
      </c>
      <c r="M40" s="36">
        <f t="shared" si="17"/>
        <v>7.0223260141236388</v>
      </c>
      <c r="N40" s="15"/>
    </row>
    <row r="41" spans="1:14" ht="15.75">
      <c r="A41" s="12"/>
      <c r="B41" s="34" t="s">
        <v>59</v>
      </c>
      <c r="C41" s="36">
        <f t="shared" si="10"/>
        <v>5912</v>
      </c>
      <c r="D41" s="36">
        <f t="shared" si="10"/>
        <v>4850</v>
      </c>
      <c r="E41" s="36">
        <f t="shared" si="11"/>
        <v>-17.963464140730721</v>
      </c>
      <c r="F41" s="36">
        <f t="shared" si="15"/>
        <v>11.654451519884656</v>
      </c>
      <c r="G41" s="36">
        <f t="shared" si="12"/>
        <v>20435</v>
      </c>
      <c r="H41" s="36">
        <f t="shared" si="12"/>
        <v>17596</v>
      </c>
      <c r="I41" s="36">
        <f t="shared" si="13"/>
        <v>-13.892830927330557</v>
      </c>
      <c r="J41" s="36">
        <f t="shared" si="16"/>
        <v>12.779432057520516</v>
      </c>
      <c r="K41" s="79"/>
      <c r="L41" s="36">
        <f t="shared" si="14"/>
        <v>282885</v>
      </c>
      <c r="M41" s="36">
        <f t="shared" si="17"/>
        <v>15.647237582354245</v>
      </c>
      <c r="N41" s="15"/>
    </row>
    <row r="42" spans="1:14" ht="15.75">
      <c r="A42" s="12"/>
      <c r="B42" s="34" t="s">
        <v>86</v>
      </c>
      <c r="C42" s="36">
        <f t="shared" si="10"/>
        <v>1107</v>
      </c>
      <c r="D42" s="36">
        <f t="shared" si="10"/>
        <v>905</v>
      </c>
      <c r="E42" s="36">
        <f t="shared" si="11"/>
        <v>-18.247515808491421</v>
      </c>
      <c r="F42" s="36">
        <f t="shared" si="15"/>
        <v>2.1746966238135288</v>
      </c>
      <c r="G42" s="36">
        <f t="shared" si="12"/>
        <v>3929</v>
      </c>
      <c r="H42" s="36">
        <f t="shared" si="12"/>
        <v>3214</v>
      </c>
      <c r="I42" s="36">
        <f t="shared" si="13"/>
        <v>-18.198014762025959</v>
      </c>
      <c r="J42" s="36">
        <f t="shared" si="16"/>
        <v>2.3342290652915971</v>
      </c>
      <c r="K42" s="79"/>
      <c r="L42" s="36">
        <f t="shared" si="14"/>
        <v>52779</v>
      </c>
      <c r="M42" s="36">
        <f t="shared" si="17"/>
        <v>2.9193684796262604</v>
      </c>
      <c r="N42" s="15"/>
    </row>
    <row r="43" spans="1:14" ht="15.75">
      <c r="A43" s="12"/>
      <c r="B43" s="34" t="s">
        <v>253</v>
      </c>
      <c r="C43" s="36">
        <f t="shared" si="10"/>
        <v>10133</v>
      </c>
      <c r="D43" s="36">
        <f t="shared" si="10"/>
        <v>9577</v>
      </c>
      <c r="E43" s="36">
        <f t="shared" si="11"/>
        <v>-5.4870225994276156</v>
      </c>
      <c r="F43" s="36">
        <f t="shared" si="15"/>
        <v>23.013336537306259</v>
      </c>
      <c r="G43" s="36">
        <f t="shared" si="12"/>
        <v>28834</v>
      </c>
      <c r="H43" s="36">
        <f t="shared" si="12"/>
        <v>30627</v>
      </c>
      <c r="I43" s="36">
        <f t="shared" si="13"/>
        <v>6.2183533328709073</v>
      </c>
      <c r="J43" s="36">
        <f t="shared" si="16"/>
        <v>22.243445420872977</v>
      </c>
      <c r="K43" s="79"/>
      <c r="L43" s="36">
        <f t="shared" si="14"/>
        <v>421744</v>
      </c>
      <c r="M43" s="36">
        <f t="shared" si="17"/>
        <v>23.327955059237532</v>
      </c>
      <c r="N43" s="15"/>
    </row>
    <row r="44" spans="1:14" ht="15.75">
      <c r="A44" s="12"/>
      <c r="B44" s="40" t="s">
        <v>70</v>
      </c>
      <c r="C44" s="37">
        <f>SUM(C37:C43)</f>
        <v>46216</v>
      </c>
      <c r="D44" s="37">
        <f>SUM(D37:D43)</f>
        <v>41615</v>
      </c>
      <c r="E44" s="38">
        <f t="shared" si="11"/>
        <v>-9.9554266920547025</v>
      </c>
      <c r="F44" s="38">
        <f>SUM(F37:F43)</f>
        <v>100</v>
      </c>
      <c r="G44" s="37">
        <f>SUM(G37:G43)</f>
        <v>140296</v>
      </c>
      <c r="H44" s="37">
        <f>SUM(H37:H43)</f>
        <v>137690</v>
      </c>
      <c r="I44" s="38">
        <f t="shared" si="13"/>
        <v>-1.8575012830016502</v>
      </c>
      <c r="J44" s="38">
        <f>SUM(J37:J43)</f>
        <v>100</v>
      </c>
      <c r="K44" s="4"/>
      <c r="L44" s="37">
        <f>SUM(L37:L43)</f>
        <v>1807891</v>
      </c>
      <c r="M44" s="38">
        <f>SUM(M37:M43)</f>
        <v>100</v>
      </c>
      <c r="N44" s="15"/>
    </row>
    <row r="45" spans="1:14">
      <c r="A45" s="12"/>
      <c r="B45" s="4"/>
      <c r="C45" s="29"/>
      <c r="D45" s="4"/>
      <c r="E45" s="4"/>
      <c r="F45" s="4"/>
      <c r="G45" s="29"/>
      <c r="H45" s="4"/>
      <c r="I45" s="4"/>
      <c r="J45" s="4"/>
      <c r="K45" s="4"/>
      <c r="L45" s="29"/>
      <c r="M45" s="4"/>
      <c r="N45" s="15"/>
    </row>
    <row r="46" spans="1:14">
      <c r="A46" s="12"/>
      <c r="B46" s="4"/>
      <c r="C46" s="29"/>
      <c r="D46" s="4"/>
      <c r="E46" s="4"/>
      <c r="F46" s="4"/>
      <c r="G46" s="29"/>
      <c r="H46" s="4"/>
      <c r="I46" s="4"/>
      <c r="J46" s="4"/>
      <c r="K46" s="4"/>
      <c r="L46" s="29"/>
      <c r="M46" s="4"/>
      <c r="N46" s="15"/>
    </row>
    <row r="47" spans="1:14" ht="15.75">
      <c r="A47" s="12"/>
      <c r="B47" s="34" t="s">
        <v>255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>
      <c r="A48" s="1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V4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265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307</v>
      </c>
      <c r="N13" s="15"/>
    </row>
    <row r="14" spans="1:22" ht="31.5" customHeight="1">
      <c r="A14" s="12"/>
      <c r="B14" s="30" t="s">
        <v>260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95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5"/>
      <c r="L15" s="39" t="s">
        <v>318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83</v>
      </c>
      <c r="C17" s="35">
        <v>36253</v>
      </c>
      <c r="D17" s="35">
        <v>29714</v>
      </c>
      <c r="E17" s="36">
        <f t="shared" ref="E17:E23" si="0">IF(ISBLANK(D17),"",(IFERROR(((D17/C17-1)*100),"")))</f>
        <v>-18.037127961823852</v>
      </c>
      <c r="F17" s="36">
        <f>+(D17*100)/$D$23</f>
        <v>33.702716497476324</v>
      </c>
      <c r="G17" s="35">
        <v>105692</v>
      </c>
      <c r="H17" s="35">
        <v>98220</v>
      </c>
      <c r="I17" s="36">
        <f t="shared" ref="I17:I23" si="1">IF(ISBLANK(H17),"",(IFERROR(((H17/G17-1)*100),"")))</f>
        <v>-7.0695984558907021</v>
      </c>
      <c r="J17" s="36">
        <f>+(H17*100)/$H$23</f>
        <v>33.248480088825097</v>
      </c>
      <c r="K17" s="79"/>
      <c r="L17" s="35">
        <v>1354700</v>
      </c>
      <c r="M17" s="36">
        <f>+(L17*100)/$L$23</f>
        <v>33.655988937522139</v>
      </c>
      <c r="N17" s="15"/>
    </row>
    <row r="18" spans="1:14" ht="15.75">
      <c r="A18" s="12"/>
      <c r="B18" s="34" t="s">
        <v>299</v>
      </c>
      <c r="C18" s="35">
        <v>34597</v>
      </c>
      <c r="D18" s="35">
        <v>27776</v>
      </c>
      <c r="E18" s="36">
        <f t="shared" si="0"/>
        <v>-19.715582275919875</v>
      </c>
      <c r="F18" s="36">
        <f t="shared" ref="F18:F21" si="2">+(D18*100)/$D$23</f>
        <v>31.50456530369194</v>
      </c>
      <c r="G18" s="35">
        <v>108229</v>
      </c>
      <c r="H18" s="35">
        <v>95150</v>
      </c>
      <c r="I18" s="36">
        <f t="shared" si="1"/>
        <v>-12.084561439170649</v>
      </c>
      <c r="J18" s="36">
        <f t="shared" ref="J18:J21" si="3">+(H18*100)/$H$23</f>
        <v>32.209253517121851</v>
      </c>
      <c r="K18" s="79"/>
      <c r="L18" s="35">
        <v>1432279</v>
      </c>
      <c r="M18" s="36">
        <f t="shared" ref="M18:M21" si="4">+(L18*100)/$L$23</f>
        <v>35.583351427951044</v>
      </c>
      <c r="N18" s="15"/>
    </row>
    <row r="19" spans="1:14" ht="15.75">
      <c r="A19" s="12"/>
      <c r="B19" s="34" t="s">
        <v>261</v>
      </c>
      <c r="C19" s="35">
        <v>11492</v>
      </c>
      <c r="D19" s="35">
        <v>10373</v>
      </c>
      <c r="E19" s="36">
        <f t="shared" si="0"/>
        <v>-9.7372084928646014</v>
      </c>
      <c r="F19" s="36">
        <f t="shared" si="2"/>
        <v>11.765439800374299</v>
      </c>
      <c r="G19" s="35">
        <v>35166</v>
      </c>
      <c r="H19" s="35">
        <v>34634</v>
      </c>
      <c r="I19" s="36">
        <f t="shared" si="1"/>
        <v>-1.5128248876756012</v>
      </c>
      <c r="J19" s="36">
        <f t="shared" si="3"/>
        <v>11.723965174061988</v>
      </c>
      <c r="K19" s="79"/>
      <c r="L19" s="35">
        <v>457197</v>
      </c>
      <c r="M19" s="36">
        <f t="shared" si="4"/>
        <v>11.358542241284647</v>
      </c>
      <c r="N19" s="15"/>
    </row>
    <row r="20" spans="1:14" ht="15.75">
      <c r="A20" s="12"/>
      <c r="B20" s="34" t="s">
        <v>262</v>
      </c>
      <c r="C20" s="35">
        <v>10330</v>
      </c>
      <c r="D20" s="35">
        <v>9369</v>
      </c>
      <c r="E20" s="36">
        <f t="shared" si="0"/>
        <v>-9.3030009680542101</v>
      </c>
      <c r="F20" s="36">
        <f t="shared" si="2"/>
        <v>10.626665910508706</v>
      </c>
      <c r="G20" s="35">
        <v>32190</v>
      </c>
      <c r="H20" s="35">
        <v>31720</v>
      </c>
      <c r="I20" s="36">
        <f t="shared" si="1"/>
        <v>-1.460080770425598</v>
      </c>
      <c r="J20" s="36">
        <f t="shared" si="3"/>
        <v>10.737546206653759</v>
      </c>
      <c r="K20" s="79"/>
      <c r="L20" s="35">
        <v>389384</v>
      </c>
      <c r="M20" s="36">
        <f t="shared" si="4"/>
        <v>9.6738049726493855</v>
      </c>
      <c r="N20" s="15"/>
    </row>
    <row r="21" spans="1:14" ht="15.75">
      <c r="A21" s="12"/>
      <c r="B21" s="34" t="s">
        <v>263</v>
      </c>
      <c r="C21" s="35">
        <v>4074</v>
      </c>
      <c r="D21" s="35">
        <v>4357</v>
      </c>
      <c r="E21" s="36">
        <f t="shared" si="0"/>
        <v>6.9464899361806554</v>
      </c>
      <c r="F21" s="36">
        <f t="shared" si="2"/>
        <v>4.9418703567175184</v>
      </c>
      <c r="G21" s="35">
        <v>13076</v>
      </c>
      <c r="H21" s="35">
        <v>14178</v>
      </c>
      <c r="I21" s="36">
        <f t="shared" si="1"/>
        <v>8.4276537167329515</v>
      </c>
      <c r="J21" s="36">
        <f t="shared" si="3"/>
        <v>4.7993988057357182</v>
      </c>
      <c r="K21" s="79"/>
      <c r="L21" s="35">
        <v>157532</v>
      </c>
      <c r="M21" s="36">
        <f t="shared" si="4"/>
        <v>3.9137043251684789</v>
      </c>
      <c r="N21" s="15"/>
    </row>
    <row r="22" spans="1:14" ht="15.75">
      <c r="A22" s="12"/>
      <c r="B22" s="34" t="s">
        <v>264</v>
      </c>
      <c r="C22" s="35">
        <v>6437</v>
      </c>
      <c r="D22" s="35">
        <v>6576</v>
      </c>
      <c r="E22" s="36">
        <f t="shared" si="0"/>
        <v>2.159391020661805</v>
      </c>
      <c r="F22" s="36">
        <f>+(D22*100)/$D$23</f>
        <v>7.4587421312312143</v>
      </c>
      <c r="G22" s="35">
        <v>19273</v>
      </c>
      <c r="H22" s="35">
        <v>21510</v>
      </c>
      <c r="I22" s="36">
        <f t="shared" si="1"/>
        <v>11.606911222954386</v>
      </c>
      <c r="J22" s="36">
        <f>+(H22*100)/$H$23</f>
        <v>7.2813562076015872</v>
      </c>
      <c r="K22" s="79"/>
      <c r="L22" s="35">
        <v>234046</v>
      </c>
      <c r="M22" s="36">
        <f>+(L22*100)/$L$23</f>
        <v>5.8146080954243056</v>
      </c>
      <c r="N22" s="15"/>
    </row>
    <row r="23" spans="1:14" ht="15.75">
      <c r="A23" s="12"/>
      <c r="B23" s="40" t="s">
        <v>70</v>
      </c>
      <c r="C23" s="37">
        <f>SUM(C17:C22)</f>
        <v>103183</v>
      </c>
      <c r="D23" s="37">
        <f>SUM(D17:D22)</f>
        <v>88165</v>
      </c>
      <c r="E23" s="38">
        <f t="shared" si="0"/>
        <v>-14.554723161761141</v>
      </c>
      <c r="F23" s="38">
        <f>SUM(F17:F22)</f>
        <v>100</v>
      </c>
      <c r="G23" s="37">
        <f>SUM(G17:G22)</f>
        <v>313626</v>
      </c>
      <c r="H23" s="37">
        <f>SUM(H17:H22)</f>
        <v>295412</v>
      </c>
      <c r="I23" s="38">
        <f t="shared" si="1"/>
        <v>-5.8075542206322162</v>
      </c>
      <c r="J23" s="38">
        <f>SUM(J17:J22)</f>
        <v>100</v>
      </c>
      <c r="K23" s="4"/>
      <c r="L23" s="37">
        <f>SUM(L17:L22)</f>
        <v>4025138</v>
      </c>
      <c r="M23" s="37">
        <f>SUM(M17:M22)</f>
        <v>100.00000000000001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308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83</v>
      </c>
      <c r="C26" s="35">
        <v>20609</v>
      </c>
      <c r="D26" s="35">
        <v>16401</v>
      </c>
      <c r="E26" s="36">
        <f t="shared" ref="E26:E31" si="5">IF(ISBLANK(D26),"",(IFERROR(((D26/C26-1)*100),"")))</f>
        <v>-20.418263865301569</v>
      </c>
      <c r="F26" s="36">
        <f>+(D26*100)/$D$32</f>
        <v>35.233082706766915</v>
      </c>
      <c r="G26" s="35">
        <v>59555</v>
      </c>
      <c r="H26" s="35">
        <v>54377</v>
      </c>
      <c r="I26" s="36">
        <f t="shared" ref="I26:I31" si="6">IF(ISBLANK(H26),"",(IFERROR(((H26/G26-1)*100),"")))</f>
        <v>-8.6944840903366618</v>
      </c>
      <c r="J26" s="36">
        <f>+(H26*100)/$H$32</f>
        <v>34.476483940097133</v>
      </c>
      <c r="K26" s="79"/>
      <c r="L26" s="35">
        <v>770588</v>
      </c>
      <c r="M26" s="36">
        <f>+(L26*100)/$L$32</f>
        <v>34.75426959648609</v>
      </c>
      <c r="N26" s="15"/>
    </row>
    <row r="27" spans="1:14" ht="15.75">
      <c r="A27" s="12"/>
      <c r="B27" s="34" t="s">
        <v>299</v>
      </c>
      <c r="C27" s="35">
        <v>19135</v>
      </c>
      <c r="D27" s="35">
        <v>14446</v>
      </c>
      <c r="E27" s="36">
        <f t="shared" si="5"/>
        <v>-24.504834073686965</v>
      </c>
      <c r="F27" s="36">
        <f t="shared" ref="F27:F30" si="7">+(D27*100)/$D$32</f>
        <v>31.033297529538132</v>
      </c>
      <c r="G27" s="35">
        <v>60072</v>
      </c>
      <c r="H27" s="35">
        <v>50708</v>
      </c>
      <c r="I27" s="36">
        <f t="shared" si="6"/>
        <v>-15.587961113330673</v>
      </c>
      <c r="J27" s="36">
        <f t="shared" ref="J27:J30" si="8">+(H27*100)/$H$32</f>
        <v>32.150239028163476</v>
      </c>
      <c r="K27" s="79"/>
      <c r="L27" s="35">
        <v>790357</v>
      </c>
      <c r="M27" s="36">
        <f t="shared" ref="M27:M30" si="9">+(L27*100)/$L$32</f>
        <v>35.645870757745982</v>
      </c>
      <c r="N27" s="15"/>
    </row>
    <row r="28" spans="1:14" ht="15.75">
      <c r="A28" s="12"/>
      <c r="B28" s="34" t="s">
        <v>261</v>
      </c>
      <c r="C28" s="35">
        <v>6280</v>
      </c>
      <c r="D28" s="35">
        <v>5402</v>
      </c>
      <c r="E28" s="36">
        <f t="shared" si="5"/>
        <v>-13.980891719745225</v>
      </c>
      <c r="F28" s="36">
        <f t="shared" si="7"/>
        <v>11.604726100966703</v>
      </c>
      <c r="G28" s="35">
        <v>19268</v>
      </c>
      <c r="H28" s="35">
        <v>18217</v>
      </c>
      <c r="I28" s="36">
        <f t="shared" si="6"/>
        <v>-5.4546398173136783</v>
      </c>
      <c r="J28" s="36">
        <f t="shared" si="8"/>
        <v>11.550069108938512</v>
      </c>
      <c r="K28" s="79"/>
      <c r="L28" s="35">
        <v>248424</v>
      </c>
      <c r="M28" s="36">
        <f t="shared" si="9"/>
        <v>11.204164443564474</v>
      </c>
      <c r="N28" s="15"/>
    </row>
    <row r="29" spans="1:14" ht="15.75">
      <c r="A29" s="12"/>
      <c r="B29" s="34" t="s">
        <v>262</v>
      </c>
      <c r="C29" s="35">
        <v>5599</v>
      </c>
      <c r="D29" s="35">
        <v>4916</v>
      </c>
      <c r="E29" s="36">
        <f t="shared" si="5"/>
        <v>-12.198606894088226</v>
      </c>
      <c r="F29" s="36">
        <f t="shared" si="7"/>
        <v>10.560687432867883</v>
      </c>
      <c r="G29" s="35">
        <v>17631</v>
      </c>
      <c r="H29" s="35">
        <v>16639</v>
      </c>
      <c r="I29" s="36">
        <f t="shared" si="6"/>
        <v>-5.6264534059327298</v>
      </c>
      <c r="J29" s="36">
        <f t="shared" si="8"/>
        <v>10.549574567910627</v>
      </c>
      <c r="K29" s="79"/>
      <c r="L29" s="35">
        <v>209610</v>
      </c>
      <c r="M29" s="36">
        <f t="shared" si="9"/>
        <v>9.4536152264497364</v>
      </c>
      <c r="N29" s="15"/>
    </row>
    <row r="30" spans="1:14" ht="15.75">
      <c r="A30" s="12"/>
      <c r="B30" s="34" t="s">
        <v>263</v>
      </c>
      <c r="C30" s="35">
        <v>2185</v>
      </c>
      <c r="D30" s="35">
        <v>2184</v>
      </c>
      <c r="E30" s="36">
        <f t="shared" si="5"/>
        <v>-4.5766590389018091E-2</v>
      </c>
      <c r="F30" s="36">
        <f t="shared" si="7"/>
        <v>4.6917293233082704</v>
      </c>
      <c r="G30" s="35">
        <v>7070</v>
      </c>
      <c r="H30" s="35">
        <v>7226</v>
      </c>
      <c r="I30" s="36">
        <f t="shared" si="6"/>
        <v>2.2065063649222116</v>
      </c>
      <c r="J30" s="36">
        <f t="shared" si="8"/>
        <v>4.5814788044787669</v>
      </c>
      <c r="K30" s="79"/>
      <c r="L30" s="35">
        <v>82408</v>
      </c>
      <c r="M30" s="36">
        <f t="shared" si="9"/>
        <v>3.7166810914616186</v>
      </c>
      <c r="N30" s="15"/>
    </row>
    <row r="31" spans="1:14" ht="15.75">
      <c r="A31" s="12"/>
      <c r="B31" s="34" t="s">
        <v>264</v>
      </c>
      <c r="C31" s="35">
        <v>3159</v>
      </c>
      <c r="D31" s="35">
        <v>3201</v>
      </c>
      <c r="E31" s="36">
        <f t="shared" si="5"/>
        <v>1.3295346628680038</v>
      </c>
      <c r="F31" s="36">
        <f>+(D31*100)/$D$32</f>
        <v>6.8764769065520941</v>
      </c>
      <c r="G31" s="35">
        <v>9734</v>
      </c>
      <c r="H31" s="35">
        <v>10555</v>
      </c>
      <c r="I31" s="36">
        <f t="shared" si="6"/>
        <v>8.4343538113827776</v>
      </c>
      <c r="J31" s="36">
        <f>+(H31*100)/$H$32</f>
        <v>6.6921545504114839</v>
      </c>
      <c r="K31" s="79"/>
      <c r="L31" s="35">
        <v>115860</v>
      </c>
      <c r="M31" s="36">
        <f>+(L31*100)/$L$32</f>
        <v>5.2253988842920975</v>
      </c>
      <c r="N31" s="15"/>
    </row>
    <row r="32" spans="1:14" ht="15.75">
      <c r="A32" s="12"/>
      <c r="B32" s="40" t="s">
        <v>70</v>
      </c>
      <c r="C32" s="37">
        <f>SUM(C26:C31)</f>
        <v>56967</v>
      </c>
      <c r="D32" s="37">
        <f>SUM(D26:D31)</f>
        <v>46550</v>
      </c>
      <c r="E32" s="38">
        <f t="shared" ref="E32" si="10">IF(ISBLANK(D32),"",(IFERROR(((D32/C32-1)*100),"")))</f>
        <v>-18.286025242684357</v>
      </c>
      <c r="F32" s="38">
        <f>SUM(F26:F31)</f>
        <v>100</v>
      </c>
      <c r="G32" s="37">
        <f>SUM(G26:G31)</f>
        <v>173330</v>
      </c>
      <c r="H32" s="37">
        <f>SUM(H26:H31)</f>
        <v>157722</v>
      </c>
      <c r="I32" s="38">
        <f t="shared" ref="I32" si="11">IF(ISBLANK(H32),"",(IFERROR(((H32/G32-1)*100),"")))</f>
        <v>-9.0047885536260317</v>
      </c>
      <c r="J32" s="38">
        <f>SUM(J26:J31)</f>
        <v>100</v>
      </c>
      <c r="K32" s="4"/>
      <c r="L32" s="37">
        <f>SUM(L26:L31)</f>
        <v>2217247</v>
      </c>
      <c r="M32" s="38">
        <f>SUM(M26:M31)</f>
        <v>100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309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83</v>
      </c>
      <c r="C35" s="35">
        <f t="shared" ref="C35:D40" si="12">C17-C26</f>
        <v>15644</v>
      </c>
      <c r="D35" s="35">
        <f t="shared" si="12"/>
        <v>13313</v>
      </c>
      <c r="E35" s="36">
        <f t="shared" ref="E35:E41" si="13">IF(ISBLANK(D35),"",(IFERROR(((D35/C35-1)*100),"")))</f>
        <v>-14.900281257990288</v>
      </c>
      <c r="F35" s="36">
        <f>+(D35*100)/$D$41</f>
        <v>31.990868677159678</v>
      </c>
      <c r="G35" s="35">
        <f t="shared" ref="G35:H40" si="14">G17-G26</f>
        <v>46137</v>
      </c>
      <c r="H35" s="35">
        <f t="shared" si="14"/>
        <v>43843</v>
      </c>
      <c r="I35" s="36">
        <f t="shared" ref="I35:I41" si="15">IF(ISBLANK(H35),"",(IFERROR(((H35/G35-1)*100),"")))</f>
        <v>-4.9721481674144368</v>
      </c>
      <c r="J35" s="36">
        <f>+(H35*100)/$H$41</f>
        <v>31.841818577964993</v>
      </c>
      <c r="K35" s="79"/>
      <c r="L35" s="35">
        <f t="shared" ref="L35:L40" si="16">L17-L26</f>
        <v>584112</v>
      </c>
      <c r="M35" s="36">
        <f>+(L35*100)/$L$41</f>
        <v>32.309027480085909</v>
      </c>
      <c r="N35" s="15"/>
    </row>
    <row r="36" spans="1:14" ht="15.75">
      <c r="A36" s="12"/>
      <c r="B36" s="34" t="s">
        <v>299</v>
      </c>
      <c r="C36" s="35">
        <f t="shared" si="12"/>
        <v>15462</v>
      </c>
      <c r="D36" s="35">
        <f t="shared" si="12"/>
        <v>13330</v>
      </c>
      <c r="E36" s="36">
        <f t="shared" si="13"/>
        <v>-13.788643125080846</v>
      </c>
      <c r="F36" s="36">
        <f t="shared" ref="F36:F39" si="17">+(D36*100)/$D$41</f>
        <v>32.031719331971644</v>
      </c>
      <c r="G36" s="35">
        <f t="shared" si="14"/>
        <v>48157</v>
      </c>
      <c r="H36" s="35">
        <f t="shared" si="14"/>
        <v>44442</v>
      </c>
      <c r="I36" s="36">
        <f t="shared" si="15"/>
        <v>-7.7143509770126855</v>
      </c>
      <c r="J36" s="36">
        <f t="shared" ref="J36:J39" si="18">+(H36*100)/$H$41</f>
        <v>32.276853802019026</v>
      </c>
      <c r="K36" s="79"/>
      <c r="L36" s="35">
        <f t="shared" si="16"/>
        <v>641922</v>
      </c>
      <c r="M36" s="36">
        <f t="shared" ref="M36:M39" si="19">+(L36*100)/$L$41</f>
        <v>35.506676010887823</v>
      </c>
      <c r="N36" s="15"/>
    </row>
    <row r="37" spans="1:14" ht="15.75">
      <c r="A37" s="12"/>
      <c r="B37" s="34" t="s">
        <v>261</v>
      </c>
      <c r="C37" s="35">
        <f t="shared" si="12"/>
        <v>5212</v>
      </c>
      <c r="D37" s="35">
        <f t="shared" si="12"/>
        <v>4971</v>
      </c>
      <c r="E37" s="36">
        <f t="shared" si="13"/>
        <v>-4.6239447429009983</v>
      </c>
      <c r="F37" s="36">
        <f t="shared" si="17"/>
        <v>11.945212062958069</v>
      </c>
      <c r="G37" s="35">
        <f t="shared" si="14"/>
        <v>15898</v>
      </c>
      <c r="H37" s="35">
        <f t="shared" si="14"/>
        <v>16417</v>
      </c>
      <c r="I37" s="36">
        <f t="shared" si="15"/>
        <v>3.2645615800729555</v>
      </c>
      <c r="J37" s="36">
        <f t="shared" si="18"/>
        <v>11.923160723364079</v>
      </c>
      <c r="K37" s="79"/>
      <c r="L37" s="35">
        <f t="shared" si="16"/>
        <v>208773</v>
      </c>
      <c r="M37" s="36">
        <f t="shared" si="19"/>
        <v>11.547875397355261</v>
      </c>
      <c r="N37" s="15"/>
    </row>
    <row r="38" spans="1:14" ht="15.75">
      <c r="A38" s="12"/>
      <c r="B38" s="34" t="s">
        <v>262</v>
      </c>
      <c r="C38" s="35">
        <f t="shared" si="12"/>
        <v>4731</v>
      </c>
      <c r="D38" s="35">
        <f t="shared" si="12"/>
        <v>4453</v>
      </c>
      <c r="E38" s="36">
        <f t="shared" si="13"/>
        <v>-5.8761361234411336</v>
      </c>
      <c r="F38" s="36">
        <f t="shared" si="17"/>
        <v>10.700468581040489</v>
      </c>
      <c r="G38" s="35">
        <f t="shared" si="14"/>
        <v>14559</v>
      </c>
      <c r="H38" s="35">
        <f t="shared" si="14"/>
        <v>15081</v>
      </c>
      <c r="I38" s="36">
        <f t="shared" si="15"/>
        <v>3.5854110859262267</v>
      </c>
      <c r="J38" s="36">
        <f t="shared" si="18"/>
        <v>10.952865131817852</v>
      </c>
      <c r="K38" s="79"/>
      <c r="L38" s="35">
        <f t="shared" si="16"/>
        <v>179774</v>
      </c>
      <c r="M38" s="36">
        <f t="shared" si="19"/>
        <v>9.9438517034489351</v>
      </c>
      <c r="N38" s="15"/>
    </row>
    <row r="39" spans="1:14" ht="15.75">
      <c r="A39" s="12"/>
      <c r="B39" s="34" t="s">
        <v>263</v>
      </c>
      <c r="C39" s="35">
        <f t="shared" si="12"/>
        <v>1889</v>
      </c>
      <c r="D39" s="35">
        <f t="shared" si="12"/>
        <v>2173</v>
      </c>
      <c r="E39" s="36">
        <f t="shared" si="13"/>
        <v>15.034409740603504</v>
      </c>
      <c r="F39" s="36">
        <f t="shared" si="17"/>
        <v>5.2216748768472909</v>
      </c>
      <c r="G39" s="35">
        <f t="shared" si="14"/>
        <v>6006</v>
      </c>
      <c r="H39" s="35">
        <f t="shared" si="14"/>
        <v>6952</v>
      </c>
      <c r="I39" s="36">
        <f t="shared" si="15"/>
        <v>15.750915750915762</v>
      </c>
      <c r="J39" s="36">
        <f t="shared" si="18"/>
        <v>5.0490231679860553</v>
      </c>
      <c r="K39" s="79"/>
      <c r="L39" s="35">
        <f t="shared" si="16"/>
        <v>75124</v>
      </c>
      <c r="M39" s="36">
        <f t="shared" si="19"/>
        <v>4.1553390110355108</v>
      </c>
      <c r="N39" s="15"/>
    </row>
    <row r="40" spans="1:14" ht="15.75">
      <c r="A40" s="12"/>
      <c r="B40" s="34" t="s">
        <v>264</v>
      </c>
      <c r="C40" s="35">
        <f t="shared" si="12"/>
        <v>3278</v>
      </c>
      <c r="D40" s="35">
        <f t="shared" si="12"/>
        <v>3375</v>
      </c>
      <c r="E40" s="36">
        <f t="shared" si="13"/>
        <v>2.9591214154972567</v>
      </c>
      <c r="F40" s="36">
        <f>+(D40*100)/$D$41</f>
        <v>8.1100564700228279</v>
      </c>
      <c r="G40" s="35">
        <f t="shared" si="14"/>
        <v>9539</v>
      </c>
      <c r="H40" s="35">
        <f t="shared" si="14"/>
        <v>10955</v>
      </c>
      <c r="I40" s="36">
        <f t="shared" si="15"/>
        <v>14.844323304329588</v>
      </c>
      <c r="J40" s="36">
        <f>+(H40*100)/$H$41</f>
        <v>7.9562785968479917</v>
      </c>
      <c r="K40" s="79"/>
      <c r="L40" s="35">
        <f t="shared" si="16"/>
        <v>118186</v>
      </c>
      <c r="M40" s="36">
        <f>+(L40*100)/$L$41</f>
        <v>6.5372303971865557</v>
      </c>
      <c r="N40" s="15"/>
    </row>
    <row r="41" spans="1:14" ht="15.75">
      <c r="A41" s="12"/>
      <c r="B41" s="40" t="s">
        <v>70</v>
      </c>
      <c r="C41" s="37">
        <f>SUM(C35:C40)</f>
        <v>46216</v>
      </c>
      <c r="D41" s="37">
        <f>SUM(D35:D40)</f>
        <v>41615</v>
      </c>
      <c r="E41" s="38">
        <f t="shared" si="13"/>
        <v>-9.9554266920547025</v>
      </c>
      <c r="F41" s="38">
        <f>SUM(F35:F40)</f>
        <v>99.999999999999986</v>
      </c>
      <c r="G41" s="37">
        <f>SUM(G35:G40)</f>
        <v>140296</v>
      </c>
      <c r="H41" s="37">
        <f>SUM(H35:H40)</f>
        <v>137690</v>
      </c>
      <c r="I41" s="38">
        <f t="shared" si="15"/>
        <v>-1.8575012830016502</v>
      </c>
      <c r="J41" s="38">
        <f>SUM(J35:J40)</f>
        <v>99.999999999999986</v>
      </c>
      <c r="K41" s="4"/>
      <c r="L41" s="37">
        <f>SUM(L35:L40)</f>
        <v>1807891</v>
      </c>
      <c r="M41" s="38">
        <f>SUM(M35:M40)</f>
        <v>99.999999999999986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9"/>
    </row>
    <row r="47" spans="1:14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</sheetData>
  <mergeCells count="9">
    <mergeCell ref="C11:M11"/>
    <mergeCell ref="G14:H14"/>
    <mergeCell ref="F14:F15"/>
    <mergeCell ref="E14:E15"/>
    <mergeCell ref="C14:D14"/>
    <mergeCell ref="M14:M15"/>
    <mergeCell ref="J14:J15"/>
    <mergeCell ref="I14:I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267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307</v>
      </c>
      <c r="N13" s="15"/>
    </row>
    <row r="14" spans="1:22" ht="31.5">
      <c r="A14" s="12"/>
      <c r="B14" s="30" t="s">
        <v>266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101</v>
      </c>
      <c r="K14" s="32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32"/>
      <c r="L15" s="39" t="s">
        <v>318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87</v>
      </c>
      <c r="C17" s="35">
        <v>880</v>
      </c>
      <c r="D17" s="35">
        <v>924</v>
      </c>
      <c r="E17" s="36">
        <f t="shared" ref="E17:E23" si="0">IF(ISBLANK(D17),"",(IFERROR(((D17/C17-1)*100),"")))</f>
        <v>5.0000000000000044</v>
      </c>
      <c r="F17" s="36">
        <f>+(D17*100)/$D$23</f>
        <v>1.0480349344978166</v>
      </c>
      <c r="G17" s="35">
        <v>2449</v>
      </c>
      <c r="H17" s="35">
        <v>2639</v>
      </c>
      <c r="I17" s="36">
        <f t="shared" ref="I17:I23" si="1">IF(ISBLANK(H17),"",(IFERROR(((H17/G17-1)*100),"")))</f>
        <v>7.7582686810943269</v>
      </c>
      <c r="J17" s="36">
        <f>+(H17*100)/$H$23</f>
        <v>0.8933286393240627</v>
      </c>
      <c r="K17" s="79"/>
      <c r="L17" s="35">
        <v>21377</v>
      </c>
      <c r="M17" s="36">
        <f>+(L17*100)/$L$23</f>
        <v>0.53108738135189404</v>
      </c>
      <c r="N17" s="15"/>
    </row>
    <row r="18" spans="1:14" ht="15.75">
      <c r="A18" s="12"/>
      <c r="B18" s="34" t="s">
        <v>82</v>
      </c>
      <c r="C18" s="35">
        <v>50884</v>
      </c>
      <c r="D18" s="35">
        <v>38542</v>
      </c>
      <c r="E18" s="36">
        <f t="shared" si="0"/>
        <v>-24.25516861881928</v>
      </c>
      <c r="F18" s="36">
        <f t="shared" ref="F18:F21" si="2">+(D18*100)/$D$23</f>
        <v>43.715760222310443</v>
      </c>
      <c r="G18" s="35">
        <v>151498</v>
      </c>
      <c r="H18" s="35">
        <v>129985</v>
      </c>
      <c r="I18" s="36">
        <f t="shared" si="1"/>
        <v>-14.200187461220615</v>
      </c>
      <c r="J18" s="36">
        <f t="shared" ref="J18:J21" si="3">+(H18*100)/$H$23</f>
        <v>44.001259258256269</v>
      </c>
      <c r="K18" s="79"/>
      <c r="L18" s="35">
        <v>1780499</v>
      </c>
      <c r="M18" s="36">
        <f t="shared" ref="M18:M21" si="4">+(L18*100)/$L$23</f>
        <v>44.234483389140941</v>
      </c>
      <c r="N18" s="15"/>
    </row>
    <row r="19" spans="1:14" ht="15.75">
      <c r="A19" s="12"/>
      <c r="B19" s="34" t="s">
        <v>88</v>
      </c>
      <c r="C19" s="35">
        <v>7689</v>
      </c>
      <c r="D19" s="35">
        <v>4690</v>
      </c>
      <c r="E19" s="36">
        <f t="shared" si="0"/>
        <v>-39.00377162179737</v>
      </c>
      <c r="F19" s="36">
        <f t="shared" si="2"/>
        <v>5.3195712584358876</v>
      </c>
      <c r="G19" s="35">
        <v>26628</v>
      </c>
      <c r="H19" s="35">
        <v>17470</v>
      </c>
      <c r="I19" s="36">
        <f t="shared" si="1"/>
        <v>-34.392368934955684</v>
      </c>
      <c r="J19" s="36">
        <f t="shared" si="3"/>
        <v>5.9137746604741848</v>
      </c>
      <c r="K19" s="79"/>
      <c r="L19" s="35">
        <v>311413</v>
      </c>
      <c r="M19" s="36">
        <f t="shared" si="4"/>
        <v>7.7367036856872984</v>
      </c>
      <c r="N19" s="15"/>
    </row>
    <row r="20" spans="1:14" ht="15.75">
      <c r="A20" s="12"/>
      <c r="B20" s="34" t="s">
        <v>89</v>
      </c>
      <c r="C20" s="35">
        <v>2460</v>
      </c>
      <c r="D20" s="35">
        <v>1749</v>
      </c>
      <c r="E20" s="36">
        <f t="shared" si="0"/>
        <v>-28.902439024390247</v>
      </c>
      <c r="F20" s="36">
        <f t="shared" si="2"/>
        <v>1.98378041172801</v>
      </c>
      <c r="G20" s="35">
        <v>8452</v>
      </c>
      <c r="H20" s="35">
        <v>5874</v>
      </c>
      <c r="I20" s="36">
        <f t="shared" si="1"/>
        <v>-30.501656412683388</v>
      </c>
      <c r="J20" s="36">
        <f t="shared" si="3"/>
        <v>1.9884094078778114</v>
      </c>
      <c r="K20" s="79"/>
      <c r="L20" s="35">
        <v>82095</v>
      </c>
      <c r="M20" s="36">
        <f t="shared" si="4"/>
        <v>2.0395574015102089</v>
      </c>
      <c r="N20" s="15"/>
    </row>
    <row r="21" spans="1:14" ht="15.75">
      <c r="A21" s="12"/>
      <c r="B21" s="34" t="s">
        <v>90</v>
      </c>
      <c r="C21" s="35">
        <v>27301</v>
      </c>
      <c r="D21" s="35">
        <v>29742</v>
      </c>
      <c r="E21" s="36">
        <f t="shared" si="0"/>
        <v>8.941064429874368</v>
      </c>
      <c r="F21" s="36">
        <f t="shared" si="2"/>
        <v>33.734475131855042</v>
      </c>
      <c r="G21" s="35">
        <v>81898</v>
      </c>
      <c r="H21" s="35">
        <v>96282</v>
      </c>
      <c r="I21" s="36">
        <f t="shared" si="1"/>
        <v>17.563310459351868</v>
      </c>
      <c r="J21" s="36">
        <f t="shared" si="3"/>
        <v>32.59244715854468</v>
      </c>
      <c r="K21" s="79"/>
      <c r="L21" s="35">
        <v>1541392</v>
      </c>
      <c r="M21" s="36">
        <f t="shared" si="4"/>
        <v>38.294140474189952</v>
      </c>
      <c r="N21" s="15"/>
    </row>
    <row r="22" spans="1:14" ht="15.75">
      <c r="A22" s="12"/>
      <c r="B22" s="34" t="s">
        <v>71</v>
      </c>
      <c r="C22" s="35">
        <v>13969</v>
      </c>
      <c r="D22" s="35">
        <v>12518</v>
      </c>
      <c r="E22" s="36">
        <f t="shared" si="0"/>
        <v>-10.387286133581497</v>
      </c>
      <c r="F22" s="36">
        <f>+(D22*100)/$D$23</f>
        <v>14.1983780411728</v>
      </c>
      <c r="G22" s="35">
        <v>42701</v>
      </c>
      <c r="H22" s="35">
        <v>43162</v>
      </c>
      <c r="I22" s="36">
        <f t="shared" si="1"/>
        <v>1.0796000093674651</v>
      </c>
      <c r="J22" s="36">
        <f>+(H22*100)/$H$23</f>
        <v>14.610780875522998</v>
      </c>
      <c r="K22" s="79"/>
      <c r="L22" s="35">
        <v>288362</v>
      </c>
      <c r="M22" s="36">
        <f>+(L22*100)/$L$23</f>
        <v>7.1640276681197017</v>
      </c>
      <c r="N22" s="15"/>
    </row>
    <row r="23" spans="1:14" ht="15.75">
      <c r="A23" s="12"/>
      <c r="B23" s="40" t="s">
        <v>70</v>
      </c>
      <c r="C23" s="37">
        <f>SUM(C17:C22)</f>
        <v>103183</v>
      </c>
      <c r="D23" s="37">
        <f>SUM(D17:D22)</f>
        <v>88165</v>
      </c>
      <c r="E23" s="38">
        <f t="shared" si="0"/>
        <v>-14.554723161761141</v>
      </c>
      <c r="F23" s="38">
        <f>SUM(F17:F22)</f>
        <v>100</v>
      </c>
      <c r="G23" s="37">
        <f>SUM(G17:G22)</f>
        <v>313626</v>
      </c>
      <c r="H23" s="37">
        <f>SUM(H17:H22)</f>
        <v>295412</v>
      </c>
      <c r="I23" s="38">
        <f t="shared" si="1"/>
        <v>-5.8075542206322162</v>
      </c>
      <c r="J23" s="38">
        <f>SUM(J17:J22)</f>
        <v>100</v>
      </c>
      <c r="K23" s="4"/>
      <c r="L23" s="37">
        <f>SUM(L17:L22)</f>
        <v>4025138</v>
      </c>
      <c r="M23" s="38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308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87</v>
      </c>
      <c r="C26" s="35">
        <v>596</v>
      </c>
      <c r="D26" s="35">
        <v>555</v>
      </c>
      <c r="E26" s="36">
        <f t="shared" ref="E26:E31" si="5">IF(ISBLANK(D26),"",(IFERROR(((D26/C26-1)*100),"")))</f>
        <v>-6.8791946308724867</v>
      </c>
      <c r="F26" s="36">
        <f>+(D26*100)/$D$32</f>
        <v>1.1922663802363052</v>
      </c>
      <c r="G26" s="35">
        <v>1567</v>
      </c>
      <c r="H26" s="35">
        <v>1547</v>
      </c>
      <c r="I26" s="36">
        <f t="shared" ref="I26:I31" si="6">IF(ISBLANK(H26),"",(IFERROR(((H26/G26-1)*100),"")))</f>
        <v>-1.2763241863433361</v>
      </c>
      <c r="J26" s="36">
        <f>+(H26*100)/$H$32</f>
        <v>0.98083970530426956</v>
      </c>
      <c r="K26" s="79"/>
      <c r="L26" s="35">
        <v>12838</v>
      </c>
      <c r="M26" s="36">
        <f>+(L26*100)/$L$32</f>
        <v>0.57900630827327759</v>
      </c>
      <c r="N26" s="15"/>
    </row>
    <row r="27" spans="1:14" ht="15.75">
      <c r="A27" s="12"/>
      <c r="B27" s="34" t="s">
        <v>82</v>
      </c>
      <c r="C27" s="35">
        <v>29380</v>
      </c>
      <c r="D27" s="35">
        <v>20751</v>
      </c>
      <c r="E27" s="36">
        <f t="shared" si="5"/>
        <v>-29.37031994554118</v>
      </c>
      <c r="F27" s="36">
        <f t="shared" ref="F27:F30" si="7">+(D27*100)/$D$32</f>
        <v>44.577873254564985</v>
      </c>
      <c r="G27" s="35">
        <v>87832</v>
      </c>
      <c r="H27" s="35">
        <v>71733</v>
      </c>
      <c r="I27" s="36">
        <f t="shared" si="6"/>
        <v>-18.329310501867202</v>
      </c>
      <c r="J27" s="36">
        <f t="shared" ref="J27:J30" si="8">+(H27*100)/$H$32</f>
        <v>45.480655837486211</v>
      </c>
      <c r="K27" s="79"/>
      <c r="L27" s="35">
        <v>1027032</v>
      </c>
      <c r="M27" s="36">
        <f t="shared" ref="M27:M30" si="9">+(L27*100)/$L$32</f>
        <v>46.32014385406768</v>
      </c>
      <c r="N27" s="15"/>
    </row>
    <row r="28" spans="1:14" ht="15.75">
      <c r="A28" s="12"/>
      <c r="B28" s="34" t="s">
        <v>88</v>
      </c>
      <c r="C28" s="35">
        <v>3883</v>
      </c>
      <c r="D28" s="35">
        <v>2340</v>
      </c>
      <c r="E28" s="36">
        <f t="shared" si="5"/>
        <v>-39.73731650785475</v>
      </c>
      <c r="F28" s="36">
        <f t="shared" si="7"/>
        <v>5.0268528464017184</v>
      </c>
      <c r="G28" s="35">
        <v>13521</v>
      </c>
      <c r="H28" s="35">
        <v>8835</v>
      </c>
      <c r="I28" s="36">
        <f t="shared" si="6"/>
        <v>-34.657199911249172</v>
      </c>
      <c r="J28" s="36">
        <f t="shared" si="8"/>
        <v>5.6016281812302662</v>
      </c>
      <c r="K28" s="79"/>
      <c r="L28" s="35">
        <v>157781</v>
      </c>
      <c r="M28" s="36">
        <f t="shared" si="9"/>
        <v>7.1160768286077287</v>
      </c>
      <c r="N28" s="15"/>
    </row>
    <row r="29" spans="1:14" ht="15.75">
      <c r="A29" s="12"/>
      <c r="B29" s="34" t="s">
        <v>89</v>
      </c>
      <c r="C29" s="35">
        <v>1101</v>
      </c>
      <c r="D29" s="35">
        <v>774</v>
      </c>
      <c r="E29" s="36">
        <f t="shared" si="5"/>
        <v>-29.700272479564028</v>
      </c>
      <c r="F29" s="36">
        <f t="shared" si="7"/>
        <v>1.6627282491944146</v>
      </c>
      <c r="G29" s="35">
        <v>3754</v>
      </c>
      <c r="H29" s="35">
        <v>2580</v>
      </c>
      <c r="I29" s="36">
        <f t="shared" si="6"/>
        <v>-31.273308470964302</v>
      </c>
      <c r="J29" s="36">
        <f t="shared" si="8"/>
        <v>1.6357895537718263</v>
      </c>
      <c r="K29" s="79"/>
      <c r="L29" s="35">
        <v>36092</v>
      </c>
      <c r="M29" s="36">
        <f t="shared" si="9"/>
        <v>1.6277843650256376</v>
      </c>
      <c r="N29" s="15"/>
    </row>
    <row r="30" spans="1:14" ht="15.75">
      <c r="A30" s="12"/>
      <c r="B30" s="34" t="s">
        <v>90</v>
      </c>
      <c r="C30" s="35">
        <v>13906</v>
      </c>
      <c r="D30" s="35">
        <v>15266</v>
      </c>
      <c r="E30" s="36">
        <f t="shared" si="5"/>
        <v>9.7799511002444994</v>
      </c>
      <c r="F30" s="36">
        <f t="shared" si="7"/>
        <v>32.794844253490872</v>
      </c>
      <c r="G30" s="35">
        <v>41727</v>
      </c>
      <c r="H30" s="35">
        <v>49052</v>
      </c>
      <c r="I30" s="36">
        <f t="shared" si="6"/>
        <v>17.554580966760124</v>
      </c>
      <c r="J30" s="36">
        <f t="shared" si="8"/>
        <v>31.100290384347144</v>
      </c>
      <c r="K30" s="79"/>
      <c r="L30" s="35">
        <v>816022</v>
      </c>
      <c r="M30" s="36">
        <f t="shared" si="9"/>
        <v>36.803387263575054</v>
      </c>
      <c r="N30" s="15"/>
    </row>
    <row r="31" spans="1:14" ht="15.75">
      <c r="A31" s="12"/>
      <c r="B31" s="34" t="s">
        <v>71</v>
      </c>
      <c r="C31" s="35">
        <v>8101</v>
      </c>
      <c r="D31" s="35">
        <v>6864</v>
      </c>
      <c r="E31" s="36">
        <f t="shared" si="5"/>
        <v>-15.269719787680536</v>
      </c>
      <c r="F31" s="36">
        <f>+(D31*100)/$D$32</f>
        <v>14.745435016111708</v>
      </c>
      <c r="G31" s="35">
        <v>24929</v>
      </c>
      <c r="H31" s="35">
        <v>23975</v>
      </c>
      <c r="I31" s="36">
        <f t="shared" si="6"/>
        <v>-3.8268683059890063</v>
      </c>
      <c r="J31" s="36">
        <f>+(H31*100)/$H$32</f>
        <v>15.200796337860286</v>
      </c>
      <c r="K31" s="79"/>
      <c r="L31" s="35">
        <v>167482</v>
      </c>
      <c r="M31" s="36">
        <f>+(L31*100)/$L$32</f>
        <v>7.5536013804506217</v>
      </c>
      <c r="N31" s="15"/>
    </row>
    <row r="32" spans="1:14" ht="15.75">
      <c r="A32" s="12"/>
      <c r="B32" s="40" t="s">
        <v>70</v>
      </c>
      <c r="C32" s="37">
        <f>SUM(C26:C31)</f>
        <v>56967</v>
      </c>
      <c r="D32" s="37">
        <f>SUM(D26:D31)</f>
        <v>46550</v>
      </c>
      <c r="E32" s="38">
        <f t="shared" ref="E32" si="10">IF(ISBLANK(D32),"",(IFERROR(((D32/C32-1)*100),"")))</f>
        <v>-18.286025242684357</v>
      </c>
      <c r="F32" s="38">
        <f>SUM(F26:F31)</f>
        <v>100</v>
      </c>
      <c r="G32" s="37">
        <f>SUM(G26:G31)</f>
        <v>173330</v>
      </c>
      <c r="H32" s="37">
        <f>SUM(H26:H31)</f>
        <v>157722</v>
      </c>
      <c r="I32" s="38">
        <f t="shared" ref="I32" si="11">IF(ISBLANK(H32),"",(IFERROR(((H32/G32-1)*100),"")))</f>
        <v>-9.0047885536260317</v>
      </c>
      <c r="J32" s="38">
        <f>SUM(J26:J31)</f>
        <v>100</v>
      </c>
      <c r="K32" s="4"/>
      <c r="L32" s="37">
        <f>SUM(L26:L31)</f>
        <v>2217247</v>
      </c>
      <c r="M32" s="38">
        <f>SUM(M26:M31)</f>
        <v>100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309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87</v>
      </c>
      <c r="C35" s="35">
        <f t="shared" ref="C35:D40" si="12">C17-C26</f>
        <v>284</v>
      </c>
      <c r="D35" s="35">
        <f t="shared" si="12"/>
        <v>369</v>
      </c>
      <c r="E35" s="36">
        <f t="shared" ref="E35:E41" si="13">IF(ISBLANK(D35),"",(IFERROR(((D35/C35-1)*100),"")))</f>
        <v>29.929577464788725</v>
      </c>
      <c r="F35" s="36">
        <f>+(D35*100)/$D$41</f>
        <v>0.88669950738916259</v>
      </c>
      <c r="G35" s="35">
        <f t="shared" ref="G35:H40" si="14">G17-G26</f>
        <v>882</v>
      </c>
      <c r="H35" s="35">
        <f t="shared" si="14"/>
        <v>1092</v>
      </c>
      <c r="I35" s="36">
        <f t="shared" ref="I35:I41" si="15">IF(ISBLANK(H35),"",(IFERROR(((H35/G35-1)*100),"")))</f>
        <v>23.809523809523814</v>
      </c>
      <c r="J35" s="36">
        <f>+(H35*100)/$H$41</f>
        <v>0.79308591764107783</v>
      </c>
      <c r="K35" s="79"/>
      <c r="L35" s="35">
        <f t="shared" ref="L35:L40" si="16">L17-L26</f>
        <v>8539</v>
      </c>
      <c r="M35" s="36">
        <f>+(L35*100)/$L$41</f>
        <v>0.47231829795048486</v>
      </c>
      <c r="N35" s="15"/>
    </row>
    <row r="36" spans="1:14" ht="15.75">
      <c r="A36" s="12"/>
      <c r="B36" s="34" t="s">
        <v>82</v>
      </c>
      <c r="C36" s="35">
        <f t="shared" si="12"/>
        <v>21504</v>
      </c>
      <c r="D36" s="35">
        <f t="shared" si="12"/>
        <v>17791</v>
      </c>
      <c r="E36" s="36">
        <f t="shared" si="13"/>
        <v>-17.266555059523814</v>
      </c>
      <c r="F36" s="36">
        <f t="shared" ref="F36:F39" si="17">+(D36*100)/$D$41</f>
        <v>42.751411750570711</v>
      </c>
      <c r="G36" s="35">
        <f t="shared" si="14"/>
        <v>63666</v>
      </c>
      <c r="H36" s="35">
        <f t="shared" si="14"/>
        <v>58252</v>
      </c>
      <c r="I36" s="36">
        <f t="shared" si="15"/>
        <v>-8.5037539660101196</v>
      </c>
      <c r="J36" s="36">
        <f t="shared" ref="J36:J39" si="18">+(H36*100)/$H$41</f>
        <v>42.306630837388333</v>
      </c>
      <c r="K36" s="79"/>
      <c r="L36" s="35">
        <f t="shared" si="16"/>
        <v>753467</v>
      </c>
      <c r="M36" s="36">
        <f t="shared" ref="M36:M39" si="19">+(L36*100)/$L$41</f>
        <v>41.676572315476982</v>
      </c>
      <c r="N36" s="15"/>
    </row>
    <row r="37" spans="1:14" ht="15.75">
      <c r="A37" s="12"/>
      <c r="B37" s="34" t="s">
        <v>88</v>
      </c>
      <c r="C37" s="35">
        <f t="shared" si="12"/>
        <v>3806</v>
      </c>
      <c r="D37" s="35">
        <f t="shared" si="12"/>
        <v>2350</v>
      </c>
      <c r="E37" s="36">
        <f t="shared" si="13"/>
        <v>-38.25538623226484</v>
      </c>
      <c r="F37" s="36">
        <f t="shared" si="17"/>
        <v>5.6470022828307105</v>
      </c>
      <c r="G37" s="35">
        <f t="shared" si="14"/>
        <v>13107</v>
      </c>
      <c r="H37" s="35">
        <f t="shared" si="14"/>
        <v>8635</v>
      </c>
      <c r="I37" s="36">
        <f t="shared" si="15"/>
        <v>-34.119172961013199</v>
      </c>
      <c r="J37" s="36">
        <f t="shared" si="18"/>
        <v>6.2713341564383764</v>
      </c>
      <c r="K37" s="79"/>
      <c r="L37" s="35">
        <f t="shared" si="16"/>
        <v>153632</v>
      </c>
      <c r="M37" s="36">
        <f t="shared" si="19"/>
        <v>8.4978574482643037</v>
      </c>
      <c r="N37" s="15"/>
    </row>
    <row r="38" spans="1:14" ht="15.75">
      <c r="A38" s="12"/>
      <c r="B38" s="34" t="s">
        <v>89</v>
      </c>
      <c r="C38" s="35">
        <f t="shared" si="12"/>
        <v>1359</v>
      </c>
      <c r="D38" s="35">
        <f t="shared" si="12"/>
        <v>975</v>
      </c>
      <c r="E38" s="36">
        <f t="shared" si="13"/>
        <v>-28.256070640176599</v>
      </c>
      <c r="F38" s="36">
        <f t="shared" si="17"/>
        <v>2.3429052024510395</v>
      </c>
      <c r="G38" s="35">
        <f t="shared" si="14"/>
        <v>4698</v>
      </c>
      <c r="H38" s="35">
        <f t="shared" si="14"/>
        <v>3294</v>
      </c>
      <c r="I38" s="36">
        <f t="shared" si="15"/>
        <v>-29.885057471264364</v>
      </c>
      <c r="J38" s="36">
        <f t="shared" si="18"/>
        <v>2.3923305977195151</v>
      </c>
      <c r="K38" s="79"/>
      <c r="L38" s="35">
        <f t="shared" si="16"/>
        <v>46003</v>
      </c>
      <c r="M38" s="36">
        <f t="shared" si="19"/>
        <v>2.5445671226860469</v>
      </c>
      <c r="N38" s="15"/>
    </row>
    <row r="39" spans="1:14" ht="15.75">
      <c r="A39" s="12"/>
      <c r="B39" s="34" t="s">
        <v>90</v>
      </c>
      <c r="C39" s="35">
        <f t="shared" si="12"/>
        <v>13395</v>
      </c>
      <c r="D39" s="35">
        <f t="shared" si="12"/>
        <v>14476</v>
      </c>
      <c r="E39" s="36">
        <f t="shared" si="13"/>
        <v>8.0701754385964932</v>
      </c>
      <c r="F39" s="36">
        <f t="shared" si="17"/>
        <v>34.785534062237176</v>
      </c>
      <c r="G39" s="35">
        <f t="shared" si="14"/>
        <v>40171</v>
      </c>
      <c r="H39" s="35">
        <f t="shared" si="14"/>
        <v>47230</v>
      </c>
      <c r="I39" s="36">
        <f t="shared" si="15"/>
        <v>17.572378083692207</v>
      </c>
      <c r="J39" s="36">
        <f t="shared" si="18"/>
        <v>34.301692207131964</v>
      </c>
      <c r="K39" s="79"/>
      <c r="L39" s="35">
        <f t="shared" si="16"/>
        <v>725370</v>
      </c>
      <c r="M39" s="36">
        <f t="shared" si="19"/>
        <v>40.122441009994517</v>
      </c>
      <c r="N39" s="15"/>
    </row>
    <row r="40" spans="1:14" ht="15.75">
      <c r="A40" s="12"/>
      <c r="B40" s="34" t="s">
        <v>71</v>
      </c>
      <c r="C40" s="35">
        <f t="shared" si="12"/>
        <v>5868</v>
      </c>
      <c r="D40" s="35">
        <f t="shared" si="12"/>
        <v>5654</v>
      </c>
      <c r="E40" s="36">
        <f t="shared" si="13"/>
        <v>-3.6468984321745057</v>
      </c>
      <c r="F40" s="36">
        <f>+(D40*100)/$D$41</f>
        <v>13.586447194521206</v>
      </c>
      <c r="G40" s="35">
        <f t="shared" si="14"/>
        <v>17772</v>
      </c>
      <c r="H40" s="35">
        <f t="shared" si="14"/>
        <v>19187</v>
      </c>
      <c r="I40" s="36">
        <f t="shared" si="15"/>
        <v>7.9619626378573116</v>
      </c>
      <c r="J40" s="36">
        <f>+(H40*100)/$H$41</f>
        <v>13.934926283680731</v>
      </c>
      <c r="K40" s="79"/>
      <c r="L40" s="35">
        <f t="shared" si="16"/>
        <v>120880</v>
      </c>
      <c r="M40" s="36">
        <f>+(L40*100)/$L$41</f>
        <v>6.6862438056276625</v>
      </c>
      <c r="N40" s="15"/>
    </row>
    <row r="41" spans="1:14" ht="15.75">
      <c r="A41" s="12"/>
      <c r="B41" s="40" t="s">
        <v>70</v>
      </c>
      <c r="C41" s="37">
        <f>SUM(C35:C40)</f>
        <v>46216</v>
      </c>
      <c r="D41" s="37">
        <f>SUM(D35:D40)</f>
        <v>41615</v>
      </c>
      <c r="E41" s="38">
        <f t="shared" si="13"/>
        <v>-9.9554266920547025</v>
      </c>
      <c r="F41" s="38">
        <f>SUM(F35:F40)</f>
        <v>100</v>
      </c>
      <c r="G41" s="37">
        <f>SUM(G35:G40)</f>
        <v>140296</v>
      </c>
      <c r="H41" s="37">
        <f>SUM(H35:H40)</f>
        <v>137690</v>
      </c>
      <c r="I41" s="38">
        <f t="shared" si="15"/>
        <v>-1.8575012830016502</v>
      </c>
      <c r="J41" s="38">
        <f>SUM(J35:J40)</f>
        <v>100</v>
      </c>
      <c r="K41" s="4"/>
      <c r="L41" s="37">
        <f>SUM(L35:L40)</f>
        <v>1807891</v>
      </c>
      <c r="M41" s="38">
        <f>SUM(M35:M40)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2018-04-18T12:37:14Z</dcterms:modified>
</cp:coreProperties>
</file>