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xr:revisionPtr revIDLastSave="0" documentId="8_{96C0A526-9B2A-43AA-8B0B-6FBC3669FD67}" xr6:coauthVersionLast="31" xr6:coauthVersionMax="31" xr10:uidLastSave="{00000000-0000-0000-0000-000000000000}"/>
  <bookViews>
    <workbookView xWindow="0" yWindow="0" windowWidth="24000" windowHeight="8985" tabRatio="811" xr2:uid="{00000000-000D-0000-FFFF-FFFF00000000}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E87" i="6" l="1"/>
  <c r="F52" i="2"/>
  <c r="F56" i="2"/>
  <c r="F60" i="2"/>
  <c r="F64" i="2"/>
  <c r="F68" i="2"/>
  <c r="F72" i="2"/>
  <c r="F49" i="2"/>
  <c r="F53" i="2"/>
  <c r="F57" i="2"/>
  <c r="F61" i="2"/>
  <c r="F65" i="2"/>
  <c r="F69" i="2"/>
  <c r="F48" i="2"/>
  <c r="F50" i="2"/>
  <c r="F58" i="2"/>
  <c r="F66" i="2"/>
  <c r="F51" i="2"/>
  <c r="F59" i="2"/>
  <c r="F67" i="2"/>
  <c r="F55" i="2"/>
  <c r="F71" i="2"/>
  <c r="F54" i="2"/>
  <c r="F62" i="2"/>
  <c r="F70" i="2"/>
  <c r="F63" i="2"/>
  <c r="I90" i="7"/>
  <c r="J60" i="7"/>
  <c r="J64" i="7"/>
  <c r="J68" i="7"/>
  <c r="J72" i="7"/>
  <c r="J76" i="7"/>
  <c r="J80" i="7"/>
  <c r="J84" i="7"/>
  <c r="J88" i="7"/>
  <c r="J57" i="7"/>
  <c r="J61" i="7"/>
  <c r="J65" i="7"/>
  <c r="J69" i="7"/>
  <c r="J73" i="7"/>
  <c r="J77" i="7"/>
  <c r="J81" i="7"/>
  <c r="J89" i="7"/>
  <c r="J58" i="7"/>
  <c r="J70" i="7"/>
  <c r="J78" i="7"/>
  <c r="J56" i="7"/>
  <c r="J85" i="7"/>
  <c r="J66" i="7"/>
  <c r="J82" i="7"/>
  <c r="J59" i="7"/>
  <c r="J63" i="7"/>
  <c r="J67" i="7"/>
  <c r="J71" i="7"/>
  <c r="J75" i="7"/>
  <c r="J79" i="7"/>
  <c r="J83" i="7"/>
  <c r="J87" i="7"/>
  <c r="J62" i="7"/>
  <c r="J74" i="7"/>
  <c r="J86" i="7"/>
  <c r="M58" i="7"/>
  <c r="M62" i="7"/>
  <c r="M66" i="7"/>
  <c r="M70" i="7"/>
  <c r="M74" i="7"/>
  <c r="M78" i="7"/>
  <c r="M82" i="7"/>
  <c r="M86" i="7"/>
  <c r="M56" i="7"/>
  <c r="M59" i="7"/>
  <c r="M63" i="7"/>
  <c r="M67" i="7"/>
  <c r="M71" i="7"/>
  <c r="M75" i="7"/>
  <c r="M79" i="7"/>
  <c r="M83" i="7"/>
  <c r="M87" i="7"/>
  <c r="M64" i="7"/>
  <c r="M72" i="7"/>
  <c r="M80" i="7"/>
  <c r="M68" i="7"/>
  <c r="M88" i="7"/>
  <c r="M57" i="7"/>
  <c r="M61" i="7"/>
  <c r="M65" i="7"/>
  <c r="M69" i="7"/>
  <c r="M73" i="7"/>
  <c r="M77" i="7"/>
  <c r="M81" i="7"/>
  <c r="M85" i="7"/>
  <c r="M89" i="7"/>
  <c r="M60" i="7"/>
  <c r="M76" i="7"/>
  <c r="M84" i="7"/>
  <c r="J58" i="6"/>
  <c r="J62" i="6"/>
  <c r="J66" i="6"/>
  <c r="J70" i="6"/>
  <c r="J74" i="6"/>
  <c r="J78" i="6"/>
  <c r="J82" i="6"/>
  <c r="J86" i="6"/>
  <c r="J60" i="6"/>
  <c r="J65" i="6"/>
  <c r="J71" i="6"/>
  <c r="J76" i="6"/>
  <c r="J81" i="6"/>
  <c r="J55" i="6"/>
  <c r="J59" i="6"/>
  <c r="J69" i="6"/>
  <c r="J85" i="6"/>
  <c r="J56" i="6"/>
  <c r="J61" i="6"/>
  <c r="J67" i="6"/>
  <c r="J72" i="6"/>
  <c r="J77" i="6"/>
  <c r="J83" i="6"/>
  <c r="J64" i="6"/>
  <c r="J75" i="6"/>
  <c r="J57" i="6"/>
  <c r="J63" i="6"/>
  <c r="J68" i="6"/>
  <c r="J73" i="6"/>
  <c r="J79" i="6"/>
  <c r="J84" i="6"/>
  <c r="J80" i="6"/>
  <c r="E90" i="7"/>
  <c r="F57" i="7"/>
  <c r="F61" i="7"/>
  <c r="F65" i="7"/>
  <c r="F69" i="7"/>
  <c r="F73" i="7"/>
  <c r="F77" i="7"/>
  <c r="F81" i="7"/>
  <c r="F85" i="7"/>
  <c r="F89" i="7"/>
  <c r="F58" i="7"/>
  <c r="F66" i="7"/>
  <c r="F74" i="7"/>
  <c r="F82" i="7"/>
  <c r="F56" i="7"/>
  <c r="F67" i="7"/>
  <c r="F79" i="7"/>
  <c r="F59" i="7"/>
  <c r="F75" i="7"/>
  <c r="F87" i="7"/>
  <c r="F60" i="7"/>
  <c r="F64" i="7"/>
  <c r="F68" i="7"/>
  <c r="F72" i="7"/>
  <c r="F76" i="7"/>
  <c r="F80" i="7"/>
  <c r="F84" i="7"/>
  <c r="F88" i="7"/>
  <c r="F62" i="7"/>
  <c r="F70" i="7"/>
  <c r="F78" i="7"/>
  <c r="F86" i="7"/>
  <c r="F63" i="7"/>
  <c r="F71" i="7"/>
  <c r="F83" i="7"/>
  <c r="F57" i="6"/>
  <c r="F61" i="6"/>
  <c r="F65" i="6"/>
  <c r="F69" i="6"/>
  <c r="F73" i="6"/>
  <c r="F77" i="6"/>
  <c r="F81" i="6"/>
  <c r="F85" i="6"/>
  <c r="F59" i="6"/>
  <c r="F64" i="6"/>
  <c r="F70" i="6"/>
  <c r="F75" i="6"/>
  <c r="F80" i="6"/>
  <c r="F55" i="6"/>
  <c r="F63" i="6"/>
  <c r="F79" i="6"/>
  <c r="F86" i="6"/>
  <c r="F60" i="6"/>
  <c r="F66" i="6"/>
  <c r="F71" i="6"/>
  <c r="F76" i="6"/>
  <c r="F82" i="6"/>
  <c r="F58" i="6"/>
  <c r="F74" i="6"/>
  <c r="F56" i="6"/>
  <c r="F62" i="6"/>
  <c r="F67" i="6"/>
  <c r="F72" i="6"/>
  <c r="F78" i="6"/>
  <c r="F83" i="6"/>
  <c r="F68" i="6"/>
  <c r="F84" i="6"/>
  <c r="I87" i="6"/>
  <c r="I73" i="2"/>
  <c r="J49" i="2"/>
  <c r="J53" i="2"/>
  <c r="J57" i="2"/>
  <c r="J61" i="2"/>
  <c r="J65" i="2"/>
  <c r="J69" i="2"/>
  <c r="J48" i="2"/>
  <c r="J50" i="2"/>
  <c r="J54" i="2"/>
  <c r="J58" i="2"/>
  <c r="J62" i="2"/>
  <c r="J66" i="2"/>
  <c r="J70" i="2"/>
  <c r="J51" i="2"/>
  <c r="J59" i="2"/>
  <c r="J67" i="2"/>
  <c r="J72" i="2"/>
  <c r="J52" i="2"/>
  <c r="J60" i="2"/>
  <c r="J68" i="2"/>
  <c r="J56" i="2"/>
  <c r="J55" i="2"/>
  <c r="J63" i="2"/>
  <c r="J71" i="2"/>
  <c r="J64" i="2"/>
  <c r="M58" i="6"/>
  <c r="M62" i="6"/>
  <c r="M66" i="6"/>
  <c r="M70" i="6"/>
  <c r="M74" i="6"/>
  <c r="M78" i="6"/>
  <c r="M82" i="6"/>
  <c r="M86" i="6"/>
  <c r="M59" i="6"/>
  <c r="M63" i="6"/>
  <c r="M67" i="6"/>
  <c r="M56" i="6"/>
  <c r="M64" i="6"/>
  <c r="M71" i="6"/>
  <c r="M76" i="6"/>
  <c r="M81" i="6"/>
  <c r="M55" i="6"/>
  <c r="M61" i="6"/>
  <c r="M75" i="6"/>
  <c r="M57" i="6"/>
  <c r="M65" i="6"/>
  <c r="M72" i="6"/>
  <c r="M77" i="6"/>
  <c r="M83" i="6"/>
  <c r="M80" i="6"/>
  <c r="M60" i="6"/>
  <c r="M68" i="6"/>
  <c r="M73" i="6"/>
  <c r="M79" i="6"/>
  <c r="M84" i="6"/>
  <c r="M69" i="6"/>
  <c r="M85" i="6"/>
  <c r="M49" i="2"/>
  <c r="M53" i="2"/>
  <c r="M57" i="2"/>
  <c r="M61" i="2"/>
  <c r="M65" i="2"/>
  <c r="M69" i="2"/>
  <c r="M50" i="2"/>
  <c r="M54" i="2"/>
  <c r="M58" i="2"/>
  <c r="M62" i="2"/>
  <c r="M66" i="2"/>
  <c r="M70" i="2"/>
  <c r="M51" i="2"/>
  <c r="M59" i="2"/>
  <c r="M67" i="2"/>
  <c r="M52" i="2"/>
  <c r="M60" i="2"/>
  <c r="M68" i="2"/>
  <c r="M55" i="2"/>
  <c r="M63" i="2"/>
  <c r="M71" i="2"/>
  <c r="M72" i="2"/>
  <c r="M56" i="2"/>
  <c r="M64" i="2"/>
  <c r="M48" i="2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D49" i="15"/>
  <c r="E49" i="15" s="1"/>
  <c r="G49" i="15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I38" i="10" s="1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G103" i="2"/>
  <c r="G102" i="2"/>
  <c r="I102" i="2" s="1"/>
  <c r="G101" i="2"/>
  <c r="I101" i="2" s="1"/>
  <c r="G100" i="2"/>
  <c r="G99" i="2"/>
  <c r="G98" i="2"/>
  <c r="G97" i="2"/>
  <c r="G96" i="2"/>
  <c r="G95" i="2"/>
  <c r="G94" i="2"/>
  <c r="I94" i="2" s="1"/>
  <c r="G93" i="2"/>
  <c r="G92" i="2"/>
  <c r="G91" i="2"/>
  <c r="G90" i="2"/>
  <c r="G89" i="2"/>
  <c r="G88" i="2"/>
  <c r="G87" i="2"/>
  <c r="G86" i="2"/>
  <c r="G85" i="2"/>
  <c r="I85" i="2" s="1"/>
  <c r="G84" i="2"/>
  <c r="G83" i="2"/>
  <c r="G82" i="2"/>
  <c r="G81" i="2"/>
  <c r="G80" i="2"/>
  <c r="I80" i="2" s="1"/>
  <c r="G79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E91" i="2" s="1"/>
  <c r="C90" i="2"/>
  <c r="C89" i="2"/>
  <c r="C88" i="2"/>
  <c r="C87" i="2"/>
  <c r="C86" i="2"/>
  <c r="C85" i="2"/>
  <c r="C84" i="2"/>
  <c r="C83" i="2"/>
  <c r="C82" i="2"/>
  <c r="C81" i="2"/>
  <c r="C80" i="2"/>
  <c r="C79" i="2"/>
  <c r="E95" i="2"/>
  <c r="I90" i="2"/>
  <c r="I86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H119" i="6"/>
  <c r="I119" i="6" s="1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I103" i="6" s="1"/>
  <c r="H102" i="6"/>
  <c r="H101" i="6"/>
  <c r="H100" i="6"/>
  <c r="H99" i="6"/>
  <c r="I99" i="6" s="1"/>
  <c r="H98" i="6"/>
  <c r="H97" i="6"/>
  <c r="H96" i="6"/>
  <c r="H95" i="6"/>
  <c r="I95" i="6" s="1"/>
  <c r="H94" i="6"/>
  <c r="H93" i="6"/>
  <c r="G124" i="6"/>
  <c r="G123" i="6"/>
  <c r="G122" i="6"/>
  <c r="I122" i="6" s="1"/>
  <c r="G121" i="6"/>
  <c r="G120" i="6"/>
  <c r="G119" i="6"/>
  <c r="G118" i="6"/>
  <c r="G117" i="6"/>
  <c r="G116" i="6"/>
  <c r="I116" i="6" s="1"/>
  <c r="G115" i="6"/>
  <c r="G114" i="6"/>
  <c r="I114" i="6" s="1"/>
  <c r="G113" i="6"/>
  <c r="I113" i="6" s="1"/>
  <c r="G112" i="6"/>
  <c r="G111" i="6"/>
  <c r="G110" i="6"/>
  <c r="I110" i="6" s="1"/>
  <c r="G109" i="6"/>
  <c r="G108" i="6"/>
  <c r="G107" i="6"/>
  <c r="G106" i="6"/>
  <c r="I106" i="6" s="1"/>
  <c r="G105" i="6"/>
  <c r="G104" i="6"/>
  <c r="I104" i="6" s="1"/>
  <c r="G103" i="6"/>
  <c r="G102" i="6"/>
  <c r="I102" i="6" s="1"/>
  <c r="G101" i="6"/>
  <c r="I101" i="6" s="1"/>
  <c r="G100" i="6"/>
  <c r="G99" i="6"/>
  <c r="G98" i="6"/>
  <c r="G97" i="6"/>
  <c r="I97" i="6" s="1"/>
  <c r="G96" i="6"/>
  <c r="G95" i="6"/>
  <c r="G94" i="6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E111" i="6" s="1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E95" i="6" s="1"/>
  <c r="D94" i="6"/>
  <c r="D93" i="6"/>
  <c r="C124" i="6"/>
  <c r="E124" i="6" s="1"/>
  <c r="C123" i="6"/>
  <c r="C122" i="6"/>
  <c r="C121" i="6"/>
  <c r="C120" i="6"/>
  <c r="E120" i="6" s="1"/>
  <c r="C119" i="6"/>
  <c r="C118" i="6"/>
  <c r="E118" i="6" s="1"/>
  <c r="C117" i="6"/>
  <c r="C116" i="6"/>
  <c r="E116" i="6" s="1"/>
  <c r="C115" i="6"/>
  <c r="E115" i="6" s="1"/>
  <c r="C114" i="6"/>
  <c r="E114" i="6" s="1"/>
  <c r="C113" i="6"/>
  <c r="C112" i="6"/>
  <c r="C111" i="6"/>
  <c r="C110" i="6"/>
  <c r="E110" i="6" s="1"/>
  <c r="C109" i="6"/>
  <c r="C108" i="6"/>
  <c r="E108" i="6" s="1"/>
  <c r="C107" i="6"/>
  <c r="E107" i="6" s="1"/>
  <c r="C106" i="6"/>
  <c r="E106" i="6" s="1"/>
  <c r="C105" i="6"/>
  <c r="C104" i="6"/>
  <c r="E104" i="6" s="1"/>
  <c r="C103" i="6"/>
  <c r="C102" i="6"/>
  <c r="E102" i="6" s="1"/>
  <c r="C101" i="6"/>
  <c r="C100" i="6"/>
  <c r="E100" i="6" s="1"/>
  <c r="C99" i="6"/>
  <c r="E99" i="6" s="1"/>
  <c r="C98" i="6"/>
  <c r="E98" i="6" s="1"/>
  <c r="C97" i="6"/>
  <c r="C96" i="6"/>
  <c r="C95" i="6"/>
  <c r="C94" i="6"/>
  <c r="E94" i="6" s="1"/>
  <c r="C93" i="6"/>
  <c r="I124" i="6"/>
  <c r="I123" i="6"/>
  <c r="E123" i="6"/>
  <c r="I120" i="6"/>
  <c r="I118" i="6"/>
  <c r="I115" i="6"/>
  <c r="I111" i="6"/>
  <c r="I107" i="6"/>
  <c r="I100" i="6"/>
  <c r="I98" i="6"/>
  <c r="I96" i="6"/>
  <c r="I94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I127" i="7" s="1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E128" i="7" s="1"/>
  <c r="C129" i="7"/>
  <c r="C96" i="7"/>
  <c r="I109" i="7"/>
  <c r="P66" i="14"/>
  <c r="N66" i="14"/>
  <c r="M66" i="14"/>
  <c r="P65" i="14"/>
  <c r="N65" i="14"/>
  <c r="M65" i="14"/>
  <c r="P64" i="14"/>
  <c r="N64" i="14"/>
  <c r="M64" i="14"/>
  <c r="P63" i="14"/>
  <c r="N63" i="14"/>
  <c r="M63" i="14"/>
  <c r="P62" i="14"/>
  <c r="N62" i="14"/>
  <c r="M62" i="14"/>
  <c r="P61" i="14"/>
  <c r="N61" i="14"/>
  <c r="M61" i="14"/>
  <c r="P60" i="14"/>
  <c r="N60" i="14"/>
  <c r="M60" i="14"/>
  <c r="N59" i="14"/>
  <c r="M59" i="14"/>
  <c r="N58" i="14"/>
  <c r="M58" i="14"/>
  <c r="N57" i="14"/>
  <c r="M57" i="14"/>
  <c r="N56" i="14"/>
  <c r="M56" i="14"/>
  <c r="N55" i="14"/>
  <c r="M55" i="14"/>
  <c r="K66" i="14"/>
  <c r="I66" i="14"/>
  <c r="H66" i="14"/>
  <c r="K65" i="14"/>
  <c r="I65" i="14"/>
  <c r="H65" i="14"/>
  <c r="K64" i="14"/>
  <c r="I64" i="14"/>
  <c r="J64" i="14" s="1"/>
  <c r="H64" i="14"/>
  <c r="K63" i="14"/>
  <c r="I63" i="14"/>
  <c r="H63" i="14"/>
  <c r="K62" i="14"/>
  <c r="I62" i="14"/>
  <c r="H62" i="14"/>
  <c r="K61" i="14"/>
  <c r="I61" i="14"/>
  <c r="H61" i="14"/>
  <c r="K60" i="14"/>
  <c r="I60" i="14"/>
  <c r="J60" i="14" s="1"/>
  <c r="H60" i="14"/>
  <c r="I59" i="14"/>
  <c r="H59" i="14"/>
  <c r="I58" i="14"/>
  <c r="H58" i="14"/>
  <c r="I57" i="14"/>
  <c r="H57" i="14"/>
  <c r="I56" i="14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C57" i="14"/>
  <c r="C58" i="14"/>
  <c r="C59" i="14"/>
  <c r="C60" i="14"/>
  <c r="C61" i="14"/>
  <c r="C62" i="14"/>
  <c r="C63" i="14"/>
  <c r="C64" i="14"/>
  <c r="C65" i="14"/>
  <c r="C66" i="14"/>
  <c r="E66" i="14" s="1"/>
  <c r="C55" i="14"/>
  <c r="N48" i="14"/>
  <c r="M48" i="14"/>
  <c r="I48" i="14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I49" i="15" l="1"/>
  <c r="E45" i="15"/>
  <c r="E40" i="10"/>
  <c r="I36" i="5"/>
  <c r="E43" i="4"/>
  <c r="E42" i="4"/>
  <c r="I41" i="4"/>
  <c r="E87" i="2"/>
  <c r="M73" i="2"/>
  <c r="J73" i="2"/>
  <c r="F73" i="2"/>
  <c r="I98" i="2"/>
  <c r="I82" i="2"/>
  <c r="E99" i="2"/>
  <c r="E83" i="2"/>
  <c r="I97" i="2"/>
  <c r="I93" i="2"/>
  <c r="E122" i="6"/>
  <c r="J87" i="6"/>
  <c r="M87" i="6"/>
  <c r="F87" i="6"/>
  <c r="E119" i="6"/>
  <c r="I112" i="6"/>
  <c r="I108" i="6"/>
  <c r="E103" i="6"/>
  <c r="I121" i="6"/>
  <c r="I105" i="6"/>
  <c r="M90" i="7"/>
  <c r="J90" i="7"/>
  <c r="F90" i="7"/>
  <c r="E107" i="7"/>
  <c r="I129" i="7"/>
  <c r="E61" i="14"/>
  <c r="E65" i="14"/>
  <c r="E64" i="14"/>
  <c r="E63" i="14"/>
  <c r="E62" i="14"/>
  <c r="J56" i="14"/>
  <c r="I81" i="2"/>
  <c r="F31" i="5"/>
  <c r="F26" i="5"/>
  <c r="J29" i="15"/>
  <c r="J37" i="15"/>
  <c r="E60" i="14"/>
  <c r="E56" i="14"/>
  <c r="H67" i="14"/>
  <c r="E79" i="2"/>
  <c r="E103" i="2"/>
  <c r="M30" i="4"/>
  <c r="M27" i="4"/>
  <c r="M31" i="4"/>
  <c r="M28" i="4"/>
  <c r="M29" i="4"/>
  <c r="M32" i="4"/>
  <c r="M33" i="4"/>
  <c r="J26" i="10"/>
  <c r="J31" i="10"/>
  <c r="M37" i="15"/>
  <c r="M29" i="15"/>
  <c r="J31" i="4"/>
  <c r="J28" i="4"/>
  <c r="J32" i="4"/>
  <c r="J29" i="4"/>
  <c r="J27" i="4"/>
  <c r="J30" i="4"/>
  <c r="J33" i="4"/>
  <c r="E127" i="7"/>
  <c r="E115" i="7"/>
  <c r="E99" i="7"/>
  <c r="E101" i="7"/>
  <c r="E105" i="7"/>
  <c r="E109" i="7"/>
  <c r="E117" i="7"/>
  <c r="I99" i="7"/>
  <c r="I103" i="7"/>
  <c r="I107" i="7"/>
  <c r="I115" i="7"/>
  <c r="I119" i="7"/>
  <c r="I123" i="7"/>
  <c r="I97" i="7"/>
  <c r="I101" i="7"/>
  <c r="I105" i="7"/>
  <c r="I113" i="7"/>
  <c r="I117" i="7"/>
  <c r="I121" i="7"/>
  <c r="I125" i="7"/>
  <c r="I79" i="2"/>
  <c r="F28" i="4"/>
  <c r="F32" i="4"/>
  <c r="F29" i="4"/>
  <c r="F33" i="4"/>
  <c r="F30" i="4"/>
  <c r="F31" i="4"/>
  <c r="F27" i="4"/>
  <c r="J26" i="5"/>
  <c r="J31" i="5"/>
  <c r="M31" i="10"/>
  <c r="M26" i="10"/>
  <c r="F37" i="15"/>
  <c r="F29" i="15"/>
  <c r="O56" i="14"/>
  <c r="O60" i="14"/>
  <c r="O64" i="14"/>
  <c r="E82" i="2"/>
  <c r="E86" i="2"/>
  <c r="E90" i="2"/>
  <c r="E94" i="2"/>
  <c r="E98" i="2"/>
  <c r="E102" i="2"/>
  <c r="I34" i="4"/>
  <c r="M26" i="5"/>
  <c r="M31" i="5"/>
  <c r="F31" i="10"/>
  <c r="F26" i="10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O55" i="14"/>
  <c r="O63" i="14"/>
  <c r="O57" i="14"/>
  <c r="O61" i="14"/>
  <c r="O65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D67" i="14"/>
  <c r="M41" i="12"/>
  <c r="M38" i="15" l="1"/>
  <c r="M34" i="4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F104" i="2" l="1"/>
  <c r="J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I29" i="12"/>
  <c r="D29" i="12"/>
  <c r="M26" i="15" l="1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<sst xmlns="http://schemas.openxmlformats.org/spreadsheetml/2006/main" count="828" uniqueCount="324">
  <si>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</si>
  <si>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</si>
  <si>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</si>
  <si>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</si>
  <si>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</si>
  <si>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</si>
  <si>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</si>
  <si>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</si>
  <si>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</si>
  <si>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</si>
  <si>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</si>
  <si>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</si>
  <si>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</si>
  <si>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</si>
  <si>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</si>
  <si>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</si>
  <si>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</si>
  <si>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</si>
  <si>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</si>
  <si>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</si>
  <si>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</si>
  <si>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</si>
  <si>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</si>
  <si>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</si>
  <si>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</si>
  <si>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</si>
  <si>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</si>
  <si>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</si>
  <si>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</si>
  <si>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</si>
  <si>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</si>
  <si>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</si>
  <si>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</si>
  <si>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</si>
  <si>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</si>
  <si>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</si>
  <si>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</si>
  <si>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</si>
  <si>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</si>
  <si>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</si>
  <si>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</si>
  <si>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</si>
  <si>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</si>
  <si>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</si>
  <si>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</si>
  <si>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</si>
  <si>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</si>
  <si>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</si>
  <si>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</si>
  <si>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</si>
  <si>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</si>
  <si>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</si>
  <si>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</si>
  <si>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</si>
  <si>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</si>
  <si>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</si>
  <si>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</si>
  <si>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</si>
  <si>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</si>
  <si>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</si>
  <si>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</si>
  <si>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</si>
  <si>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</si>
  <si>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</si>
  <si>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</si>
  <si>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</si>
  <si>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</si>
  <si>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</si>
  <si>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</si>
  <si>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</si>
  <si>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</si>
  <si>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</si>
  <si>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</si>
  <si>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</si>
  <si>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</si>
  <si>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</si>
  <si>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</si>
  <si>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</si>
  <si>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</si>
  <si>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</si>
  <si>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</si>
  <si>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</si>
  <si>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</si>
  <si>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</si>
  <si>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</si>
  <si>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</si>
  <si>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</si>
  <si>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</si>
  <si>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</si>
  <si>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</si>
  <si>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</si>
  <si>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</si>
  <si>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</si>
  <si>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</si>
  <si>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</si>
  <si>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</si>
  <si>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</si>
  <si>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</si>
  <si>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</si>
  <si>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</si>
  <si>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</si>
  <si>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</si>
  <si>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</si>
  <si>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</si>
  <si>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</si>
  <si>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</si>
  <si>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</si>
  <si>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</si>
  <si>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</si>
  <si>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</si>
  <si>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</si>
  <si>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</si>
  <si>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</si>
  <si>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</si>
  <si>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</si>
  <si>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</si>
  <si>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</si>
  <si>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</si>
  <si>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</si>
  <si>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</si>
  <si>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</si>
  <si>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</si>
  <si>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</si>
  <si>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</si>
  <si>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</si>
  <si>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</si>
  <si>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</si>
  <si>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</si>
  <si>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</si>
  <si>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</si>
  <si>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</si>
  <si>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</si>
  <si>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</si>
  <si>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</si>
  <si>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</si>
  <si>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</si>
  <si>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</si>
  <si>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</si>
  <si>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</si>
  <si>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</si>
  <si>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</si>
  <si>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</si>
  <si>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</si>
  <si>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</si>
  <si>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</si>
  <si>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</si>
  <si>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</si>
  <si>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</si>
  <si>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</si>
  <si>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</si>
  <si>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</si>
  <si>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</si>
  <si>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</si>
  <si>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</si>
  <si>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</si>
  <si>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</si>
  <si>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</si>
  <si>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</si>
  <si>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</si>
  <si>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</si>
  <si>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</si>
  <si>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</si>
  <si>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</si>
  <si>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</si>
  <si>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</si>
  <si>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</si>
  <si>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</si>
  <si>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</si>
  <si>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</si>
  <si>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</si>
  <si>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</si>
  <si>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</si>
  <si>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</si>
  <si>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</si>
  <si>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</si>
  <si>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</si>
  <si>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</si>
  <si>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</si>
  <si>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</si>
  <si>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</si>
  <si>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</si>
  <si>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</si>
  <si>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</si>
  <si>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</si>
  <si>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</si>
  <si>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</si>
  <si>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</si>
  <si>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</si>
  <si>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</si>
  <si>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</si>
  <si>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</si>
  <si>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</si>
  <si>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</si>
  <si>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</si>
  <si>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</si>
  <si>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</si>
  <si>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</si>
  <si>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</si>
  <si>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</si>
  <si>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</si>
  <si>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</si>
  <si>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</si>
  <si>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</si>
  <si>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</si>
  <si>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</si>
  <si>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</si>
  <si>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</si>
  <si>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</si>
  <si>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</si>
  <si>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</si>
  <si>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</si>
  <si>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</si>
  <si>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</si>
  <si>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</si>
  <si>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</si>
  <si>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</si>
  <si>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</si>
  <si>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</si>
  <si>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</si>
  <si>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</si>
  <si>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</si>
  <si>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</si>
  <si>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</si>
  <si>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</si>
  <si>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</si>
  <si>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</si>
  <si>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</si>
  <si>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</si>
  <si>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</si>
  <si>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</si>
  <si>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</si>
  <si>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</si>
  <si>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</si>
  <si>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</si>
  <si>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</si>
  <si>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</si>
  <si>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</si>
  <si>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</si>
  <si>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</si>
  <si>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</si>
  <si>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</si>
  <si>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</si>
  <si>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</si>
  <si>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</si>
  <si>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</si>
  <si>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</si>
  <si>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</si>
  <si>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</si>
  <si>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</si>
  <si>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</si>
  <si>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</si>
  <si>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</si>
  <si>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</si>
  <si>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</si>
  <si>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</si>
  <si>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</si>
  <si>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</si>
  <si>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</si>
  <si>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</si>
  <si>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</si>
  <si>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</si>
  <si>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</si>
  <si>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</si>
  <si>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</si>
  <si>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</si>
  <si>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</si>
  <si>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</si>
  <si>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</si>
  <si>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</si>
  <si>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</si>
  <si>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</si>
  <si>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</si>
  <si>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</si>
  <si>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</si>
  <si>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</si>
  <si>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</si>
  <si>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</si>
  <si>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</si>
  <si>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</si>
  <si>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</si>
  <si>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</si>
  <si>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</si>
  <si>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</si>
  <si>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</si>
  <si>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</si>
  <si>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</si>
  <si>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</si>
  <si>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</si>
  <si>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</si>
  <si>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</si>
  <si>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</si>
  <si>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</si>
  <si>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</si>
  <si>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</si>
  <si>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</si>
  <si>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</si>
  <si>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</si>
  <si>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</si>
  <si>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</si>
  <si>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</si>
  <si>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</si>
  <si>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</si>
  <si>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</si>
  <si>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</si>
  <si>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</si>
  <si>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</si>
  <si>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</si>
  <si>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</si>
  <si>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</si>
  <si>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</si>
  <si>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</si>
  <si>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</si>
  <si>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</si>
  <si>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*Esta información corresponde a 101 Prestadores que actualmente hacen uso del Sistema de Información</t>
  </si>
  <si>
    <t>Noviembre de 2018</t>
  </si>
  <si>
    <t>Diciembre de 2018</t>
  </si>
  <si>
    <t>% Cambio   '18/'17</t>
  </si>
  <si>
    <t>Acumulado 2013-2018</t>
  </si>
  <si>
    <t>2013-2018</t>
  </si>
  <si>
    <t>Noviembre</t>
  </si>
  <si>
    <t>Año corrido a Noviembre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</si>
  <si>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Noviembre</t>
    </r>
  </si>
  <si>
    <t>Acumulado a Noviembre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</si>
  <si>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Noviembre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</si>
</sst>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</cellXfs>
  <cellStyles count="6">
    <cellStyle name="Hipervínculo" xfId="2" builtinId="8"/>
    <cellStyle name="Millares" xfId="5" builtinId="3"/>
    <cellStyle name="Normal" xfId="0" builtinId="0"/>
    <cellStyle name="Normal 2" xfId="1" xr:uid="{00000000-0005-0000-0000-000003000000}"/>
    <cellStyle name="Normal_Fenaviquín 14 (2007) - Base importaciones maquinaria" xfId="3" xr:uid="{00000000-0005-0000-0000-000004000000}"/>
    <cellStyle name="Normal_Fenaviquín 15 (2007) - Huevo por colores" xfId="4" xr:uid="{00000000-0005-0000-0000-000005000000}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88233</c:v>
                </c:pt>
                <c:pt idx="1">
                  <c:v>77664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42502</c:v>
                </c:pt>
                <c:pt idx="1">
                  <c:v>38189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45731</c:v>
                </c:pt>
                <c:pt idx="1">
                  <c:v>39475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2" tint="-0.249977111117893"/>
  </sheetPr>
  <dimension ref="A1:P49"/>
  <sheetViews>
    <sheetView showGridLines="0" tabSelected="1" zoomScale="90" zoomScaleNormal="90" workbookViewId="0">
      <selection activeCell="B30" sqref="B30:B31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8" t="s">
        <v>310</v>
      </c>
      <c r="C7" s="98"/>
      <c r="D7" s="98"/>
      <c r="E7" s="98"/>
      <c r="F7" s="98"/>
      <c r="G7" s="15"/>
    </row>
    <row r="8" spans="1:16" ht="15.75" customHeight="1">
      <c r="A8" s="12"/>
      <c r="B8" s="98" t="s">
        <v>227</v>
      </c>
      <c r="C8" s="98"/>
      <c r="D8" s="98"/>
      <c r="E8" s="98"/>
      <c r="F8" s="98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313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230</v>
      </c>
      <c r="C30" s="45" t="s">
        <v>314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315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 xr:uid="{00000000-0004-0000-0000-000000000000}"/>
    <hyperlink ref="C16" location="Departamentos!A1" display="Oferentes por departamentos " xr:uid="{00000000-0004-0000-0000-000001000000}"/>
    <hyperlink ref="C17" location="Ciudades!A1" display="Oferentes por ciudades" xr:uid="{00000000-0004-0000-0000-000002000000}"/>
    <hyperlink ref="C18" location="Ocupaciones!A1" display="Oferentes por ocupaciones " xr:uid="{00000000-0004-0000-0000-000003000000}"/>
    <hyperlink ref="C19" location="'Educación '!A1" display="Oferentes por nivel educativo " xr:uid="{00000000-0004-0000-0000-000004000000}"/>
    <hyperlink ref="C20" location="'Experiencia laboral'!A1" display="Oferentes por experiencia laboral" xr:uid="{00000000-0004-0000-0000-000005000000}"/>
    <hyperlink ref="C22" location="'Aspiración Salarial'!A1" display="Oferentes por rangos de salarios" xr:uid="{00000000-0004-0000-0000-000006000000}"/>
    <hyperlink ref="C15" location="Edad!A1" display="Oferentes por rangos de edad" xr:uid="{00000000-0004-0000-0000-000007000000}"/>
    <hyperlink ref="C21" location="'Áreas de conocimiento'!A1" display="Oferentes por áreas de conocimiento" xr:uid="{00000000-0004-0000-0000-000008000000}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297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63">
      <c r="A14" s="12"/>
      <c r="B14" s="30" t="s">
        <v>296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6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6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287</v>
      </c>
      <c r="C17" s="35">
        <v>385</v>
      </c>
      <c r="D17" s="35">
        <v>274</v>
      </c>
      <c r="E17" s="36">
        <f t="shared" ref="E17:E26" si="0">IF(ISBLANK(D17),"",(IFERROR(((D17/C17-1)*100),"")))</f>
        <v>-28.831168831168831</v>
      </c>
      <c r="F17" s="36">
        <f>+(D17*100)/$D$26</f>
        <v>0.35280181293778329</v>
      </c>
      <c r="G17" s="35">
        <v>4553</v>
      </c>
      <c r="H17" s="35">
        <v>4109</v>
      </c>
      <c r="I17" s="36">
        <f t="shared" ref="I17:I26" si="1">IF(ISBLANK(H17),"",(IFERROR(((H17/G17-1)*100),"")))</f>
        <v>-9.7518119920931294</v>
      </c>
      <c r="J17" s="36">
        <f>+(H17*100)/$H$26</f>
        <v>0.39031257302331235</v>
      </c>
      <c r="K17" s="79"/>
      <c r="L17" s="35">
        <v>19570</v>
      </c>
      <c r="M17" s="36">
        <f>+(L17*100)/$L$26</f>
        <v>0.40920260484536031</v>
      </c>
      <c r="N17" s="15"/>
    </row>
    <row r="18" spans="1:14" ht="15.75">
      <c r="A18" s="12"/>
      <c r="B18" s="34" t="s">
        <v>288</v>
      </c>
      <c r="C18" s="35">
        <v>954</v>
      </c>
      <c r="D18" s="35">
        <v>714</v>
      </c>
      <c r="E18" s="36">
        <f t="shared" si="0"/>
        <v>-25.157232704402521</v>
      </c>
      <c r="F18" s="36">
        <f t="shared" ref="F18:F24" si="2">+(D18*100)/$D$26</f>
        <v>0.919344870210136</v>
      </c>
      <c r="G18" s="35">
        <v>11296</v>
      </c>
      <c r="H18" s="35">
        <v>10576</v>
      </c>
      <c r="I18" s="36">
        <f t="shared" si="1"/>
        <v>-6.3739376770538207</v>
      </c>
      <c r="J18" s="36">
        <f t="shared" ref="J18:J24" si="3">+(H18*100)/$H$26</f>
        <v>1.0046107988061699</v>
      </c>
      <c r="K18" s="79"/>
      <c r="L18" s="35">
        <v>56450</v>
      </c>
      <c r="M18" s="36">
        <f t="shared" ref="M18:M24" si="4">+(L18*100)/$L$26</f>
        <v>1.1803519184221047</v>
      </c>
      <c r="N18" s="15"/>
    </row>
    <row r="19" spans="1:14" ht="15.75">
      <c r="A19" s="12"/>
      <c r="B19" s="34" t="s">
        <v>289</v>
      </c>
      <c r="C19" s="35">
        <v>1627</v>
      </c>
      <c r="D19" s="35">
        <v>1850</v>
      </c>
      <c r="E19" s="36">
        <f t="shared" si="0"/>
        <v>13.70620774431468</v>
      </c>
      <c r="F19" s="36">
        <f t="shared" si="2"/>
        <v>2.3820560362587555</v>
      </c>
      <c r="G19" s="35">
        <v>21249</v>
      </c>
      <c r="H19" s="35">
        <v>21258</v>
      </c>
      <c r="I19" s="36">
        <f t="shared" si="1"/>
        <v>4.2354934349853046E-2</v>
      </c>
      <c r="J19" s="36">
        <f t="shared" si="3"/>
        <v>2.0192905031223107</v>
      </c>
      <c r="K19" s="79"/>
      <c r="L19" s="35">
        <v>94731</v>
      </c>
      <c r="M19" s="36">
        <f t="shared" si="4"/>
        <v>1.9807957056518051</v>
      </c>
      <c r="N19" s="15"/>
    </row>
    <row r="20" spans="1:14" ht="15.75">
      <c r="A20" s="12"/>
      <c r="B20" s="34" t="s">
        <v>290</v>
      </c>
      <c r="C20" s="35">
        <v>1674</v>
      </c>
      <c r="D20" s="35">
        <v>1515</v>
      </c>
      <c r="E20" s="36">
        <f t="shared" si="0"/>
        <v>-9.4982078853046552</v>
      </c>
      <c r="F20" s="36">
        <f t="shared" si="2"/>
        <v>1.9507107540173054</v>
      </c>
      <c r="G20" s="35">
        <v>21048</v>
      </c>
      <c r="H20" s="35">
        <v>20120</v>
      </c>
      <c r="I20" s="36">
        <f t="shared" si="1"/>
        <v>-4.4089699733941501</v>
      </c>
      <c r="J20" s="36">
        <f t="shared" si="3"/>
        <v>1.9111922534020551</v>
      </c>
      <c r="K20" s="79"/>
      <c r="L20" s="35">
        <v>93827</v>
      </c>
      <c r="M20" s="36">
        <f t="shared" si="4"/>
        <v>1.9618933472062148</v>
      </c>
      <c r="N20" s="15"/>
    </row>
    <row r="21" spans="1:14" ht="15.75">
      <c r="A21" s="12"/>
      <c r="B21" s="34" t="s">
        <v>291</v>
      </c>
      <c r="C21" s="35">
        <v>3852</v>
      </c>
      <c r="D21" s="35">
        <v>2627</v>
      </c>
      <c r="E21" s="36">
        <f t="shared" si="0"/>
        <v>-31.801661474558674</v>
      </c>
      <c r="F21" s="36">
        <f t="shared" si="2"/>
        <v>3.3825195714874332</v>
      </c>
      <c r="G21" s="35">
        <v>44543</v>
      </c>
      <c r="H21" s="35">
        <v>37687</v>
      </c>
      <c r="I21" s="36">
        <f t="shared" si="1"/>
        <v>-15.391868531531328</v>
      </c>
      <c r="J21" s="36">
        <f t="shared" si="3"/>
        <v>3.5798758674932034</v>
      </c>
      <c r="K21" s="79"/>
      <c r="L21" s="35">
        <v>214355</v>
      </c>
      <c r="M21" s="36">
        <f t="shared" si="4"/>
        <v>4.4820962882793669</v>
      </c>
      <c r="N21" s="15"/>
    </row>
    <row r="22" spans="1:14" ht="15" customHeight="1">
      <c r="A22" s="12"/>
      <c r="B22" s="34" t="s">
        <v>292</v>
      </c>
      <c r="C22" s="35">
        <v>8292</v>
      </c>
      <c r="D22" s="35">
        <v>6080</v>
      </c>
      <c r="E22" s="36">
        <f t="shared" si="0"/>
        <v>-26.676314520019297</v>
      </c>
      <c r="F22" s="36">
        <f t="shared" si="2"/>
        <v>7.8285949732179647</v>
      </c>
      <c r="G22" s="35">
        <v>100867</v>
      </c>
      <c r="H22" s="35">
        <v>89587</v>
      </c>
      <c r="I22" s="36">
        <f t="shared" si="1"/>
        <v>-11.183043017042248</v>
      </c>
      <c r="J22" s="36">
        <f t="shared" si="3"/>
        <v>8.5098399803941316</v>
      </c>
      <c r="K22" s="79"/>
      <c r="L22" s="35">
        <v>511850</v>
      </c>
      <c r="M22" s="36">
        <f t="shared" si="4"/>
        <v>10.70262408227377</v>
      </c>
      <c r="N22" s="15"/>
    </row>
    <row r="23" spans="1:14" ht="15.75">
      <c r="A23" s="12"/>
      <c r="B23" s="34" t="s">
        <v>293</v>
      </c>
      <c r="C23" s="35">
        <v>6854</v>
      </c>
      <c r="D23" s="35">
        <v>5073</v>
      </c>
      <c r="E23" s="36">
        <f t="shared" si="0"/>
        <v>-25.984826378756932</v>
      </c>
      <c r="F23" s="36">
        <f t="shared" si="2"/>
        <v>6.5319839307787388</v>
      </c>
      <c r="G23" s="35">
        <v>82539</v>
      </c>
      <c r="H23" s="35">
        <v>71694</v>
      </c>
      <c r="I23" s="36">
        <f t="shared" si="1"/>
        <v>-13.139243266819323</v>
      </c>
      <c r="J23" s="36">
        <f t="shared" si="3"/>
        <v>6.8101897323760907</v>
      </c>
      <c r="K23" s="79"/>
      <c r="L23" s="35">
        <v>388765</v>
      </c>
      <c r="M23" s="36">
        <f t="shared" si="4"/>
        <v>8.1289550675884765</v>
      </c>
      <c r="N23" s="15"/>
    </row>
    <row r="24" spans="1:14" ht="15.75">
      <c r="A24" s="12"/>
      <c r="B24" s="34" t="s">
        <v>294</v>
      </c>
      <c r="C24" s="35">
        <v>354</v>
      </c>
      <c r="D24" s="35">
        <v>336</v>
      </c>
      <c r="E24" s="36">
        <f t="shared" si="0"/>
        <v>-5.0847457627118615</v>
      </c>
      <c r="F24" s="36">
        <f t="shared" si="2"/>
        <v>0.43263288009888751</v>
      </c>
      <c r="G24" s="35">
        <v>4294</v>
      </c>
      <c r="H24" s="35">
        <v>4207</v>
      </c>
      <c r="I24" s="36">
        <f t="shared" si="1"/>
        <v>-2.0260829063809993</v>
      </c>
      <c r="J24" s="36">
        <f t="shared" si="3"/>
        <v>0.39962156113630448</v>
      </c>
      <c r="K24" s="79"/>
      <c r="L24" s="35">
        <v>20052</v>
      </c>
      <c r="M24" s="36">
        <f t="shared" si="4"/>
        <v>0.41928107472453574</v>
      </c>
      <c r="N24" s="15"/>
    </row>
    <row r="25" spans="1:14" ht="15.75">
      <c r="A25" s="12"/>
      <c r="B25" s="34" t="s">
        <v>295</v>
      </c>
      <c r="C25" s="35">
        <v>64241</v>
      </c>
      <c r="D25" s="35">
        <v>59195</v>
      </c>
      <c r="E25" s="36">
        <f t="shared" si="0"/>
        <v>-7.8547967808720305</v>
      </c>
      <c r="F25" s="36">
        <f>+(D25*100)/$D$26</f>
        <v>76.219355170992998</v>
      </c>
      <c r="G25" s="35">
        <v>750513</v>
      </c>
      <c r="H25" s="35">
        <v>793508</v>
      </c>
      <c r="I25" s="36">
        <f t="shared" si="1"/>
        <v>5.7287482028958836</v>
      </c>
      <c r="J25" s="36">
        <f>+(H25*100)/$H$26</f>
        <v>75.375066730246417</v>
      </c>
      <c r="K25" s="79"/>
      <c r="L25" s="35">
        <v>3382872</v>
      </c>
      <c r="M25" s="36">
        <f>+(L25*100)/$L$26</f>
        <v>70.734799911008366</v>
      </c>
      <c r="N25" s="15"/>
    </row>
    <row r="26" spans="1:14" ht="15.75">
      <c r="A26" s="12"/>
      <c r="B26" s="40" t="s">
        <v>70</v>
      </c>
      <c r="C26" s="37">
        <f>SUM(C17:C25)</f>
        <v>88233</v>
      </c>
      <c r="D26" s="37">
        <f>SUM(D17:D25)</f>
        <v>77664</v>
      </c>
      <c r="E26" s="38">
        <f t="shared" si="0"/>
        <v>-11.97851144129748</v>
      </c>
      <c r="F26" s="38">
        <f>SUM(F17:F25)</f>
        <v>100</v>
      </c>
      <c r="G26" s="37">
        <f t="shared" ref="G26:H26" si="5">SUM(G17:G25)</f>
        <v>1040902</v>
      </c>
      <c r="H26" s="37">
        <f t="shared" si="5"/>
        <v>1052746</v>
      </c>
      <c r="I26" s="38">
        <f t="shared" si="1"/>
        <v>1.1378592797400611</v>
      </c>
      <c r="J26" s="38">
        <f>SUM(J17:J25)</f>
        <v>100</v>
      </c>
      <c r="K26" s="4"/>
      <c r="L26" s="37">
        <f t="shared" ref="L26:M26" si="6">SUM(L17:L25)</f>
        <v>4782472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308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287</v>
      </c>
      <c r="C29" s="35">
        <v>173</v>
      </c>
      <c r="D29" s="35">
        <v>108</v>
      </c>
      <c r="E29" s="36">
        <f t="shared" ref="E29:E37" si="7">IF(ISBLANK(D29),"",(IFERROR(((D29/C29-1)*100),"")))</f>
        <v>-37.572254335260112</v>
      </c>
      <c r="F29" s="36">
        <f>+(D29*100)/$D$38</f>
        <v>0.27359088030398987</v>
      </c>
      <c r="G29" s="35">
        <v>1958</v>
      </c>
      <c r="H29" s="35">
        <v>1762</v>
      </c>
      <c r="I29" s="36">
        <f t="shared" ref="I29:I37" si="8">IF(ISBLANK(H29),"",(IFERROR(((H29/G29-1)*100),"")))</f>
        <v>-10.010214504596526</v>
      </c>
      <c r="J29" s="36">
        <f>+(H29*100)/$H$38</f>
        <v>0.32070883569223602</v>
      </c>
      <c r="K29" s="79"/>
      <c r="L29" s="35">
        <v>8665</v>
      </c>
      <c r="M29" s="36">
        <f>+(L29*100)/$L$38</f>
        <v>0.33212811521031776</v>
      </c>
      <c r="N29" s="15"/>
    </row>
    <row r="30" spans="1:14" ht="15.75">
      <c r="A30" s="12"/>
      <c r="B30" s="34" t="s">
        <v>288</v>
      </c>
      <c r="C30" s="35">
        <v>451</v>
      </c>
      <c r="D30" s="35">
        <v>354</v>
      </c>
      <c r="E30" s="36">
        <f t="shared" si="7"/>
        <v>-21.507760532150776</v>
      </c>
      <c r="F30" s="36">
        <f t="shared" ref="F30:F36" si="9">+(D30*100)/$D$38</f>
        <v>0.89677010766307785</v>
      </c>
      <c r="G30" s="35">
        <v>5607</v>
      </c>
      <c r="H30" s="35">
        <v>5188</v>
      </c>
      <c r="I30" s="36">
        <f t="shared" si="8"/>
        <v>-7.4728018548243291</v>
      </c>
      <c r="J30" s="36">
        <f t="shared" ref="J30:J36" si="10">+(H30*100)/$H$38</f>
        <v>0.9442891257498981</v>
      </c>
      <c r="K30" s="79"/>
      <c r="L30" s="35">
        <v>28479</v>
      </c>
      <c r="M30" s="36">
        <f t="shared" ref="M30:M36" si="11">+(L30*100)/$L$38</f>
        <v>1.0915956829861095</v>
      </c>
      <c r="N30" s="15"/>
    </row>
    <row r="31" spans="1:14" ht="15.75">
      <c r="A31" s="12"/>
      <c r="B31" s="34" t="s">
        <v>289</v>
      </c>
      <c r="C31" s="35">
        <v>1269</v>
      </c>
      <c r="D31" s="35">
        <v>1436</v>
      </c>
      <c r="E31" s="36">
        <f t="shared" si="7"/>
        <v>13.159968479117424</v>
      </c>
      <c r="F31" s="36">
        <f t="shared" si="9"/>
        <v>3.6377454084863836</v>
      </c>
      <c r="G31" s="35">
        <v>16428</v>
      </c>
      <c r="H31" s="35">
        <v>16315</v>
      </c>
      <c r="I31" s="36">
        <f t="shared" si="8"/>
        <v>-0.68785001217434028</v>
      </c>
      <c r="J31" s="36">
        <f t="shared" si="10"/>
        <v>2.9695599627235132</v>
      </c>
      <c r="K31" s="79"/>
      <c r="L31" s="35">
        <v>72477</v>
      </c>
      <c r="M31" s="36">
        <f t="shared" si="11"/>
        <v>2.7780322453662092</v>
      </c>
      <c r="N31" s="15"/>
    </row>
    <row r="32" spans="1:14" ht="15.75">
      <c r="A32" s="12"/>
      <c r="B32" s="34" t="s">
        <v>290</v>
      </c>
      <c r="C32" s="35">
        <v>1276</v>
      </c>
      <c r="D32" s="35">
        <v>1144</v>
      </c>
      <c r="E32" s="36">
        <f t="shared" si="7"/>
        <v>-10.344827586206895</v>
      </c>
      <c r="F32" s="36">
        <f t="shared" si="9"/>
        <v>2.8980367321089298</v>
      </c>
      <c r="G32" s="35">
        <v>16547</v>
      </c>
      <c r="H32" s="35">
        <v>15572</v>
      </c>
      <c r="I32" s="36">
        <f t="shared" si="8"/>
        <v>-5.892306762555144</v>
      </c>
      <c r="J32" s="36">
        <f t="shared" si="10"/>
        <v>2.8343234900110663</v>
      </c>
      <c r="K32" s="79"/>
      <c r="L32" s="35">
        <v>73621</v>
      </c>
      <c r="M32" s="36">
        <f t="shared" si="11"/>
        <v>2.8218815891400815</v>
      </c>
      <c r="N32" s="15"/>
    </row>
    <row r="33" spans="1:14" ht="15.75">
      <c r="A33" s="12"/>
      <c r="B33" s="34" t="s">
        <v>291</v>
      </c>
      <c r="C33" s="35">
        <v>2505</v>
      </c>
      <c r="D33" s="35">
        <v>1716</v>
      </c>
      <c r="E33" s="36">
        <f t="shared" si="7"/>
        <v>-31.49700598802395</v>
      </c>
      <c r="F33" s="36">
        <f t="shared" si="9"/>
        <v>4.3470550981633949</v>
      </c>
      <c r="G33" s="35">
        <v>29432</v>
      </c>
      <c r="H33" s="35">
        <v>24596</v>
      </c>
      <c r="I33" s="36">
        <f t="shared" si="8"/>
        <v>-16.43109540636042</v>
      </c>
      <c r="J33" s="36">
        <f t="shared" si="10"/>
        <v>4.4768186848389542</v>
      </c>
      <c r="K33" s="79"/>
      <c r="L33" s="35">
        <v>141522</v>
      </c>
      <c r="M33" s="36">
        <f t="shared" si="11"/>
        <v>5.4245164594108015</v>
      </c>
      <c r="N33" s="15"/>
    </row>
    <row r="34" spans="1:14" ht="15.75">
      <c r="A34" s="12"/>
      <c r="B34" s="34" t="s">
        <v>292</v>
      </c>
      <c r="C34" s="35">
        <v>5328</v>
      </c>
      <c r="D34" s="35">
        <v>3939</v>
      </c>
      <c r="E34" s="36">
        <f t="shared" si="7"/>
        <v>-26.069819819819816</v>
      </c>
      <c r="F34" s="36">
        <f t="shared" si="9"/>
        <v>9.9784673844205187</v>
      </c>
      <c r="G34" s="35">
        <v>67100</v>
      </c>
      <c r="H34" s="35">
        <v>58956</v>
      </c>
      <c r="I34" s="36">
        <f t="shared" si="8"/>
        <v>-12.137108792846496</v>
      </c>
      <c r="J34" s="36">
        <f t="shared" si="10"/>
        <v>10.730822994932728</v>
      </c>
      <c r="K34" s="79"/>
      <c r="L34" s="35">
        <v>338756</v>
      </c>
      <c r="M34" s="36">
        <f t="shared" si="11"/>
        <v>12.984465296732418</v>
      </c>
      <c r="N34" s="15"/>
    </row>
    <row r="35" spans="1:14" ht="15.75">
      <c r="A35" s="12"/>
      <c r="B35" s="34" t="s">
        <v>293</v>
      </c>
      <c r="C35" s="35">
        <v>2280</v>
      </c>
      <c r="D35" s="35">
        <v>1578</v>
      </c>
      <c r="E35" s="36">
        <f t="shared" si="7"/>
        <v>-30.78947368421052</v>
      </c>
      <c r="F35" s="36">
        <f t="shared" si="9"/>
        <v>3.9974667511082962</v>
      </c>
      <c r="G35" s="35">
        <v>27649</v>
      </c>
      <c r="H35" s="35">
        <v>23533</v>
      </c>
      <c r="I35" s="36">
        <f t="shared" si="8"/>
        <v>-14.886614344099247</v>
      </c>
      <c r="J35" s="36">
        <f t="shared" si="10"/>
        <v>4.2833377016716172</v>
      </c>
      <c r="K35" s="79"/>
      <c r="L35" s="35">
        <v>132473</v>
      </c>
      <c r="M35" s="36">
        <f t="shared" si="11"/>
        <v>5.0776696833533093</v>
      </c>
      <c r="N35" s="15"/>
    </row>
    <row r="36" spans="1:14" ht="15.75">
      <c r="A36" s="12"/>
      <c r="B36" s="34" t="s">
        <v>294</v>
      </c>
      <c r="C36" s="35">
        <v>187</v>
      </c>
      <c r="D36" s="35">
        <v>198</v>
      </c>
      <c r="E36" s="36">
        <f t="shared" si="7"/>
        <v>5.8823529411764719</v>
      </c>
      <c r="F36" s="36">
        <f t="shared" si="9"/>
        <v>0.50158328055731471</v>
      </c>
      <c r="G36" s="35">
        <v>2278</v>
      </c>
      <c r="H36" s="35">
        <v>2283</v>
      </c>
      <c r="I36" s="36">
        <f t="shared" si="8"/>
        <v>0.21949078138718825</v>
      </c>
      <c r="J36" s="36">
        <f t="shared" si="10"/>
        <v>0.41553817927660319</v>
      </c>
      <c r="K36" s="79"/>
      <c r="L36" s="35">
        <v>10949</v>
      </c>
      <c r="M36" s="36">
        <f t="shared" si="11"/>
        <v>0.41967348337423765</v>
      </c>
      <c r="N36" s="15"/>
    </row>
    <row r="37" spans="1:14" ht="15.75">
      <c r="A37" s="12"/>
      <c r="B37" s="34" t="s">
        <v>295</v>
      </c>
      <c r="C37" s="35">
        <v>32262</v>
      </c>
      <c r="D37" s="35">
        <v>29002</v>
      </c>
      <c r="E37" s="36">
        <f t="shared" si="7"/>
        <v>-10.104767218399358</v>
      </c>
      <c r="F37" s="36">
        <f>+(D37*100)/$D$38</f>
        <v>73.469284357188087</v>
      </c>
      <c r="G37" s="35">
        <v>388293</v>
      </c>
      <c r="H37" s="35">
        <v>401203</v>
      </c>
      <c r="I37" s="36">
        <f t="shared" si="8"/>
        <v>3.324808842806859</v>
      </c>
      <c r="J37" s="36">
        <f>+(H37*100)/$H$38</f>
        <v>73.024601025103379</v>
      </c>
      <c r="K37" s="79"/>
      <c r="L37" s="35">
        <v>1801991</v>
      </c>
      <c r="M37" s="36">
        <f>+(L37*100)/$L$38</f>
        <v>69.070037444426518</v>
      </c>
      <c r="N37" s="15"/>
    </row>
    <row r="38" spans="1:14" ht="15.75">
      <c r="A38" s="12"/>
      <c r="B38" s="40" t="s">
        <v>70</v>
      </c>
      <c r="C38" s="37">
        <f>SUM(C29:C37)</f>
        <v>45731</v>
      </c>
      <c r="D38" s="37">
        <f>SUM(D29:D37)</f>
        <v>39475</v>
      </c>
      <c r="E38" s="38">
        <f t="shared" ref="E38" si="12">IF(ISBLANK(D38),"",(IFERROR(((D38/C38-1)*100),"")))</f>
        <v>-13.679998250639613</v>
      </c>
      <c r="F38" s="38">
        <f>SUM(F29:F37)</f>
        <v>100</v>
      </c>
      <c r="G38" s="37">
        <f t="shared" ref="G38:H38" si="13">SUM(G29:G37)</f>
        <v>555292</v>
      </c>
      <c r="H38" s="37">
        <f t="shared" si="13"/>
        <v>549408</v>
      </c>
      <c r="I38" s="38">
        <f t="shared" ref="I38" si="14">IF(ISBLANK(H38),"",(IFERROR(((H38/G38-1)*100),"")))</f>
        <v>-1.0596226850017598</v>
      </c>
      <c r="J38" s="38">
        <f>SUM(J29:J37)</f>
        <v>100</v>
      </c>
      <c r="K38" s="4"/>
      <c r="L38" s="37">
        <f t="shared" ref="L38:M38" si="15">SUM(L29:L37)</f>
        <v>2608933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309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287</v>
      </c>
      <c r="C41" s="35">
        <f t="shared" ref="C41:D49" si="16">C17-C29</f>
        <v>212</v>
      </c>
      <c r="D41" s="35">
        <f t="shared" si="16"/>
        <v>166</v>
      </c>
      <c r="E41" s="36">
        <f t="shared" ref="E41:E50" si="17">IF(ISBLANK(D41),"",(IFERROR(((D41/C41-1)*100),"")))</f>
        <v>-21.698113207547166</v>
      </c>
      <c r="F41" s="36">
        <f>+(D41*100)/$D$50</f>
        <v>0.43468014349681844</v>
      </c>
      <c r="G41" s="35">
        <f t="shared" ref="G41:H49" si="18">G17-G29</f>
        <v>2595</v>
      </c>
      <c r="H41" s="35">
        <f t="shared" si="18"/>
        <v>2347</v>
      </c>
      <c r="I41" s="36">
        <f t="shared" ref="I41:I50" si="19">IF(ISBLANK(H41),"",(IFERROR(((H41/G41-1)*100),"")))</f>
        <v>-9.5568400770712927</v>
      </c>
      <c r="J41" s="36">
        <f>+(H41*100)/$H$50</f>
        <v>0.46628706753712218</v>
      </c>
      <c r="K41" s="79"/>
      <c r="L41" s="35">
        <f t="shared" ref="L41:L49" si="20">L17-L29</f>
        <v>10905</v>
      </c>
      <c r="M41" s="36">
        <f>+(L41*100)/$L$50</f>
        <v>0.50171632531093302</v>
      </c>
      <c r="N41" s="15"/>
    </row>
    <row r="42" spans="1:14" ht="15.75">
      <c r="A42" s="12"/>
      <c r="B42" s="34" t="s">
        <v>288</v>
      </c>
      <c r="C42" s="35">
        <f t="shared" si="16"/>
        <v>503</v>
      </c>
      <c r="D42" s="35">
        <f t="shared" si="16"/>
        <v>360</v>
      </c>
      <c r="E42" s="36">
        <f t="shared" si="17"/>
        <v>-28.429423459244529</v>
      </c>
      <c r="F42" s="36">
        <f t="shared" ref="F42:F48" si="21">+(D42*100)/$D$50</f>
        <v>0.94267982927020866</v>
      </c>
      <c r="G42" s="35">
        <f t="shared" si="18"/>
        <v>5689</v>
      </c>
      <c r="H42" s="35">
        <f t="shared" si="18"/>
        <v>5388</v>
      </c>
      <c r="I42" s="36">
        <f t="shared" si="19"/>
        <v>-5.2909122868693981</v>
      </c>
      <c r="J42" s="36">
        <f t="shared" ref="J42:J48" si="22">+(H42*100)/$H$50</f>
        <v>1.0704536514230993</v>
      </c>
      <c r="K42" s="79"/>
      <c r="L42" s="35">
        <f t="shared" si="20"/>
        <v>27971</v>
      </c>
      <c r="M42" s="36">
        <f t="shared" ref="M42:M48" si="23">+(L42*100)/$L$50</f>
        <v>1.2868874218498034</v>
      </c>
      <c r="N42" s="15"/>
    </row>
    <row r="43" spans="1:14" ht="15.75">
      <c r="A43" s="12"/>
      <c r="B43" s="34" t="s">
        <v>289</v>
      </c>
      <c r="C43" s="35">
        <f t="shared" si="16"/>
        <v>358</v>
      </c>
      <c r="D43" s="35">
        <f t="shared" si="16"/>
        <v>414</v>
      </c>
      <c r="E43" s="36">
        <f t="shared" si="17"/>
        <v>15.642458100558665</v>
      </c>
      <c r="F43" s="36">
        <f t="shared" si="21"/>
        <v>1.08408180366074</v>
      </c>
      <c r="G43" s="35">
        <f t="shared" si="18"/>
        <v>4821</v>
      </c>
      <c r="H43" s="35">
        <f t="shared" si="18"/>
        <v>4943</v>
      </c>
      <c r="I43" s="36">
        <f t="shared" si="19"/>
        <v>2.5305953121758984</v>
      </c>
      <c r="J43" s="36">
        <f t="shared" si="22"/>
        <v>0.98204387508989988</v>
      </c>
      <c r="K43" s="79"/>
      <c r="L43" s="35">
        <f t="shared" si="20"/>
        <v>22254</v>
      </c>
      <c r="M43" s="36">
        <f t="shared" si="23"/>
        <v>1.0238601653800552</v>
      </c>
      <c r="N43" s="15"/>
    </row>
    <row r="44" spans="1:14" ht="15.75">
      <c r="A44" s="12"/>
      <c r="B44" s="34" t="s">
        <v>290</v>
      </c>
      <c r="C44" s="35">
        <f t="shared" si="16"/>
        <v>398</v>
      </c>
      <c r="D44" s="35">
        <f t="shared" si="16"/>
        <v>371</v>
      </c>
      <c r="E44" s="36">
        <f t="shared" si="17"/>
        <v>-6.7839195979899518</v>
      </c>
      <c r="F44" s="36">
        <f t="shared" si="21"/>
        <v>0.97148393516457621</v>
      </c>
      <c r="G44" s="35">
        <f t="shared" si="18"/>
        <v>4501</v>
      </c>
      <c r="H44" s="35">
        <f t="shared" si="18"/>
        <v>4548</v>
      </c>
      <c r="I44" s="36">
        <f t="shared" si="19"/>
        <v>1.044212397245059</v>
      </c>
      <c r="J44" s="36">
        <f t="shared" si="22"/>
        <v>0.90356778149076766</v>
      </c>
      <c r="K44" s="79"/>
      <c r="L44" s="35">
        <f t="shared" si="20"/>
        <v>20206</v>
      </c>
      <c r="M44" s="36">
        <f t="shared" si="23"/>
        <v>0.92963595316210113</v>
      </c>
      <c r="N44" s="15"/>
    </row>
    <row r="45" spans="1:14" ht="15.75">
      <c r="A45" s="12"/>
      <c r="B45" s="34" t="s">
        <v>291</v>
      </c>
      <c r="C45" s="35">
        <f t="shared" si="16"/>
        <v>1347</v>
      </c>
      <c r="D45" s="35">
        <f t="shared" si="16"/>
        <v>911</v>
      </c>
      <c r="E45" s="36">
        <f t="shared" si="17"/>
        <v>-32.368225686711206</v>
      </c>
      <c r="F45" s="36">
        <f t="shared" si="21"/>
        <v>2.3855036790698891</v>
      </c>
      <c r="G45" s="35">
        <f t="shared" si="18"/>
        <v>15111</v>
      </c>
      <c r="H45" s="35">
        <f t="shared" si="18"/>
        <v>13091</v>
      </c>
      <c r="I45" s="36">
        <f t="shared" si="19"/>
        <v>-13.367745351068761</v>
      </c>
      <c r="J45" s="36">
        <f t="shared" si="22"/>
        <v>2.600836813433518</v>
      </c>
      <c r="K45" s="79"/>
      <c r="L45" s="35">
        <f t="shared" si="20"/>
        <v>72833</v>
      </c>
      <c r="M45" s="36">
        <f t="shared" si="23"/>
        <v>3.3508945549171192</v>
      </c>
      <c r="N45" s="15"/>
    </row>
    <row r="46" spans="1:14" ht="15.75">
      <c r="A46" s="12"/>
      <c r="B46" s="34" t="s">
        <v>292</v>
      </c>
      <c r="C46" s="35">
        <f t="shared" si="16"/>
        <v>2964</v>
      </c>
      <c r="D46" s="35">
        <f t="shared" si="16"/>
        <v>2141</v>
      </c>
      <c r="E46" s="36">
        <f t="shared" si="17"/>
        <v>-27.766531713900132</v>
      </c>
      <c r="F46" s="36">
        <f t="shared" si="21"/>
        <v>5.6063264290764359</v>
      </c>
      <c r="G46" s="35">
        <f t="shared" si="18"/>
        <v>33767</v>
      </c>
      <c r="H46" s="35">
        <f t="shared" si="18"/>
        <v>30631</v>
      </c>
      <c r="I46" s="36">
        <f t="shared" si="19"/>
        <v>-9.2871738679776161</v>
      </c>
      <c r="J46" s="36">
        <f t="shared" si="22"/>
        <v>6.0855727165443501</v>
      </c>
      <c r="K46" s="79"/>
      <c r="L46" s="35">
        <f t="shared" si="20"/>
        <v>173094</v>
      </c>
      <c r="M46" s="36">
        <f t="shared" si="23"/>
        <v>7.9636942332297691</v>
      </c>
      <c r="N46" s="15"/>
    </row>
    <row r="47" spans="1:14" ht="15.75">
      <c r="A47" s="12"/>
      <c r="B47" s="34" t="s">
        <v>293</v>
      </c>
      <c r="C47" s="35">
        <f t="shared" si="16"/>
        <v>4574</v>
      </c>
      <c r="D47" s="35">
        <f t="shared" si="16"/>
        <v>3495</v>
      </c>
      <c r="E47" s="36">
        <f t="shared" si="17"/>
        <v>-23.589855706165284</v>
      </c>
      <c r="F47" s="36">
        <f t="shared" si="21"/>
        <v>9.1518500091649422</v>
      </c>
      <c r="G47" s="35">
        <f t="shared" si="18"/>
        <v>54890</v>
      </c>
      <c r="H47" s="35">
        <f t="shared" si="18"/>
        <v>48161</v>
      </c>
      <c r="I47" s="36">
        <f t="shared" si="19"/>
        <v>-12.259063581708872</v>
      </c>
      <c r="J47" s="36">
        <f t="shared" si="22"/>
        <v>9.5683218831083678</v>
      </c>
      <c r="K47" s="79"/>
      <c r="L47" s="35">
        <f t="shared" si="20"/>
        <v>256292</v>
      </c>
      <c r="M47" s="36">
        <f t="shared" si="23"/>
        <v>11.791460838751915</v>
      </c>
      <c r="N47" s="15"/>
    </row>
    <row r="48" spans="1:14" ht="15.75">
      <c r="A48" s="12"/>
      <c r="B48" s="34" t="s">
        <v>294</v>
      </c>
      <c r="C48" s="35">
        <f t="shared" si="16"/>
        <v>167</v>
      </c>
      <c r="D48" s="35">
        <f t="shared" si="16"/>
        <v>138</v>
      </c>
      <c r="E48" s="36">
        <f t="shared" si="17"/>
        <v>-17.365269461077848</v>
      </c>
      <c r="F48" s="36">
        <f t="shared" si="21"/>
        <v>0.36136060122024666</v>
      </c>
      <c r="G48" s="35">
        <f t="shared" si="18"/>
        <v>2016</v>
      </c>
      <c r="H48" s="35">
        <f t="shared" si="18"/>
        <v>1924</v>
      </c>
      <c r="I48" s="36">
        <f t="shared" si="19"/>
        <v>-4.5634920634920579</v>
      </c>
      <c r="J48" s="36">
        <f t="shared" si="22"/>
        <v>0.38224811160691224</v>
      </c>
      <c r="K48" s="79"/>
      <c r="L48" s="35">
        <f t="shared" si="20"/>
        <v>9103</v>
      </c>
      <c r="M48" s="36">
        <f t="shared" si="23"/>
        <v>0.4188100604590026</v>
      </c>
      <c r="N48" s="15"/>
    </row>
    <row r="49" spans="1:14" ht="15.75">
      <c r="A49" s="12"/>
      <c r="B49" s="34" t="s">
        <v>295</v>
      </c>
      <c r="C49" s="35">
        <f t="shared" si="16"/>
        <v>31979</v>
      </c>
      <c r="D49" s="35">
        <f t="shared" si="16"/>
        <v>30193</v>
      </c>
      <c r="E49" s="36">
        <f t="shared" si="17"/>
        <v>-5.584915100534726</v>
      </c>
      <c r="F49" s="36">
        <f>+(D49*100)/$D$50</f>
        <v>79.062033569876149</v>
      </c>
      <c r="G49" s="35">
        <f t="shared" si="18"/>
        <v>362220</v>
      </c>
      <c r="H49" s="35">
        <f t="shared" si="18"/>
        <v>392305</v>
      </c>
      <c r="I49" s="36">
        <f t="shared" si="19"/>
        <v>8.3057258019987756</v>
      </c>
      <c r="J49" s="36">
        <f>+(H49*100)/$H$50</f>
        <v>77.940668099765958</v>
      </c>
      <c r="K49" s="79"/>
      <c r="L49" s="35">
        <f t="shared" si="20"/>
        <v>1580881</v>
      </c>
      <c r="M49" s="36">
        <f>+(L49*100)/$L$50</f>
        <v>72.733040446939299</v>
      </c>
      <c r="N49" s="15"/>
    </row>
    <row r="50" spans="1:14" ht="15.75">
      <c r="A50" s="12"/>
      <c r="B50" s="40" t="s">
        <v>70</v>
      </c>
      <c r="C50" s="37">
        <f>SUM(C41:C49)</f>
        <v>42502</v>
      </c>
      <c r="D50" s="37">
        <f>SUM(D41:D49)</f>
        <v>38189</v>
      </c>
      <c r="E50" s="38">
        <f t="shared" si="17"/>
        <v>-10.147757752576346</v>
      </c>
      <c r="F50" s="38">
        <f>SUM(F41:F49)</f>
        <v>100</v>
      </c>
      <c r="G50" s="37">
        <f t="shared" ref="G50:H50" si="24">SUM(G41:G49)</f>
        <v>485610</v>
      </c>
      <c r="H50" s="37">
        <f t="shared" si="24"/>
        <v>503338</v>
      </c>
      <c r="I50" s="38">
        <f t="shared" si="19"/>
        <v>3.6506661724429179</v>
      </c>
      <c r="J50" s="38">
        <f>SUM(J41:J49)</f>
        <v>100</v>
      </c>
      <c r="K50" s="4"/>
      <c r="L50" s="37">
        <f t="shared" ref="L50:M50" si="25">SUM(L41:L49)</f>
        <v>2173539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255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08" t="s">
        <v>110</v>
      </c>
      <c r="D11" s="108"/>
      <c r="E11" s="108"/>
      <c r="F11" s="108"/>
      <c r="G11" s="108"/>
      <c r="H11" s="108"/>
      <c r="I11" s="108"/>
      <c r="J11" s="108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V68"/>
  <sheetViews>
    <sheetView showGridLines="0" zoomScale="90" zoomScaleNormal="90" workbookViewId="0">
      <selection activeCell="P1" sqref="P1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99" t="s">
        <v>102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</row>
    <row r="11" spans="1:22" s="2" customFormat="1" ht="15.75">
      <c r="A11" s="22"/>
      <c r="B11" s="8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99" t="s">
        <v>269</v>
      </c>
      <c r="D13" s="99"/>
      <c r="E13" s="99"/>
      <c r="F13" s="99"/>
      <c r="G13" s="70"/>
      <c r="H13" s="99" t="s">
        <v>68</v>
      </c>
      <c r="I13" s="99"/>
      <c r="J13" s="99"/>
      <c r="K13" s="99"/>
      <c r="L13" s="70"/>
      <c r="M13" s="99" t="s">
        <v>69</v>
      </c>
      <c r="N13" s="99"/>
      <c r="O13" s="99"/>
      <c r="P13" s="99"/>
      <c r="Q13" s="72"/>
      <c r="R13" s="70"/>
      <c r="S13" s="70"/>
      <c r="T13" s="70"/>
    </row>
    <row r="14" spans="1:22" s="2" customFormat="1" ht="15.75" customHeight="1">
      <c r="A14" s="22"/>
      <c r="B14" s="8"/>
      <c r="C14" s="102"/>
      <c r="D14" s="102"/>
      <c r="E14" s="100" t="s">
        <v>316</v>
      </c>
      <c r="F14" s="101" t="s">
        <v>317</v>
      </c>
      <c r="G14" s="67"/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2017</v>
      </c>
      <c r="D15" s="31">
        <v>2018</v>
      </c>
      <c r="E15" s="100"/>
      <c r="F15" s="101"/>
      <c r="G15" s="67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270</v>
      </c>
      <c r="C17" s="35">
        <v>105100</v>
      </c>
      <c r="D17" s="35">
        <v>105798</v>
      </c>
      <c r="E17" s="36">
        <f t="shared" ref="E17:E19" si="0">IF(ISBLANK(D17),"",(IFERROR(((D17/C17-1)*100),"")))</f>
        <v>0.66412940057087866</v>
      </c>
      <c r="F17" s="35">
        <v>3835524</v>
      </c>
      <c r="G17" s="67"/>
      <c r="H17" s="35">
        <v>46619</v>
      </c>
      <c r="I17" s="35">
        <v>48589</v>
      </c>
      <c r="J17" s="36">
        <f t="shared" ref="J17:J19" si="1">IF(ISBLANK(I17),"",(IFERROR(((I17/H17-1)*100),"")))</f>
        <v>4.225744867972292</v>
      </c>
      <c r="K17" s="35">
        <v>1718790</v>
      </c>
      <c r="L17" s="32"/>
      <c r="M17" s="35">
        <v>58481</v>
      </c>
      <c r="N17" s="35">
        <v>57209</v>
      </c>
      <c r="O17" s="36">
        <f t="shared" ref="O17:O19" si="2">IF(ISBLANK(N17),"",(IFERROR(((N17/M17-1)*100),"")))</f>
        <v>-2.1750654058583119</v>
      </c>
      <c r="P17" s="35">
        <v>2116734</v>
      </c>
      <c r="Q17" s="74"/>
      <c r="R17" s="67"/>
      <c r="S17" s="71"/>
      <c r="T17" s="71"/>
    </row>
    <row r="18" spans="1:20" s="2" customFormat="1" ht="15.75">
      <c r="A18" s="22"/>
      <c r="B18" s="34" t="s">
        <v>271</v>
      </c>
      <c r="C18" s="35">
        <v>105343</v>
      </c>
      <c r="D18" s="35">
        <v>101419</v>
      </c>
      <c r="E18" s="36">
        <f t="shared" si="0"/>
        <v>-3.724974606760767</v>
      </c>
      <c r="F18" s="35">
        <v>3936973</v>
      </c>
      <c r="G18" s="67"/>
      <c r="H18" s="35">
        <v>47461</v>
      </c>
      <c r="I18" s="35">
        <v>47490</v>
      </c>
      <c r="J18" s="36">
        <f t="shared" si="1"/>
        <v>6.1102800193846285E-2</v>
      </c>
      <c r="K18" s="35">
        <v>1766276</v>
      </c>
      <c r="L18" s="32"/>
      <c r="M18" s="35">
        <v>57882</v>
      </c>
      <c r="N18" s="35">
        <v>53929</v>
      </c>
      <c r="O18" s="36">
        <f t="shared" si="2"/>
        <v>-6.8294115614526145</v>
      </c>
      <c r="P18" s="35">
        <v>2170697</v>
      </c>
      <c r="Q18" s="74"/>
      <c r="R18" s="67"/>
      <c r="S18" s="71"/>
      <c r="T18" s="71"/>
    </row>
    <row r="19" spans="1:20" s="2" customFormat="1" ht="15.75">
      <c r="A19" s="22"/>
      <c r="B19" s="34" t="s">
        <v>272</v>
      </c>
      <c r="C19" s="35">
        <v>103183</v>
      </c>
      <c r="D19" s="35">
        <v>88165</v>
      </c>
      <c r="E19" s="36">
        <f t="shared" si="0"/>
        <v>-14.554723161761141</v>
      </c>
      <c r="F19" s="35">
        <v>4025138</v>
      </c>
      <c r="G19" s="67"/>
      <c r="H19" s="35">
        <v>46216</v>
      </c>
      <c r="I19" s="35">
        <v>41615</v>
      </c>
      <c r="J19" s="36">
        <f t="shared" si="1"/>
        <v>-9.9554266920547025</v>
      </c>
      <c r="K19" s="35">
        <v>1807891</v>
      </c>
      <c r="L19" s="83"/>
      <c r="M19" s="35">
        <v>56967</v>
      </c>
      <c r="N19" s="35">
        <v>46550</v>
      </c>
      <c r="O19" s="36">
        <f t="shared" si="2"/>
        <v>-18.286025242684357</v>
      </c>
      <c r="P19" s="35">
        <v>2217247</v>
      </c>
      <c r="Q19" s="74"/>
      <c r="R19" s="67"/>
      <c r="S19" s="71"/>
      <c r="T19" s="71"/>
    </row>
    <row r="20" spans="1:20" s="2" customFormat="1" ht="15.75">
      <c r="A20" s="22"/>
      <c r="B20" s="34" t="s">
        <v>273</v>
      </c>
      <c r="C20" s="35">
        <v>76941</v>
      </c>
      <c r="D20" s="35">
        <v>101514</v>
      </c>
      <c r="E20" s="36">
        <f>IF(ISBLANK(D20),"",(IFERROR(((D20/C20-1)*100),"")))</f>
        <v>31.937458572152689</v>
      </c>
      <c r="F20" s="35">
        <v>4126652</v>
      </c>
      <c r="G20" s="67"/>
      <c r="H20" s="35">
        <v>36118</v>
      </c>
      <c r="I20" s="35">
        <v>48632</v>
      </c>
      <c r="J20" s="36">
        <f>IF(ISBLANK(I20),"",(IFERROR(((I20/H20-1)*100),"")))</f>
        <v>34.647544160806241</v>
      </c>
      <c r="K20" s="35">
        <v>1856523</v>
      </c>
      <c r="L20" s="83"/>
      <c r="M20" s="35">
        <v>40823</v>
      </c>
      <c r="N20" s="35">
        <v>52882</v>
      </c>
      <c r="O20" s="36">
        <f>IF(ISBLANK(N20),"",(IFERROR(((N20/M20-1)*100),"")))</f>
        <v>29.539720255738189</v>
      </c>
      <c r="P20" s="35">
        <v>2270129</v>
      </c>
      <c r="Q20" s="74"/>
      <c r="R20" s="67"/>
      <c r="S20" s="71"/>
      <c r="T20" s="71"/>
    </row>
    <row r="21" spans="1:20" s="2" customFormat="1" ht="15.75">
      <c r="A21" s="22"/>
      <c r="B21" s="34" t="s">
        <v>274</v>
      </c>
      <c r="C21" s="35">
        <v>97970</v>
      </c>
      <c r="D21" s="35">
        <v>97162</v>
      </c>
      <c r="E21" s="36">
        <f t="shared" ref="E21:E28" si="3">IF(ISBLANK(D21),"",(IFERROR(((D21/C21-1)*100),"")))</f>
        <v>-0.82474226804123418</v>
      </c>
      <c r="F21" s="35">
        <v>4223814</v>
      </c>
      <c r="G21" s="67"/>
      <c r="H21" s="35">
        <v>46544</v>
      </c>
      <c r="I21" s="35">
        <v>46785</v>
      </c>
      <c r="J21" s="36">
        <f t="shared" ref="J21:J28" si="4">IF(ISBLANK(I21),"",(IFERROR(((I21/H21-1)*100),"")))</f>
        <v>0.51778961842556814</v>
      </c>
      <c r="K21" s="35">
        <v>1903308</v>
      </c>
      <c r="L21" s="32"/>
      <c r="M21" s="35">
        <v>51426</v>
      </c>
      <c r="N21" s="35">
        <v>50377</v>
      </c>
      <c r="O21" s="36">
        <f t="shared" ref="O21:O28" si="5">IF(ISBLANK(N21),"",(IFERROR(((N21/M21-1)*100),"")))</f>
        <v>-2.0398242134328948</v>
      </c>
      <c r="P21" s="35">
        <v>2320506</v>
      </c>
      <c r="Q21" s="74"/>
      <c r="R21" s="67"/>
      <c r="S21" s="71"/>
      <c r="T21" s="71"/>
    </row>
    <row r="22" spans="1:20" s="2" customFormat="1" ht="15.75">
      <c r="A22" s="22"/>
      <c r="B22" s="34" t="s">
        <v>275</v>
      </c>
      <c r="C22" s="35">
        <v>99090</v>
      </c>
      <c r="D22" s="35">
        <v>85803</v>
      </c>
      <c r="E22" s="36">
        <f t="shared" si="3"/>
        <v>-13.409022101120193</v>
      </c>
      <c r="F22" s="35">
        <v>4309617</v>
      </c>
      <c r="G22" s="67"/>
      <c r="H22" s="35">
        <v>46968</v>
      </c>
      <c r="I22" s="35">
        <v>41331</v>
      </c>
      <c r="J22" s="36">
        <f t="shared" si="4"/>
        <v>-12.001788451711803</v>
      </c>
      <c r="K22" s="35">
        <v>1944639</v>
      </c>
      <c r="L22" s="32"/>
      <c r="M22" s="35">
        <v>52122</v>
      </c>
      <c r="N22" s="35">
        <v>44472</v>
      </c>
      <c r="O22" s="36">
        <f t="shared" si="5"/>
        <v>-14.677103718199614</v>
      </c>
      <c r="P22" s="35">
        <v>2364978</v>
      </c>
      <c r="Q22" s="74"/>
      <c r="R22" s="67"/>
      <c r="S22" s="71"/>
      <c r="T22" s="71"/>
    </row>
    <row r="23" spans="1:20" s="2" customFormat="1" ht="15.75">
      <c r="A23" s="22"/>
      <c r="B23" s="34" t="s">
        <v>276</v>
      </c>
      <c r="C23" s="35">
        <v>86366</v>
      </c>
      <c r="D23" s="35">
        <v>96103</v>
      </c>
      <c r="E23" s="36">
        <f t="shared" si="3"/>
        <v>11.274112497973743</v>
      </c>
      <c r="F23" s="35">
        <v>4405720</v>
      </c>
      <c r="G23" s="67"/>
      <c r="H23" s="35">
        <v>40458</v>
      </c>
      <c r="I23" s="35">
        <v>46364</v>
      </c>
      <c r="J23" s="36">
        <f t="shared" si="4"/>
        <v>14.597854565228129</v>
      </c>
      <c r="K23" s="35">
        <v>1991003</v>
      </c>
      <c r="L23" s="32"/>
      <c r="M23" s="35">
        <v>45908</v>
      </c>
      <c r="N23" s="35">
        <v>49739</v>
      </c>
      <c r="O23" s="36">
        <f t="shared" si="5"/>
        <v>8.34495077110744</v>
      </c>
      <c r="P23" s="35">
        <v>2414717</v>
      </c>
      <c r="Q23" s="74"/>
      <c r="R23" s="67"/>
      <c r="S23" s="71"/>
      <c r="T23" s="71"/>
    </row>
    <row r="24" spans="1:20" s="2" customFormat="1" ht="15.75">
      <c r="A24" s="22"/>
      <c r="B24" s="34" t="s">
        <v>277</v>
      </c>
      <c r="C24" s="35">
        <v>91758</v>
      </c>
      <c r="D24" s="35">
        <v>99398</v>
      </c>
      <c r="E24" s="36">
        <f t="shared" si="3"/>
        <v>8.3262494823339583</v>
      </c>
      <c r="F24" s="35">
        <v>4505118</v>
      </c>
      <c r="G24" s="67"/>
      <c r="H24" s="35">
        <v>44092</v>
      </c>
      <c r="I24" s="35">
        <v>47473</v>
      </c>
      <c r="J24" s="36">
        <f t="shared" si="4"/>
        <v>7.6680576975415082</v>
      </c>
      <c r="K24" s="35">
        <v>2038476</v>
      </c>
      <c r="L24" s="32"/>
      <c r="M24" s="35">
        <v>47666</v>
      </c>
      <c r="N24" s="35">
        <v>51925</v>
      </c>
      <c r="O24" s="36">
        <f t="shared" si="5"/>
        <v>8.9350900012587609</v>
      </c>
      <c r="P24" s="35">
        <v>2466642</v>
      </c>
      <c r="Q24" s="74"/>
      <c r="R24" s="67"/>
      <c r="S24" s="71"/>
      <c r="T24" s="71"/>
    </row>
    <row r="25" spans="1:20" s="2" customFormat="1" ht="15.75">
      <c r="A25" s="22"/>
      <c r="B25" s="34" t="s">
        <v>278</v>
      </c>
      <c r="C25" s="35">
        <v>91558</v>
      </c>
      <c r="D25" s="35">
        <v>94312</v>
      </c>
      <c r="E25" s="36">
        <f t="shared" si="3"/>
        <v>3.00792939994321</v>
      </c>
      <c r="F25" s="35">
        <v>4599430</v>
      </c>
      <c r="G25" s="67"/>
      <c r="H25" s="35">
        <v>43513</v>
      </c>
      <c r="I25" s="35">
        <v>45471</v>
      </c>
      <c r="J25" s="36">
        <f t="shared" si="4"/>
        <v>4.4998046560797977</v>
      </c>
      <c r="K25" s="35">
        <v>2083947</v>
      </c>
      <c r="L25" s="32"/>
      <c r="M25" s="35">
        <v>48045</v>
      </c>
      <c r="N25" s="35">
        <v>48841</v>
      </c>
      <c r="O25" s="36">
        <f t="shared" si="5"/>
        <v>1.6567801019877093</v>
      </c>
      <c r="P25" s="35">
        <v>2515483</v>
      </c>
      <c r="Q25" s="74"/>
      <c r="R25" s="67"/>
      <c r="S25" s="71"/>
      <c r="T25" s="71"/>
    </row>
    <row r="26" spans="1:20" s="2" customFormat="1" ht="15.75">
      <c r="A26" s="22"/>
      <c r="B26" s="34" t="s">
        <v>279</v>
      </c>
      <c r="C26" s="35">
        <v>95360</v>
      </c>
      <c r="D26" s="35">
        <v>105378</v>
      </c>
      <c r="E26" s="36">
        <f t="shared" si="3"/>
        <v>10.505453020134237</v>
      </c>
      <c r="F26" s="35">
        <v>4704808</v>
      </c>
      <c r="G26" s="67"/>
      <c r="H26" s="35">
        <v>45119</v>
      </c>
      <c r="I26" s="35">
        <v>51403</v>
      </c>
      <c r="J26" s="36">
        <f t="shared" si="4"/>
        <v>13.927613643919411</v>
      </c>
      <c r="K26" s="35">
        <v>2135350</v>
      </c>
      <c r="L26" s="32"/>
      <c r="M26" s="35">
        <v>50241</v>
      </c>
      <c r="N26" s="35">
        <v>53975</v>
      </c>
      <c r="O26" s="36">
        <f t="shared" si="5"/>
        <v>7.4321769073067756</v>
      </c>
      <c r="P26" s="35">
        <v>2569458</v>
      </c>
      <c r="Q26" s="74"/>
      <c r="R26" s="67"/>
      <c r="S26" s="71"/>
      <c r="T26" s="71"/>
    </row>
    <row r="27" spans="1:20" s="2" customFormat="1" ht="15.75">
      <c r="A27" s="22"/>
      <c r="B27" s="34" t="s">
        <v>280</v>
      </c>
      <c r="C27" s="35">
        <v>88233</v>
      </c>
      <c r="D27" s="109">
        <v>77664</v>
      </c>
      <c r="E27" s="110">
        <f t="shared" si="3"/>
        <v>-11.97851144129748</v>
      </c>
      <c r="F27" s="109">
        <v>4782472</v>
      </c>
      <c r="G27" s="67"/>
      <c r="H27" s="35">
        <v>42502</v>
      </c>
      <c r="I27" s="109">
        <v>38189</v>
      </c>
      <c r="J27" s="110">
        <f t="shared" si="4"/>
        <v>-10.147757752576346</v>
      </c>
      <c r="K27" s="109">
        <v>2173539</v>
      </c>
      <c r="L27" s="32"/>
      <c r="M27" s="35">
        <v>45731</v>
      </c>
      <c r="N27" s="109">
        <v>39475</v>
      </c>
      <c r="O27" s="110">
        <f t="shared" si="5"/>
        <v>-13.679998250639613</v>
      </c>
      <c r="P27" s="109">
        <v>2608933</v>
      </c>
      <c r="Q27" s="74"/>
      <c r="R27" s="67"/>
      <c r="S27" s="71"/>
      <c r="T27" s="71"/>
    </row>
    <row r="28" spans="1:20" s="2" customFormat="1" ht="15.75">
      <c r="A28" s="22"/>
      <c r="B28" s="34" t="s">
        <v>281</v>
      </c>
      <c r="C28" s="35">
        <v>55466</v>
      </c>
      <c r="D28" s="35"/>
      <c r="E28" s="36" t="str">
        <f t="shared" si="3"/>
        <v/>
      </c>
      <c r="F28" s="35"/>
      <c r="G28" s="67"/>
      <c r="H28" s="35">
        <v>27860</v>
      </c>
      <c r="I28" s="35"/>
      <c r="J28" s="36" t="str">
        <f t="shared" si="4"/>
        <v/>
      </c>
      <c r="K28" s="35"/>
      <c r="L28" s="32"/>
      <c r="M28" s="35">
        <v>27606</v>
      </c>
      <c r="N28" s="35"/>
      <c r="O28" s="36" t="str">
        <f t="shared" si="5"/>
        <v/>
      </c>
      <c r="P28" s="35"/>
      <c r="Q28" s="74"/>
      <c r="R28" s="67"/>
      <c r="S28" s="71"/>
      <c r="T28" s="71"/>
    </row>
    <row r="29" spans="1:20" s="89" customFormat="1" ht="15.75">
      <c r="A29" s="87"/>
      <c r="B29" s="40" t="s">
        <v>282</v>
      </c>
      <c r="C29" s="76">
        <f>SUM(C17:C28)</f>
        <v>1096368</v>
      </c>
      <c r="D29" s="76">
        <f>SUM(D17:D28)</f>
        <v>1052716</v>
      </c>
      <c r="E29" s="75"/>
      <c r="F29" s="76"/>
      <c r="G29" s="80"/>
      <c r="H29" s="76">
        <f>SUM(H17:H28)</f>
        <v>513470</v>
      </c>
      <c r="I29" s="76">
        <f>SUM(I17:I28)</f>
        <v>503342</v>
      </c>
      <c r="J29" s="75"/>
      <c r="K29" s="76"/>
      <c r="L29" s="80"/>
      <c r="M29" s="76">
        <f>SUM(M17:M28)</f>
        <v>582898</v>
      </c>
      <c r="N29" s="76">
        <f>SUM(N17:N28)</f>
        <v>549374</v>
      </c>
      <c r="O29" s="75"/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6">
        <f>SUM(C17:C27)</f>
        <v>1040902</v>
      </c>
      <c r="D32" s="76">
        <f>SUM(D17:D27)</f>
        <v>1052716</v>
      </c>
      <c r="E32" s="75">
        <f>(D32/C32-1)*100</f>
        <v>1.1349771640365658</v>
      </c>
      <c r="G32" s="21"/>
      <c r="H32" s="76">
        <f>SUM(H17:H27)</f>
        <v>485610</v>
      </c>
      <c r="I32" s="76">
        <f>SUM(I17:I27)</f>
        <v>503342</v>
      </c>
      <c r="J32" s="75">
        <f>(I32/H32-1)*100</f>
        <v>3.6514898787092465</v>
      </c>
      <c r="K32" s="21"/>
      <c r="L32" s="21"/>
      <c r="M32" s="76">
        <f>SUM(M17:M27)</f>
        <v>555292</v>
      </c>
      <c r="N32" s="76">
        <f>SUM(N17:N27)</f>
        <v>549374</v>
      </c>
      <c r="O32" s="75">
        <f>(N32/M32-1)*100</f>
        <v>-1.0657455897077561</v>
      </c>
      <c r="P32" s="21"/>
      <c r="Q32" s="23"/>
    </row>
    <row r="33" spans="1:17" s="2" customFormat="1" ht="15.75">
      <c r="A33" s="22"/>
      <c r="B33" s="40" t="s">
        <v>283</v>
      </c>
      <c r="C33" s="77"/>
      <c r="D33" s="75">
        <f>(D32/C32-1)*100</f>
        <v>1.1349771640365658</v>
      </c>
      <c r="E33" s="21"/>
      <c r="F33" s="77"/>
      <c r="G33" s="21"/>
      <c r="H33" s="77"/>
      <c r="I33" s="75">
        <f>(I32/H32-1)*100</f>
        <v>3.6514898787092465</v>
      </c>
      <c r="J33" s="21"/>
      <c r="K33" s="21"/>
      <c r="L33" s="21"/>
      <c r="M33" s="77"/>
      <c r="N33" s="75">
        <f>(N32/M32-1)*100</f>
        <v>-1.0657455897077561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302</v>
      </c>
      <c r="D40" s="82">
        <f>C27</f>
        <v>88233</v>
      </c>
      <c r="E40" s="82">
        <f>D27</f>
        <v>77664</v>
      </c>
      <c r="F40" s="21"/>
      <c r="G40" s="21"/>
      <c r="H40" s="21" t="s">
        <v>302</v>
      </c>
      <c r="I40" s="82">
        <f>H27</f>
        <v>42502</v>
      </c>
      <c r="J40" s="82">
        <f>I27</f>
        <v>38189</v>
      </c>
      <c r="K40" s="21"/>
      <c r="L40" s="21"/>
      <c r="M40" s="21" t="s">
        <v>302</v>
      </c>
      <c r="N40" s="82">
        <f>M27</f>
        <v>45731</v>
      </c>
      <c r="O40" s="82">
        <f>N27</f>
        <v>39475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B27</f>
        <v xml:space="preserve">  Noviembre</v>
      </c>
      <c r="E41" s="21"/>
      <c r="F41" s="21"/>
      <c r="G41" s="21"/>
      <c r="H41" s="21" t="s">
        <v>303</v>
      </c>
      <c r="I41" s="21" t="str">
        <f>B27</f>
        <v xml:space="preserve">  Noviembre</v>
      </c>
      <c r="J41" s="21"/>
      <c r="K41" s="21"/>
      <c r="L41" s="21"/>
      <c r="M41" s="21" t="str">
        <f>B21</f>
        <v xml:space="preserve">  Mayo</v>
      </c>
      <c r="N41" s="21" t="str">
        <f>B27</f>
        <v xml:space="preserve">  Noviembre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0000"/>
  </sheetPr>
  <dimension ref="A1:T91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99" t="s">
        <v>103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  <c r="R10" s="2"/>
      <c r="S10" s="2"/>
      <c r="T10" s="2"/>
    </row>
    <row r="11" spans="1:20" s="67" customFormat="1" ht="15.75">
      <c r="A11" s="65"/>
      <c r="B11" s="66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66"/>
    </row>
    <row r="12" spans="1:20" s="67" customFormat="1" ht="18.75">
      <c r="A12" s="65"/>
      <c r="B12" s="92" t="s">
        <v>307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99" t="s">
        <v>84</v>
      </c>
      <c r="D13" s="99"/>
      <c r="E13" s="99"/>
      <c r="F13" s="99"/>
      <c r="G13" s="70"/>
      <c r="H13" s="99" t="s">
        <v>72</v>
      </c>
      <c r="I13" s="99"/>
      <c r="J13" s="99"/>
      <c r="K13" s="99"/>
      <c r="L13" s="70"/>
      <c r="M13" s="99" t="s">
        <v>73</v>
      </c>
      <c r="N13" s="99"/>
      <c r="O13" s="99"/>
      <c r="P13" s="99"/>
      <c r="Q13" s="72"/>
      <c r="R13" s="70"/>
      <c r="S13" s="70"/>
      <c r="T13" s="66"/>
    </row>
    <row r="14" spans="1:20" s="67" customFormat="1" ht="15.75" customHeight="1">
      <c r="A14" s="65"/>
      <c r="B14" s="68"/>
      <c r="C14" s="102" t="s">
        <v>268</v>
      </c>
      <c r="D14" s="102"/>
      <c r="E14" s="100" t="s">
        <v>316</v>
      </c>
      <c r="F14" s="101" t="s">
        <v>317</v>
      </c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2017</v>
      </c>
      <c r="D15" s="31">
        <v>2018</v>
      </c>
      <c r="E15" s="100"/>
      <c r="F15" s="101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270</v>
      </c>
      <c r="C17" s="35">
        <v>56386</v>
      </c>
      <c r="D17" s="35">
        <v>53698</v>
      </c>
      <c r="E17" s="36">
        <f t="shared" ref="E17:E19" si="0">IF(ISBLANK(D17),"",(IFERROR(((D17/C17-1)*100),"")))</f>
        <v>-4.7671407796261445</v>
      </c>
      <c r="F17" s="35">
        <v>1889539</v>
      </c>
      <c r="G17" s="67"/>
      <c r="H17" s="35">
        <v>36307</v>
      </c>
      <c r="I17" s="35">
        <v>37780</v>
      </c>
      <c r="J17" s="36">
        <f t="shared" ref="J17:J19" si="1">IF(ISBLANK(I17),"",(IFERROR(((I17/H17-1)*100),"")))</f>
        <v>4.0570688847880509</v>
      </c>
      <c r="K17" s="35">
        <v>1433317</v>
      </c>
      <c r="L17" s="32"/>
      <c r="M17" s="35">
        <v>11508</v>
      </c>
      <c r="N17" s="35">
        <v>13232</v>
      </c>
      <c r="O17" s="36">
        <f t="shared" ref="O17:O19" si="2">IF(ISBLANK(N17),"",(IFERROR(((N17/M17-1)*100),"")))</f>
        <v>14.980882864094536</v>
      </c>
      <c r="P17" s="35">
        <v>479412</v>
      </c>
      <c r="Q17" s="74"/>
      <c r="R17" s="71"/>
      <c r="S17" s="71"/>
    </row>
    <row r="18" spans="1:19" s="2" customFormat="1" ht="15.75">
      <c r="A18" s="22"/>
      <c r="B18" s="34" t="s">
        <v>271</v>
      </c>
      <c r="C18" s="35">
        <v>55816</v>
      </c>
      <c r="D18" s="35">
        <v>50373</v>
      </c>
      <c r="E18" s="36">
        <f t="shared" si="0"/>
        <v>-9.7516841049161584</v>
      </c>
      <c r="F18" s="35">
        <v>1940118</v>
      </c>
      <c r="G18" s="67"/>
      <c r="H18" s="35">
        <v>36065</v>
      </c>
      <c r="I18" s="35">
        <v>36422</v>
      </c>
      <c r="J18" s="36">
        <f t="shared" si="1"/>
        <v>0.98987938444474732</v>
      </c>
      <c r="K18" s="35">
        <v>1469603</v>
      </c>
      <c r="L18" s="32"/>
      <c r="M18" s="35">
        <v>12374</v>
      </c>
      <c r="N18" s="35">
        <v>13558</v>
      </c>
      <c r="O18" s="36">
        <f t="shared" si="2"/>
        <v>9.5684499757556107</v>
      </c>
      <c r="P18" s="35">
        <v>492876</v>
      </c>
      <c r="Q18" s="74"/>
      <c r="R18" s="71"/>
      <c r="S18" s="71"/>
    </row>
    <row r="19" spans="1:19" s="2" customFormat="1" ht="15.75">
      <c r="A19" s="22"/>
      <c r="B19" s="34" t="s">
        <v>272</v>
      </c>
      <c r="C19" s="35">
        <v>53690</v>
      </c>
      <c r="D19" s="35">
        <v>42720</v>
      </c>
      <c r="E19" s="36">
        <f t="shared" si="0"/>
        <v>-20.432110262618743</v>
      </c>
      <c r="F19" s="35">
        <v>1982838</v>
      </c>
      <c r="G19" s="67"/>
      <c r="H19" s="35">
        <v>35408</v>
      </c>
      <c r="I19" s="35">
        <v>32205</v>
      </c>
      <c r="J19" s="36">
        <f t="shared" si="1"/>
        <v>-9.045978309986447</v>
      </c>
      <c r="K19" s="35">
        <v>1501808</v>
      </c>
      <c r="L19" s="83"/>
      <c r="M19" s="35">
        <v>12690</v>
      </c>
      <c r="N19" s="35">
        <v>12072</v>
      </c>
      <c r="O19" s="36">
        <f t="shared" si="2"/>
        <v>-4.8699763593380574</v>
      </c>
      <c r="P19" s="35">
        <v>504948</v>
      </c>
      <c r="Q19" s="74"/>
      <c r="R19" s="71"/>
      <c r="S19" s="71"/>
    </row>
    <row r="20" spans="1:19" s="2" customFormat="1" ht="15.75">
      <c r="A20" s="22"/>
      <c r="B20" s="34" t="s">
        <v>273</v>
      </c>
      <c r="C20" s="35">
        <v>40790</v>
      </c>
      <c r="D20" s="35">
        <v>50511</v>
      </c>
      <c r="E20" s="36">
        <f>IF(ISBLANK(D20),"",(IFERROR(((D20/C20-1)*100),"")))</f>
        <v>23.831821524883544</v>
      </c>
      <c r="F20" s="35">
        <v>2033349</v>
      </c>
      <c r="G20" s="67"/>
      <c r="H20" s="35">
        <v>25580</v>
      </c>
      <c r="I20" s="35">
        <v>36126</v>
      </c>
      <c r="J20" s="36">
        <f>IF(ISBLANK(I20),"",(IFERROR(((I20/H20-1)*100),"")))</f>
        <v>41.227521501172795</v>
      </c>
      <c r="K20" s="35">
        <v>1537934</v>
      </c>
      <c r="L20" s="83"/>
      <c r="M20" s="35">
        <v>9218</v>
      </c>
      <c r="N20" s="35">
        <v>13111</v>
      </c>
      <c r="O20" s="36">
        <f>IF(ISBLANK(N20),"",(IFERROR(((N20/M20-1)*100),"")))</f>
        <v>42.232588413972664</v>
      </c>
      <c r="P20" s="35">
        <v>518059</v>
      </c>
      <c r="Q20" s="74"/>
      <c r="R20" s="71"/>
      <c r="S20" s="71"/>
    </row>
    <row r="21" spans="1:19" s="2" customFormat="1" ht="15.75">
      <c r="A21" s="22"/>
      <c r="B21" s="34" t="s">
        <v>274</v>
      </c>
      <c r="C21" s="35">
        <v>52498</v>
      </c>
      <c r="D21" s="35">
        <v>48776</v>
      </c>
      <c r="E21" s="36">
        <f t="shared" ref="E21:E28" si="3">IF(ISBLANK(D21),"",(IFERROR(((D21/C21-1)*100),"")))</f>
        <v>-7.0897938969103569</v>
      </c>
      <c r="F21" s="35">
        <v>2082125</v>
      </c>
      <c r="G21" s="67"/>
      <c r="H21" s="35">
        <v>32655</v>
      </c>
      <c r="I21" s="35">
        <v>33955</v>
      </c>
      <c r="J21" s="36">
        <f t="shared" ref="J21:J28" si="4">IF(ISBLANK(I21),"",(IFERROR(((I21/H21-1)*100),"")))</f>
        <v>3.981013627315888</v>
      </c>
      <c r="K21" s="35">
        <v>1571889</v>
      </c>
      <c r="L21" s="32"/>
      <c r="M21" s="35">
        <v>11453</v>
      </c>
      <c r="N21" s="35">
        <v>12630</v>
      </c>
      <c r="O21" s="36">
        <f t="shared" ref="O21:O28" si="5">IF(ISBLANK(N21),"",(IFERROR(((N21/M21-1)*100),"")))</f>
        <v>10.276783375534793</v>
      </c>
      <c r="P21" s="35">
        <v>530689</v>
      </c>
      <c r="Q21" s="74"/>
      <c r="R21" s="71"/>
      <c r="S21" s="71"/>
    </row>
    <row r="22" spans="1:19" s="2" customFormat="1" ht="15.75">
      <c r="A22" s="22"/>
      <c r="B22" s="34" t="s">
        <v>275</v>
      </c>
      <c r="C22" s="35">
        <v>56877</v>
      </c>
      <c r="D22" s="35">
        <v>45847</v>
      </c>
      <c r="E22" s="36">
        <f t="shared" si="3"/>
        <v>-19.39272465144083</v>
      </c>
      <c r="F22" s="35">
        <v>2127972</v>
      </c>
      <c r="G22" s="67"/>
      <c r="H22" s="35">
        <v>29938</v>
      </c>
      <c r="I22" s="35">
        <v>28285</v>
      </c>
      <c r="J22" s="36">
        <f t="shared" si="4"/>
        <v>-5.5214109158928437</v>
      </c>
      <c r="K22" s="35">
        <v>1600174</v>
      </c>
      <c r="L22" s="32"/>
      <c r="M22" s="35">
        <v>10941</v>
      </c>
      <c r="N22" s="35">
        <v>10311</v>
      </c>
      <c r="O22" s="36">
        <f t="shared" si="5"/>
        <v>-5.7581573896353211</v>
      </c>
      <c r="P22" s="35">
        <v>541000</v>
      </c>
      <c r="Q22" s="74"/>
      <c r="R22" s="71"/>
      <c r="S22" s="71"/>
    </row>
    <row r="23" spans="1:19" s="2" customFormat="1" ht="15.75">
      <c r="A23" s="22"/>
      <c r="B23" s="34" t="s">
        <v>276</v>
      </c>
      <c r="C23" s="35">
        <v>46151</v>
      </c>
      <c r="D23" s="35">
        <v>48638</v>
      </c>
      <c r="E23" s="36">
        <f t="shared" si="3"/>
        <v>5.3888323113258751</v>
      </c>
      <c r="F23" s="35">
        <v>2176610</v>
      </c>
      <c r="G23" s="67"/>
      <c r="H23" s="35">
        <v>29143</v>
      </c>
      <c r="I23" s="35">
        <v>33859</v>
      </c>
      <c r="J23" s="36">
        <f t="shared" si="4"/>
        <v>16.1822736163058</v>
      </c>
      <c r="K23" s="35">
        <v>1634033</v>
      </c>
      <c r="L23" s="32"/>
      <c r="M23" s="35">
        <v>10158</v>
      </c>
      <c r="N23" s="35">
        <v>12091</v>
      </c>
      <c r="O23" s="36">
        <f t="shared" si="5"/>
        <v>19.029336483559756</v>
      </c>
      <c r="P23" s="35">
        <v>553091</v>
      </c>
      <c r="Q23" s="74"/>
      <c r="R23" s="71"/>
      <c r="S23" s="71"/>
    </row>
    <row r="24" spans="1:19" s="2" customFormat="1" ht="15.75">
      <c r="A24" s="22"/>
      <c r="B24" s="34" t="s">
        <v>277</v>
      </c>
      <c r="C24" s="35">
        <v>47222</v>
      </c>
      <c r="D24" s="35">
        <v>49030</v>
      </c>
      <c r="E24" s="36">
        <f t="shared" si="3"/>
        <v>3.8287238998771844</v>
      </c>
      <c r="F24" s="35">
        <v>2225640</v>
      </c>
      <c r="G24" s="67"/>
      <c r="H24" s="35">
        <v>31598</v>
      </c>
      <c r="I24" s="35">
        <v>34675</v>
      </c>
      <c r="J24" s="36">
        <f t="shared" si="4"/>
        <v>9.7379580986138414</v>
      </c>
      <c r="K24" s="35">
        <v>1668708</v>
      </c>
      <c r="L24" s="32"/>
      <c r="M24" s="35">
        <v>11379</v>
      </c>
      <c r="N24" s="35">
        <v>12985</v>
      </c>
      <c r="O24" s="36">
        <f t="shared" si="5"/>
        <v>14.113718252922048</v>
      </c>
      <c r="P24" s="35">
        <v>566076</v>
      </c>
      <c r="Q24" s="74"/>
      <c r="R24" s="71"/>
      <c r="S24" s="71"/>
    </row>
    <row r="25" spans="1:19" s="2" customFormat="1" ht="15.75">
      <c r="A25" s="22"/>
      <c r="B25" s="34" t="s">
        <v>278</v>
      </c>
      <c r="C25" s="35">
        <v>46584</v>
      </c>
      <c r="D25" s="35">
        <v>45324</v>
      </c>
      <c r="E25" s="36">
        <f t="shared" si="3"/>
        <v>-2.7047913446677008</v>
      </c>
      <c r="F25" s="35">
        <v>2270964</v>
      </c>
      <c r="G25" s="67"/>
      <c r="H25" s="35">
        <v>31765</v>
      </c>
      <c r="I25" s="35">
        <v>33346</v>
      </c>
      <c r="J25" s="36">
        <f t="shared" si="4"/>
        <v>4.9771761372579881</v>
      </c>
      <c r="K25" s="35">
        <v>1702054</v>
      </c>
      <c r="L25" s="32"/>
      <c r="M25" s="35">
        <v>11575</v>
      </c>
      <c r="N25" s="35">
        <v>12684</v>
      </c>
      <c r="O25" s="36">
        <f t="shared" si="5"/>
        <v>9.580993520518355</v>
      </c>
      <c r="P25" s="35">
        <v>578760</v>
      </c>
      <c r="Q25" s="74"/>
      <c r="R25" s="71"/>
      <c r="S25" s="71"/>
    </row>
    <row r="26" spans="1:19" s="2" customFormat="1" ht="15.75">
      <c r="A26" s="22"/>
      <c r="B26" s="34" t="s">
        <v>279</v>
      </c>
      <c r="C26" s="35">
        <v>48632</v>
      </c>
      <c r="D26" s="35">
        <v>51396</v>
      </c>
      <c r="E26" s="36">
        <f t="shared" si="3"/>
        <v>5.683500575752598</v>
      </c>
      <c r="F26" s="35">
        <v>2322360</v>
      </c>
      <c r="G26" s="67"/>
      <c r="H26" s="35">
        <v>31948</v>
      </c>
      <c r="I26" s="35">
        <v>36399</v>
      </c>
      <c r="J26" s="36">
        <f t="shared" si="4"/>
        <v>13.932014523600845</v>
      </c>
      <c r="K26" s="35">
        <v>1738453</v>
      </c>
      <c r="L26" s="32"/>
      <c r="M26" s="35">
        <v>11856</v>
      </c>
      <c r="N26" s="35">
        <v>13875</v>
      </c>
      <c r="O26" s="36">
        <f t="shared" si="5"/>
        <v>17.02935222672064</v>
      </c>
      <c r="P26" s="35">
        <v>592635</v>
      </c>
      <c r="Q26" s="74"/>
      <c r="R26" s="71"/>
      <c r="S26" s="71"/>
    </row>
    <row r="27" spans="1:19" s="2" customFormat="1" ht="15.75">
      <c r="A27" s="22"/>
      <c r="B27" s="34" t="s">
        <v>280</v>
      </c>
      <c r="C27" s="35">
        <v>45860</v>
      </c>
      <c r="D27" s="109">
        <v>38187</v>
      </c>
      <c r="E27" s="110">
        <f t="shared" si="3"/>
        <v>-16.731356301788047</v>
      </c>
      <c r="F27" s="109">
        <v>2360547</v>
      </c>
      <c r="G27" s="67"/>
      <c r="H27" s="35">
        <v>29036</v>
      </c>
      <c r="I27" s="109">
        <v>26717</v>
      </c>
      <c r="J27" s="110">
        <f t="shared" si="4"/>
        <v>-7.9866372778619628</v>
      </c>
      <c r="K27" s="109">
        <v>1765170</v>
      </c>
      <c r="L27" s="32"/>
      <c r="M27" s="35">
        <v>10794</v>
      </c>
      <c r="N27" s="109">
        <v>10720</v>
      </c>
      <c r="O27" s="110">
        <f t="shared" si="5"/>
        <v>-0.68556605521585823</v>
      </c>
      <c r="P27" s="109">
        <v>603355</v>
      </c>
      <c r="Q27" s="74"/>
      <c r="R27" s="71"/>
      <c r="S27" s="71"/>
    </row>
    <row r="28" spans="1:19" s="2" customFormat="1" ht="15.75">
      <c r="A28" s="22"/>
      <c r="B28" s="34" t="s">
        <v>281</v>
      </c>
      <c r="C28" s="35">
        <v>27622</v>
      </c>
      <c r="D28" s="35"/>
      <c r="E28" s="36" t="str">
        <f t="shared" si="3"/>
        <v/>
      </c>
      <c r="F28" s="35"/>
      <c r="G28" s="67"/>
      <c r="H28" s="35">
        <v>18895</v>
      </c>
      <c r="I28" s="35"/>
      <c r="J28" s="36" t="str">
        <f t="shared" si="4"/>
        <v/>
      </c>
      <c r="K28" s="35"/>
      <c r="L28" s="32"/>
      <c r="M28" s="35">
        <v>7445</v>
      </c>
      <c r="N28" s="35"/>
      <c r="O28" s="36" t="str">
        <f t="shared" si="5"/>
        <v/>
      </c>
      <c r="P28" s="35"/>
      <c r="Q28" s="74"/>
      <c r="R28" s="71"/>
      <c r="S28" s="71"/>
    </row>
    <row r="29" spans="1:19" s="89" customFormat="1" ht="15.75">
      <c r="A29" s="87"/>
      <c r="B29" s="40" t="s">
        <v>282</v>
      </c>
      <c r="C29" s="76">
        <f>SUM(C17:C28)</f>
        <v>578128</v>
      </c>
      <c r="D29" s="76">
        <f>SUM(D17:D28)</f>
        <v>524500</v>
      </c>
      <c r="E29" s="75"/>
      <c r="F29" s="76"/>
      <c r="G29" s="80"/>
      <c r="H29" s="76">
        <f>SUM(H17:H28)</f>
        <v>368338</v>
      </c>
      <c r="I29" s="76">
        <f>SUM(I17:I28)</f>
        <v>369769</v>
      </c>
      <c r="J29" s="75"/>
      <c r="K29" s="76"/>
      <c r="L29" s="80"/>
      <c r="M29" s="76">
        <f>SUM(M17:M28)</f>
        <v>131391</v>
      </c>
      <c r="N29" s="76">
        <f>SUM(N17:N28)</f>
        <v>137269</v>
      </c>
      <c r="O29" s="75"/>
      <c r="P29" s="76"/>
      <c r="Q29" s="88"/>
    </row>
    <row r="30" spans="1:19" s="2" customFormat="1">
      <c r="A30" s="22"/>
      <c r="B30" s="8"/>
      <c r="C30" s="21"/>
      <c r="D30" s="21"/>
      <c r="E30" s="21"/>
      <c r="F30" s="21" t="s">
        <v>304</v>
      </c>
      <c r="G30" s="21"/>
      <c r="H30" s="21"/>
      <c r="I30" s="21"/>
      <c r="J30" s="21"/>
      <c r="K30" s="21" t="s">
        <v>304</v>
      </c>
      <c r="L30" s="21"/>
      <c r="M30" s="21"/>
      <c r="N30" s="21"/>
      <c r="O30" s="21"/>
      <c r="P30" s="21" t="s">
        <v>304</v>
      </c>
      <c r="Q30" s="23"/>
    </row>
    <row r="31" spans="1:19" s="2" customFormat="1" ht="18.75">
      <c r="A31" s="65"/>
      <c r="B31" s="92" t="s">
        <v>308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99" t="s">
        <v>84</v>
      </c>
      <c r="D32" s="99"/>
      <c r="E32" s="99"/>
      <c r="F32" s="99"/>
      <c r="G32" s="70"/>
      <c r="H32" s="99" t="s">
        <v>72</v>
      </c>
      <c r="I32" s="99"/>
      <c r="J32" s="99"/>
      <c r="K32" s="99"/>
      <c r="L32" s="70"/>
      <c r="M32" s="99" t="s">
        <v>73</v>
      </c>
      <c r="N32" s="99"/>
      <c r="O32" s="99"/>
      <c r="P32" s="99"/>
      <c r="Q32" s="23"/>
    </row>
    <row r="33" spans="1:17" s="2" customFormat="1" ht="15.75">
      <c r="A33" s="65"/>
      <c r="B33" s="68"/>
      <c r="C33" s="102" t="s">
        <v>268</v>
      </c>
      <c r="D33" s="102"/>
      <c r="E33" s="100" t="s">
        <v>316</v>
      </c>
      <c r="F33" s="101" t="s">
        <v>317</v>
      </c>
      <c r="G33" s="67"/>
      <c r="H33" s="102" t="s">
        <v>268</v>
      </c>
      <c r="I33" s="102"/>
      <c r="J33" s="100" t="s">
        <v>316</v>
      </c>
      <c r="K33" s="101" t="s">
        <v>317</v>
      </c>
      <c r="L33" s="90"/>
      <c r="M33" s="102" t="s">
        <v>268</v>
      </c>
      <c r="N33" s="102"/>
      <c r="O33" s="100" t="s">
        <v>316</v>
      </c>
      <c r="P33" s="101" t="s">
        <v>317</v>
      </c>
      <c r="Q33" s="23"/>
    </row>
    <row r="34" spans="1:17" s="2" customFormat="1" ht="15.75">
      <c r="A34" s="65"/>
      <c r="B34" s="68"/>
      <c r="C34" s="31">
        <v>2017</v>
      </c>
      <c r="D34" s="31">
        <v>2018</v>
      </c>
      <c r="E34" s="100"/>
      <c r="F34" s="101"/>
      <c r="G34" s="67"/>
      <c r="H34" s="31">
        <v>2017</v>
      </c>
      <c r="I34" s="31">
        <v>2018</v>
      </c>
      <c r="J34" s="100"/>
      <c r="K34" s="101"/>
      <c r="L34" s="90"/>
      <c r="M34" s="31">
        <v>2017</v>
      </c>
      <c r="N34" s="31">
        <v>2018</v>
      </c>
      <c r="O34" s="100"/>
      <c r="P34" s="101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270</v>
      </c>
      <c r="C36" s="35">
        <v>32261</v>
      </c>
      <c r="D36" s="35">
        <v>29490</v>
      </c>
      <c r="E36" s="36">
        <f t="shared" ref="E36:E38" si="6">IF(ISBLANK(D36),"",(IFERROR(((D36/C36-1)*100),"")))</f>
        <v>-8.5893183720281421</v>
      </c>
      <c r="F36" s="35">
        <v>1077253</v>
      </c>
      <c r="G36" s="67"/>
      <c r="H36" s="35">
        <v>20383</v>
      </c>
      <c r="I36" s="35">
        <v>20825</v>
      </c>
      <c r="J36" s="36">
        <f t="shared" ref="J36:J38" si="7">IF(ISBLANK(I36),"",(IFERROR(((I36/H36-1)*100),"")))</f>
        <v>2.1684737281067568</v>
      </c>
      <c r="K36" s="35">
        <v>797561</v>
      </c>
      <c r="L36" s="90"/>
      <c r="M36" s="35">
        <v>5310</v>
      </c>
      <c r="N36" s="35">
        <v>6293</v>
      </c>
      <c r="O36" s="36">
        <f t="shared" ref="O36:O38" si="8">IF(ISBLANK(N36),"",(IFERROR(((N36/M36-1)*100),"")))</f>
        <v>18.512241054613931</v>
      </c>
      <c r="P36" s="35">
        <v>223039</v>
      </c>
      <c r="Q36" s="23"/>
    </row>
    <row r="37" spans="1:17" s="2" customFormat="1" ht="15.75">
      <c r="A37" s="22"/>
      <c r="B37" s="34" t="s">
        <v>271</v>
      </c>
      <c r="C37" s="35">
        <v>31459</v>
      </c>
      <c r="D37" s="35">
        <v>26988</v>
      </c>
      <c r="E37" s="36">
        <f t="shared" si="6"/>
        <v>-14.212149146508157</v>
      </c>
      <c r="F37" s="35">
        <v>1104358</v>
      </c>
      <c r="G37" s="67"/>
      <c r="H37" s="35">
        <v>20052</v>
      </c>
      <c r="I37" s="35">
        <v>19946</v>
      </c>
      <c r="J37" s="36">
        <f t="shared" si="7"/>
        <v>-0.52862557350887851</v>
      </c>
      <c r="K37" s="35">
        <v>817442</v>
      </c>
      <c r="L37" s="90"/>
      <c r="M37" s="35">
        <v>5760</v>
      </c>
      <c r="N37" s="35">
        <v>6427</v>
      </c>
      <c r="O37" s="36">
        <f t="shared" si="8"/>
        <v>11.579861111111111</v>
      </c>
      <c r="P37" s="35">
        <v>229420</v>
      </c>
      <c r="Q37" s="23"/>
    </row>
    <row r="38" spans="1:17" s="2" customFormat="1" ht="15.75">
      <c r="A38" s="22"/>
      <c r="B38" s="34" t="s">
        <v>272</v>
      </c>
      <c r="C38" s="35">
        <v>30227</v>
      </c>
      <c r="D38" s="35">
        <v>22803</v>
      </c>
      <c r="E38" s="36">
        <f t="shared" si="6"/>
        <v>-24.560823105170869</v>
      </c>
      <c r="F38" s="35">
        <v>1127161</v>
      </c>
      <c r="G38" s="67"/>
      <c r="H38" s="35">
        <v>19818</v>
      </c>
      <c r="I38" s="35">
        <v>17411</v>
      </c>
      <c r="J38" s="36">
        <f t="shared" si="7"/>
        <v>-12.145524270864872</v>
      </c>
      <c r="K38" s="35">
        <v>834853</v>
      </c>
      <c r="L38" s="90"/>
      <c r="M38" s="35">
        <v>6103</v>
      </c>
      <c r="N38" s="35">
        <v>5706</v>
      </c>
      <c r="O38" s="36">
        <f t="shared" si="8"/>
        <v>-6.5049975421923589</v>
      </c>
      <c r="P38" s="35">
        <v>235126</v>
      </c>
      <c r="Q38" s="23"/>
    </row>
    <row r="39" spans="1:17" s="2" customFormat="1" ht="15.75">
      <c r="A39" s="22"/>
      <c r="B39" s="34" t="s">
        <v>273</v>
      </c>
      <c r="C39" s="35">
        <v>22157</v>
      </c>
      <c r="D39" s="35">
        <v>27059</v>
      </c>
      <c r="E39" s="36">
        <f>IF(ISBLANK(D39),"",(IFERROR(((D39/C39-1)*100),"")))</f>
        <v>22.123933745543177</v>
      </c>
      <c r="F39" s="35">
        <v>1154220</v>
      </c>
      <c r="G39" s="67"/>
      <c r="H39" s="35">
        <v>13728</v>
      </c>
      <c r="I39" s="35">
        <v>18946</v>
      </c>
      <c r="J39" s="36">
        <f>IF(ISBLANK(I39),"",(IFERROR(((I39/H39-1)*100),"")))</f>
        <v>38.009906759906762</v>
      </c>
      <c r="K39" s="35">
        <v>853799</v>
      </c>
      <c r="L39" s="90"/>
      <c r="M39" s="35">
        <v>4141</v>
      </c>
      <c r="N39" s="35">
        <v>5777</v>
      </c>
      <c r="O39" s="36">
        <f>IF(ISBLANK(N39),"",(IFERROR(((N39/M39-1)*100),"")))</f>
        <v>39.507365370683402</v>
      </c>
      <c r="P39" s="35">
        <v>240903</v>
      </c>
      <c r="Q39" s="23"/>
    </row>
    <row r="40" spans="1:17" s="2" customFormat="1" ht="15.75">
      <c r="A40" s="22"/>
      <c r="B40" s="34" t="s">
        <v>274</v>
      </c>
      <c r="C40" s="35">
        <v>28508</v>
      </c>
      <c r="D40" s="35">
        <v>25933</v>
      </c>
      <c r="E40" s="36">
        <f t="shared" ref="E40:E47" si="9">IF(ISBLANK(D40),"",(IFERROR(((D40/C40-1)*100),"")))</f>
        <v>-9.0325522660305921</v>
      </c>
      <c r="F40" s="35">
        <v>1180153</v>
      </c>
      <c r="G40" s="67"/>
      <c r="H40" s="35">
        <v>17109</v>
      </c>
      <c r="I40" s="35">
        <v>17618</v>
      </c>
      <c r="J40" s="36">
        <f t="shared" ref="J40:J47" si="10">IF(ISBLANK(I40),"",(IFERROR(((I40/H40-1)*100),"")))</f>
        <v>2.9750423753579947</v>
      </c>
      <c r="K40" s="35">
        <v>871417</v>
      </c>
      <c r="L40" s="90"/>
      <c r="M40" s="35">
        <v>5017</v>
      </c>
      <c r="N40" s="35">
        <v>5743</v>
      </c>
      <c r="O40" s="36">
        <f t="shared" ref="O40:O47" si="11">IF(ISBLANK(N40),"",(IFERROR(((N40/M40-1)*100),"")))</f>
        <v>14.470799282439707</v>
      </c>
      <c r="P40" s="35">
        <v>246646</v>
      </c>
      <c r="Q40" s="23"/>
    </row>
    <row r="41" spans="1:17" s="2" customFormat="1" ht="15.75">
      <c r="A41" s="22"/>
      <c r="B41" s="34" t="s">
        <v>275</v>
      </c>
      <c r="C41" s="35">
        <v>30600</v>
      </c>
      <c r="D41" s="35">
        <v>24198</v>
      </c>
      <c r="E41" s="36">
        <f t="shared" si="9"/>
        <v>-20.921568627450981</v>
      </c>
      <c r="F41" s="35">
        <v>1204351</v>
      </c>
      <c r="G41" s="67"/>
      <c r="H41" s="35">
        <v>15773</v>
      </c>
      <c r="I41" s="35">
        <v>14705</v>
      </c>
      <c r="J41" s="36">
        <f t="shared" si="10"/>
        <v>-6.7710644772712829</v>
      </c>
      <c r="K41" s="35">
        <v>886122</v>
      </c>
      <c r="L41" s="90"/>
      <c r="M41" s="35">
        <v>4949</v>
      </c>
      <c r="N41" s="35">
        <v>4778</v>
      </c>
      <c r="O41" s="36">
        <f t="shared" si="11"/>
        <v>-3.4552434835320223</v>
      </c>
      <c r="P41" s="35">
        <v>251424</v>
      </c>
      <c r="Q41" s="23"/>
    </row>
    <row r="42" spans="1:17" s="2" customFormat="1" ht="15.75">
      <c r="A42" s="22"/>
      <c r="B42" s="34" t="s">
        <v>276</v>
      </c>
      <c r="C42" s="35">
        <v>24926</v>
      </c>
      <c r="D42" s="35">
        <v>25518</v>
      </c>
      <c r="E42" s="36">
        <f t="shared" si="9"/>
        <v>2.3750300890636344</v>
      </c>
      <c r="F42" s="35">
        <v>1229869</v>
      </c>
      <c r="G42" s="67"/>
      <c r="H42" s="35">
        <v>15757</v>
      </c>
      <c r="I42" s="35">
        <v>17794</v>
      </c>
      <c r="J42" s="36">
        <f t="shared" si="10"/>
        <v>12.927587738782753</v>
      </c>
      <c r="K42" s="35">
        <v>903916</v>
      </c>
      <c r="L42" s="90"/>
      <c r="M42" s="35">
        <v>4728</v>
      </c>
      <c r="N42" s="35">
        <v>5570</v>
      </c>
      <c r="O42" s="36">
        <f t="shared" si="11"/>
        <v>17.808798646362089</v>
      </c>
      <c r="P42" s="35">
        <v>256994</v>
      </c>
      <c r="Q42" s="23"/>
    </row>
    <row r="43" spans="1:17" s="2" customFormat="1" ht="15.75">
      <c r="A43" s="22"/>
      <c r="B43" s="34" t="s">
        <v>277</v>
      </c>
      <c r="C43" s="35">
        <v>24926</v>
      </c>
      <c r="D43" s="35">
        <v>25711</v>
      </c>
      <c r="E43" s="36">
        <f t="shared" si="9"/>
        <v>3.1493219930995853</v>
      </c>
      <c r="F43" s="35">
        <v>1255580</v>
      </c>
      <c r="G43" s="67"/>
      <c r="H43" s="35">
        <v>16619</v>
      </c>
      <c r="I43" s="35">
        <v>18404</v>
      </c>
      <c r="J43" s="36">
        <f t="shared" si="10"/>
        <v>10.740718454780662</v>
      </c>
      <c r="K43" s="35">
        <v>922320</v>
      </c>
      <c r="L43" s="90"/>
      <c r="M43" s="35">
        <v>5210</v>
      </c>
      <c r="N43" s="35">
        <v>6171</v>
      </c>
      <c r="O43" s="36">
        <f t="shared" si="11"/>
        <v>18.445297504798464</v>
      </c>
      <c r="P43" s="35">
        <v>263165</v>
      </c>
      <c r="Q43" s="23"/>
    </row>
    <row r="44" spans="1:17" s="2" customFormat="1" ht="15.75">
      <c r="A44" s="22"/>
      <c r="B44" s="34" t="s">
        <v>278</v>
      </c>
      <c r="C44" s="35">
        <v>25028</v>
      </c>
      <c r="D44" s="35">
        <v>23573</v>
      </c>
      <c r="E44" s="36">
        <f t="shared" si="9"/>
        <v>-5.813488892440466</v>
      </c>
      <c r="F44" s="35">
        <v>1279153</v>
      </c>
      <c r="G44" s="67"/>
      <c r="H44" s="35">
        <v>16811</v>
      </c>
      <c r="I44" s="35">
        <v>17543</v>
      </c>
      <c r="J44" s="36">
        <f t="shared" si="10"/>
        <v>4.354291832728574</v>
      </c>
      <c r="K44" s="35">
        <v>939863</v>
      </c>
      <c r="L44" s="90"/>
      <c r="M44" s="35">
        <v>5240</v>
      </c>
      <c r="N44" s="35">
        <v>5993</v>
      </c>
      <c r="O44" s="36">
        <f t="shared" si="11"/>
        <v>14.370229007633583</v>
      </c>
      <c r="P44" s="35">
        <v>269158</v>
      </c>
      <c r="Q44" s="23"/>
    </row>
    <row r="45" spans="1:17" s="2" customFormat="1" ht="15.75">
      <c r="A45" s="22"/>
      <c r="B45" s="34" t="s">
        <v>279</v>
      </c>
      <c r="C45" s="35">
        <v>26382</v>
      </c>
      <c r="D45" s="35">
        <v>26906</v>
      </c>
      <c r="E45" s="36">
        <f t="shared" si="9"/>
        <v>1.986202713971652</v>
      </c>
      <c r="F45" s="35">
        <v>1306059</v>
      </c>
      <c r="G45" s="67"/>
      <c r="H45" s="35">
        <v>16802</v>
      </c>
      <c r="I45" s="35">
        <v>18678</v>
      </c>
      <c r="J45" s="36">
        <f t="shared" si="10"/>
        <v>11.165337459826219</v>
      </c>
      <c r="K45" s="35">
        <v>958541</v>
      </c>
      <c r="L45" s="90"/>
      <c r="M45" s="35">
        <v>5304</v>
      </c>
      <c r="N45" s="35">
        <v>6232</v>
      </c>
      <c r="O45" s="36">
        <f t="shared" si="11"/>
        <v>17.496229260935149</v>
      </c>
      <c r="P45" s="35">
        <v>275390</v>
      </c>
      <c r="Q45" s="23"/>
    </row>
    <row r="46" spans="1:17" s="2" customFormat="1" ht="15.75">
      <c r="A46" s="22"/>
      <c r="B46" s="34" t="s">
        <v>280</v>
      </c>
      <c r="C46" s="35">
        <v>24418</v>
      </c>
      <c r="D46" s="109">
        <v>19802</v>
      </c>
      <c r="E46" s="110">
        <f t="shared" si="9"/>
        <v>-18.904087148824633</v>
      </c>
      <c r="F46" s="109">
        <v>1325861</v>
      </c>
      <c r="G46" s="67"/>
      <c r="H46" s="35">
        <v>15020</v>
      </c>
      <c r="I46" s="109">
        <v>13721</v>
      </c>
      <c r="J46" s="110">
        <f t="shared" si="10"/>
        <v>-8.6484687083888119</v>
      </c>
      <c r="K46" s="109">
        <v>972262</v>
      </c>
      <c r="L46" s="90"/>
      <c r="M46" s="35">
        <v>4750</v>
      </c>
      <c r="N46" s="109">
        <v>4789</v>
      </c>
      <c r="O46" s="110">
        <f t="shared" si="11"/>
        <v>0.82105263157894459</v>
      </c>
      <c r="P46" s="109">
        <v>280179</v>
      </c>
      <c r="Q46" s="23"/>
    </row>
    <row r="47" spans="1:17" s="2" customFormat="1" ht="15.75">
      <c r="A47" s="22"/>
      <c r="B47" s="34" t="s">
        <v>281</v>
      </c>
      <c r="C47" s="35">
        <v>13914</v>
      </c>
      <c r="D47" s="35"/>
      <c r="E47" s="36" t="str">
        <f t="shared" si="9"/>
        <v/>
      </c>
      <c r="F47" s="35"/>
      <c r="G47" s="67"/>
      <c r="H47" s="35">
        <v>9544</v>
      </c>
      <c r="I47" s="35"/>
      <c r="J47" s="36" t="str">
        <f t="shared" si="10"/>
        <v/>
      </c>
      <c r="K47" s="35"/>
      <c r="L47" s="90"/>
      <c r="M47" s="35">
        <v>3347</v>
      </c>
      <c r="N47" s="35"/>
      <c r="O47" s="36" t="str">
        <f t="shared" si="11"/>
        <v/>
      </c>
      <c r="P47" s="35"/>
      <c r="Q47" s="23"/>
    </row>
    <row r="48" spans="1:17" s="2" customFormat="1" ht="15.75">
      <c r="A48" s="87"/>
      <c r="B48" s="40" t="s">
        <v>282</v>
      </c>
      <c r="C48" s="76">
        <f>SUM(C36:C47)</f>
        <v>314806</v>
      </c>
      <c r="D48" s="76">
        <f>SUM(D36:D47)</f>
        <v>277981</v>
      </c>
      <c r="E48" s="75"/>
      <c r="F48" s="76"/>
      <c r="G48" s="80"/>
      <c r="H48" s="76">
        <f>SUM(H36:H47)</f>
        <v>197416</v>
      </c>
      <c r="I48" s="76">
        <f>SUM(I36:I47)</f>
        <v>195591</v>
      </c>
      <c r="J48" s="75"/>
      <c r="K48" s="76"/>
      <c r="L48" s="80"/>
      <c r="M48" s="76">
        <f>SUM(M36:M47)</f>
        <v>59859</v>
      </c>
      <c r="N48" s="76">
        <f>SUM(N36:N47)</f>
        <v>63479</v>
      </c>
      <c r="O48" s="75"/>
      <c r="P48" s="76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309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99" t="s">
        <v>84</v>
      </c>
      <c r="D51" s="99"/>
      <c r="E51" s="99"/>
      <c r="F51" s="99"/>
      <c r="G51" s="70"/>
      <c r="H51" s="99" t="s">
        <v>72</v>
      </c>
      <c r="I51" s="99"/>
      <c r="J51" s="99"/>
      <c r="K51" s="99"/>
      <c r="L51" s="70"/>
      <c r="M51" s="99" t="s">
        <v>73</v>
      </c>
      <c r="N51" s="99"/>
      <c r="O51" s="99"/>
      <c r="P51" s="99"/>
      <c r="Q51" s="23"/>
    </row>
    <row r="52" spans="1:17" s="2" customFormat="1" ht="15.75" customHeight="1">
      <c r="A52" s="22"/>
      <c r="B52" s="68"/>
      <c r="C52" s="102" t="s">
        <v>268</v>
      </c>
      <c r="D52" s="102"/>
      <c r="E52" s="100" t="s">
        <v>316</v>
      </c>
      <c r="F52" s="101" t="s">
        <v>317</v>
      </c>
      <c r="G52" s="67"/>
      <c r="H52" s="102" t="s">
        <v>268</v>
      </c>
      <c r="I52" s="102"/>
      <c r="J52" s="100" t="s">
        <v>316</v>
      </c>
      <c r="K52" s="101" t="s">
        <v>317</v>
      </c>
      <c r="L52" s="96"/>
      <c r="M52" s="102" t="s">
        <v>268</v>
      </c>
      <c r="N52" s="102"/>
      <c r="O52" s="100" t="s">
        <v>316</v>
      </c>
      <c r="P52" s="101" t="s">
        <v>317</v>
      </c>
      <c r="Q52" s="23"/>
    </row>
    <row r="53" spans="1:17" s="2" customFormat="1" ht="15.75">
      <c r="A53" s="22"/>
      <c r="B53" s="68"/>
      <c r="C53" s="31">
        <v>2017</v>
      </c>
      <c r="D53" s="31">
        <v>2018</v>
      </c>
      <c r="E53" s="100"/>
      <c r="F53" s="101"/>
      <c r="G53" s="67"/>
      <c r="H53" s="31">
        <v>2017</v>
      </c>
      <c r="I53" s="31">
        <v>2018</v>
      </c>
      <c r="J53" s="100"/>
      <c r="K53" s="101"/>
      <c r="L53" s="96"/>
      <c r="M53" s="31">
        <v>2017</v>
      </c>
      <c r="N53" s="31">
        <v>2018</v>
      </c>
      <c r="O53" s="100"/>
      <c r="P53" s="101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270</v>
      </c>
      <c r="C55" s="35">
        <f>C17-C36</f>
        <v>24125</v>
      </c>
      <c r="D55" s="35">
        <f t="shared" ref="D55:D66" si="12">IF(D17-D36=0,"",D17-D36)</f>
        <v>24208</v>
      </c>
      <c r="E55" s="36">
        <f t="shared" ref="E55:E66" si="13">IF(ISBLANK(D55),"",(IFERROR(((D55/C55-1)*100),"")))</f>
        <v>0.34404145077719939</v>
      </c>
      <c r="F55" s="35">
        <f>IF(F17-F36=0,"",F17-F36)</f>
        <v>812286</v>
      </c>
      <c r="G55" s="67"/>
      <c r="H55" s="35">
        <f>H17-H36</f>
        <v>15924</v>
      </c>
      <c r="I55" s="35">
        <f t="shared" ref="I55:I66" si="14">IF(I17-I36=0,"",I17-I36)</f>
        <v>16955</v>
      </c>
      <c r="J55" s="36">
        <f t="shared" ref="J55:J66" si="15">IF(ISBLANK(I55),"",(IFERROR(((I55/H55-1)*100),"")))</f>
        <v>6.4745038934940879</v>
      </c>
      <c r="K55" s="35">
        <f t="shared" ref="K55:K66" si="16">IF(K17-K36=0,"",K17-K36)</f>
        <v>635756</v>
      </c>
      <c r="L55" s="90"/>
      <c r="M55" s="35">
        <f>M17-M36</f>
        <v>6198</v>
      </c>
      <c r="N55" s="35">
        <f t="shared" ref="N55:N66" si="17">IF(N17-N36=0,"",N17-N36)</f>
        <v>6939</v>
      </c>
      <c r="O55" s="36">
        <f t="shared" ref="O55:O66" si="18">IF(ISBLANK(N55),"",(IFERROR(((N55/M55-1)*100),"")))</f>
        <v>11.95546950629236</v>
      </c>
      <c r="P55" s="35">
        <f t="shared" ref="P55:P66" si="19">IF(P17-P36=0,"",P17-P36)</f>
        <v>256373</v>
      </c>
      <c r="Q55" s="23"/>
    </row>
    <row r="56" spans="1:17" s="2" customFormat="1" ht="15.75">
      <c r="A56" s="22"/>
      <c r="B56" s="34" t="s">
        <v>271</v>
      </c>
      <c r="C56" s="35">
        <f t="shared" ref="C56" si="20">C18-C37</f>
        <v>24357</v>
      </c>
      <c r="D56" s="35">
        <f t="shared" si="12"/>
        <v>23385</v>
      </c>
      <c r="E56" s="36">
        <f t="shared" si="13"/>
        <v>-3.990639241285876</v>
      </c>
      <c r="F56" s="35">
        <f t="shared" ref="F56:F66" si="21">IF(F18-F37=0,"",F18-F37)</f>
        <v>835760</v>
      </c>
      <c r="G56" s="67"/>
      <c r="H56" s="35">
        <f t="shared" ref="H56" si="22">H18-H37</f>
        <v>16013</v>
      </c>
      <c r="I56" s="35">
        <f t="shared" si="14"/>
        <v>16476</v>
      </c>
      <c r="J56" s="36">
        <f t="shared" si="15"/>
        <v>2.8914007369012618</v>
      </c>
      <c r="K56" s="35">
        <f t="shared" si="16"/>
        <v>652161</v>
      </c>
      <c r="L56" s="90"/>
      <c r="M56" s="35">
        <f t="shared" ref="M56" si="23">M18-M37</f>
        <v>6614</v>
      </c>
      <c r="N56" s="35">
        <f t="shared" si="17"/>
        <v>7131</v>
      </c>
      <c r="O56" s="36">
        <f t="shared" si="18"/>
        <v>7.8167523435137554</v>
      </c>
      <c r="P56" s="35">
        <f t="shared" si="19"/>
        <v>263456</v>
      </c>
      <c r="Q56" s="23"/>
    </row>
    <row r="57" spans="1:17" s="2" customFormat="1" ht="15.75">
      <c r="A57" s="22"/>
      <c r="B57" s="34" t="s">
        <v>272</v>
      </c>
      <c r="C57" s="35">
        <f t="shared" ref="C57" si="24">C19-C38</f>
        <v>23463</v>
      </c>
      <c r="D57" s="35">
        <f t="shared" si="12"/>
        <v>19917</v>
      </c>
      <c r="E57" s="36">
        <f t="shared" si="13"/>
        <v>-15.113156885308786</v>
      </c>
      <c r="F57" s="35">
        <f t="shared" si="21"/>
        <v>855677</v>
      </c>
      <c r="G57" s="67"/>
      <c r="H57" s="35">
        <f t="shared" ref="H57" si="25">H19-H38</f>
        <v>15590</v>
      </c>
      <c r="I57" s="35">
        <f t="shared" si="14"/>
        <v>14794</v>
      </c>
      <c r="J57" s="36">
        <f t="shared" si="15"/>
        <v>-5.105837075048103</v>
      </c>
      <c r="K57" s="35">
        <f t="shared" si="16"/>
        <v>666955</v>
      </c>
      <c r="L57" s="90"/>
      <c r="M57" s="35">
        <f t="shared" ref="M57" si="26">M19-M38</f>
        <v>6587</v>
      </c>
      <c r="N57" s="35">
        <f t="shared" si="17"/>
        <v>6366</v>
      </c>
      <c r="O57" s="36">
        <f t="shared" si="18"/>
        <v>-3.355093365720363</v>
      </c>
      <c r="P57" s="35">
        <f t="shared" si="19"/>
        <v>269822</v>
      </c>
      <c r="Q57" s="23"/>
    </row>
    <row r="58" spans="1:17" s="2" customFormat="1" ht="15.75">
      <c r="A58" s="22"/>
      <c r="B58" s="34" t="s">
        <v>273</v>
      </c>
      <c r="C58" s="35">
        <f t="shared" ref="C58" si="27">C20-C39</f>
        <v>18633</v>
      </c>
      <c r="D58" s="35">
        <f t="shared" si="12"/>
        <v>23452</v>
      </c>
      <c r="E58" s="36">
        <f t="shared" si="13"/>
        <v>25.86271668545055</v>
      </c>
      <c r="F58" s="35">
        <f t="shared" si="21"/>
        <v>879129</v>
      </c>
      <c r="G58" s="67"/>
      <c r="H58" s="35">
        <f t="shared" ref="H58" si="28">H20-H39</f>
        <v>11852</v>
      </c>
      <c r="I58" s="35">
        <f t="shared" si="14"/>
        <v>17180</v>
      </c>
      <c r="J58" s="36">
        <f t="shared" si="15"/>
        <v>44.95443806952413</v>
      </c>
      <c r="K58" s="35">
        <f t="shared" si="16"/>
        <v>684135</v>
      </c>
      <c r="L58" s="90"/>
      <c r="M58" s="35">
        <f t="shared" ref="M58" si="29">M20-M39</f>
        <v>5077</v>
      </c>
      <c r="N58" s="35">
        <f t="shared" si="17"/>
        <v>7334</v>
      </c>
      <c r="O58" s="36">
        <f t="shared" si="18"/>
        <v>44.455387039590313</v>
      </c>
      <c r="P58" s="35">
        <f t="shared" si="19"/>
        <v>277156</v>
      </c>
      <c r="Q58" s="23"/>
    </row>
    <row r="59" spans="1:17" s="2" customFormat="1" ht="15.75">
      <c r="A59" s="22"/>
      <c r="B59" s="34" t="s">
        <v>274</v>
      </c>
      <c r="C59" s="35">
        <f t="shared" ref="C59" si="30">C21-C40</f>
        <v>23990</v>
      </c>
      <c r="D59" s="35">
        <f t="shared" si="12"/>
        <v>22843</v>
      </c>
      <c r="E59" s="36">
        <f t="shared" si="13"/>
        <v>-4.7811588161734031</v>
      </c>
      <c r="F59" s="35">
        <f t="shared" si="21"/>
        <v>901972</v>
      </c>
      <c r="G59" s="67"/>
      <c r="H59" s="35">
        <f t="shared" ref="H59" si="31">H21-H40</f>
        <v>15546</v>
      </c>
      <c r="I59" s="35">
        <f t="shared" si="14"/>
        <v>16337</v>
      </c>
      <c r="J59" s="36">
        <f t="shared" si="15"/>
        <v>5.0881255628457467</v>
      </c>
      <c r="K59" s="35">
        <f t="shared" si="16"/>
        <v>700472</v>
      </c>
      <c r="L59" s="90"/>
      <c r="M59" s="35">
        <f t="shared" ref="M59" si="32">M21-M40</f>
        <v>6436</v>
      </c>
      <c r="N59" s="35">
        <f t="shared" si="17"/>
        <v>6887</v>
      </c>
      <c r="O59" s="36">
        <f t="shared" si="18"/>
        <v>7.0074580484773108</v>
      </c>
      <c r="P59" s="35">
        <f t="shared" si="19"/>
        <v>284043</v>
      </c>
      <c r="Q59" s="23"/>
    </row>
    <row r="60" spans="1:17" s="2" customFormat="1" ht="15.75">
      <c r="A60" s="22"/>
      <c r="B60" s="34" t="s">
        <v>275</v>
      </c>
      <c r="C60" s="35">
        <f t="shared" ref="C60" si="33">C22-C41</f>
        <v>26277</v>
      </c>
      <c r="D60" s="35">
        <f t="shared" si="12"/>
        <v>21649</v>
      </c>
      <c r="E60" s="36">
        <f t="shared" si="13"/>
        <v>-17.612360619553225</v>
      </c>
      <c r="F60" s="35">
        <f t="shared" si="21"/>
        <v>923621</v>
      </c>
      <c r="G60" s="67"/>
      <c r="H60" s="35">
        <f t="shared" ref="H60" si="34">H22-H41</f>
        <v>14165</v>
      </c>
      <c r="I60" s="35">
        <f t="shared" si="14"/>
        <v>13580</v>
      </c>
      <c r="J60" s="36">
        <f t="shared" si="15"/>
        <v>-4.1298976350158885</v>
      </c>
      <c r="K60" s="35">
        <f t="shared" si="16"/>
        <v>714052</v>
      </c>
      <c r="L60" s="90"/>
      <c r="M60" s="35">
        <f t="shared" ref="M60" si="35">M22-M41</f>
        <v>5992</v>
      </c>
      <c r="N60" s="35">
        <f t="shared" si="17"/>
        <v>5533</v>
      </c>
      <c r="O60" s="36">
        <f t="shared" si="18"/>
        <v>-7.6602136181575409</v>
      </c>
      <c r="P60" s="35">
        <f t="shared" si="19"/>
        <v>289576</v>
      </c>
      <c r="Q60" s="23"/>
    </row>
    <row r="61" spans="1:17" s="2" customFormat="1" ht="15.75">
      <c r="A61" s="22"/>
      <c r="B61" s="34" t="s">
        <v>276</v>
      </c>
      <c r="C61" s="35">
        <f t="shared" ref="C61" si="36">C23-C42</f>
        <v>21225</v>
      </c>
      <c r="D61" s="35">
        <f t="shared" si="12"/>
        <v>23120</v>
      </c>
      <c r="E61" s="36">
        <f t="shared" si="13"/>
        <v>8.9281507656066026</v>
      </c>
      <c r="F61" s="35">
        <f t="shared" si="21"/>
        <v>946741</v>
      </c>
      <c r="G61" s="67"/>
      <c r="H61" s="35">
        <f t="shared" ref="H61" si="37">H23-H42</f>
        <v>13386</v>
      </c>
      <c r="I61" s="35">
        <f t="shared" si="14"/>
        <v>16065</v>
      </c>
      <c r="J61" s="36">
        <f t="shared" si="15"/>
        <v>20.01344688480502</v>
      </c>
      <c r="K61" s="35">
        <f t="shared" si="16"/>
        <v>730117</v>
      </c>
      <c r="L61" s="90"/>
      <c r="M61" s="35">
        <f t="shared" ref="M61" si="38">M23-M42</f>
        <v>5430</v>
      </c>
      <c r="N61" s="35">
        <f t="shared" si="17"/>
        <v>6521</v>
      </c>
      <c r="O61" s="36">
        <f t="shared" si="18"/>
        <v>20.092081031307551</v>
      </c>
      <c r="P61" s="35">
        <f t="shared" si="19"/>
        <v>296097</v>
      </c>
      <c r="Q61" s="23"/>
    </row>
    <row r="62" spans="1:17" s="2" customFormat="1" ht="15.75">
      <c r="A62" s="22"/>
      <c r="B62" s="34" t="s">
        <v>277</v>
      </c>
      <c r="C62" s="35">
        <f t="shared" ref="C62" si="39">C24-C43</f>
        <v>22296</v>
      </c>
      <c r="D62" s="35">
        <f t="shared" si="12"/>
        <v>23319</v>
      </c>
      <c r="E62" s="36">
        <f t="shared" si="13"/>
        <v>4.58826695371366</v>
      </c>
      <c r="F62" s="35">
        <f t="shared" si="21"/>
        <v>970060</v>
      </c>
      <c r="G62" s="67"/>
      <c r="H62" s="35">
        <f t="shared" ref="H62" si="40">H24-H43</f>
        <v>14979</v>
      </c>
      <c r="I62" s="35">
        <f t="shared" si="14"/>
        <v>16271</v>
      </c>
      <c r="J62" s="36">
        <f t="shared" si="15"/>
        <v>8.6254089058014571</v>
      </c>
      <c r="K62" s="35">
        <f t="shared" si="16"/>
        <v>746388</v>
      </c>
      <c r="L62" s="90"/>
      <c r="M62" s="35">
        <f t="shared" ref="M62" si="41">M24-M43</f>
        <v>6169</v>
      </c>
      <c r="N62" s="35">
        <f t="shared" si="17"/>
        <v>6814</v>
      </c>
      <c r="O62" s="36">
        <f t="shared" si="18"/>
        <v>10.455503323066949</v>
      </c>
      <c r="P62" s="35">
        <f t="shared" si="19"/>
        <v>302911</v>
      </c>
      <c r="Q62" s="23"/>
    </row>
    <row r="63" spans="1:17" s="2" customFormat="1" ht="15.75">
      <c r="A63" s="22"/>
      <c r="B63" s="34" t="s">
        <v>278</v>
      </c>
      <c r="C63" s="35">
        <f t="shared" ref="C63" si="42">C25-C44</f>
        <v>21556</v>
      </c>
      <c r="D63" s="35">
        <f t="shared" si="12"/>
        <v>21751</v>
      </c>
      <c r="E63" s="36">
        <f t="shared" si="13"/>
        <v>0.90462052328816878</v>
      </c>
      <c r="F63" s="35">
        <f t="shared" si="21"/>
        <v>991811</v>
      </c>
      <c r="G63" s="67"/>
      <c r="H63" s="35">
        <f t="shared" ref="H63" si="43">H25-H44</f>
        <v>14954</v>
      </c>
      <c r="I63" s="35">
        <f t="shared" si="14"/>
        <v>15803</v>
      </c>
      <c r="J63" s="36">
        <f t="shared" si="15"/>
        <v>5.6774107262270945</v>
      </c>
      <c r="K63" s="35">
        <f t="shared" si="16"/>
        <v>762191</v>
      </c>
      <c r="L63" s="90"/>
      <c r="M63" s="35">
        <f t="shared" ref="M63" si="44">M25-M44</f>
        <v>6335</v>
      </c>
      <c r="N63" s="35">
        <f t="shared" si="17"/>
        <v>6691</v>
      </c>
      <c r="O63" s="36">
        <f t="shared" si="18"/>
        <v>5.6195737963693704</v>
      </c>
      <c r="P63" s="35">
        <f t="shared" si="19"/>
        <v>309602</v>
      </c>
      <c r="Q63" s="23"/>
    </row>
    <row r="64" spans="1:17" s="2" customFormat="1" ht="15.75">
      <c r="A64" s="22"/>
      <c r="B64" s="34" t="s">
        <v>279</v>
      </c>
      <c r="C64" s="35">
        <f t="shared" ref="C64" si="45">C26-C45</f>
        <v>22250</v>
      </c>
      <c r="D64" s="35">
        <f t="shared" si="12"/>
        <v>24490</v>
      </c>
      <c r="E64" s="36">
        <f t="shared" si="13"/>
        <v>10.067415730337071</v>
      </c>
      <c r="F64" s="35">
        <f t="shared" si="21"/>
        <v>1016301</v>
      </c>
      <c r="G64" s="67"/>
      <c r="H64" s="35">
        <f t="shared" ref="H64" si="46">H26-H45</f>
        <v>15146</v>
      </c>
      <c r="I64" s="35">
        <f t="shared" si="14"/>
        <v>17721</v>
      </c>
      <c r="J64" s="36">
        <f t="shared" si="15"/>
        <v>17.001188432589466</v>
      </c>
      <c r="K64" s="35">
        <f t="shared" si="16"/>
        <v>779912</v>
      </c>
      <c r="L64" s="90"/>
      <c r="M64" s="35">
        <f t="shared" ref="M64" si="47">M26-M45</f>
        <v>6552</v>
      </c>
      <c r="N64" s="35">
        <f t="shared" si="17"/>
        <v>7643</v>
      </c>
      <c r="O64" s="36">
        <f t="shared" si="18"/>
        <v>16.651404151404158</v>
      </c>
      <c r="P64" s="35">
        <f t="shared" si="19"/>
        <v>317245</v>
      </c>
      <c r="Q64" s="23"/>
    </row>
    <row r="65" spans="1:17" s="2" customFormat="1" ht="15.75">
      <c r="A65" s="22"/>
      <c r="B65" s="34" t="s">
        <v>280</v>
      </c>
      <c r="C65" s="35">
        <f t="shared" ref="C65" si="48">C27-C46</f>
        <v>21442</v>
      </c>
      <c r="D65" s="109">
        <f t="shared" si="12"/>
        <v>18385</v>
      </c>
      <c r="E65" s="110">
        <f t="shared" si="13"/>
        <v>-14.257065572241402</v>
      </c>
      <c r="F65" s="109">
        <f t="shared" si="21"/>
        <v>1034686</v>
      </c>
      <c r="G65" s="67"/>
      <c r="H65" s="35">
        <f t="shared" ref="H65" si="49">H27-H46</f>
        <v>14016</v>
      </c>
      <c r="I65" s="109">
        <f t="shared" si="14"/>
        <v>12996</v>
      </c>
      <c r="J65" s="110">
        <f t="shared" si="15"/>
        <v>-7.2773972602739772</v>
      </c>
      <c r="K65" s="109">
        <f t="shared" si="16"/>
        <v>792908</v>
      </c>
      <c r="L65" s="90"/>
      <c r="M65" s="35">
        <f t="shared" ref="M65" si="50">M27-M46</f>
        <v>6044</v>
      </c>
      <c r="N65" s="109">
        <f t="shared" si="17"/>
        <v>5931</v>
      </c>
      <c r="O65" s="110">
        <f t="shared" si="18"/>
        <v>-1.8696227663798859</v>
      </c>
      <c r="P65" s="109">
        <f t="shared" si="19"/>
        <v>323176</v>
      </c>
      <c r="Q65" s="23"/>
    </row>
    <row r="66" spans="1:17" s="2" customFormat="1" ht="15.75">
      <c r="A66" s="22"/>
      <c r="B66" s="34" t="s">
        <v>281</v>
      </c>
      <c r="C66" s="35">
        <f t="shared" ref="C66" si="51">C28-C47</f>
        <v>13708</v>
      </c>
      <c r="D66" s="35" t="str">
        <f t="shared" si="12"/>
        <v/>
      </c>
      <c r="E66" s="36" t="str">
        <f t="shared" si="13"/>
        <v/>
      </c>
      <c r="F66" s="35" t="str">
        <f t="shared" si="21"/>
        <v/>
      </c>
      <c r="G66" s="67"/>
      <c r="H66" s="35">
        <f t="shared" ref="H66" si="52">H28-H47</f>
        <v>9351</v>
      </c>
      <c r="I66" s="35" t="str">
        <f t="shared" si="14"/>
        <v/>
      </c>
      <c r="J66" s="36" t="str">
        <f t="shared" si="15"/>
        <v/>
      </c>
      <c r="K66" s="35" t="str">
        <f t="shared" si="16"/>
        <v/>
      </c>
      <c r="L66" s="90"/>
      <c r="M66" s="35">
        <f t="shared" ref="M66" si="53">M28-M47</f>
        <v>4098</v>
      </c>
      <c r="N66" s="35" t="str">
        <f t="shared" si="17"/>
        <v/>
      </c>
      <c r="O66" s="36" t="str">
        <f t="shared" si="18"/>
        <v/>
      </c>
      <c r="P66" s="35" t="str">
        <f t="shared" si="19"/>
        <v/>
      </c>
      <c r="Q66" s="23"/>
    </row>
    <row r="67" spans="1:17" s="2" customFormat="1" ht="15.75">
      <c r="A67" s="22"/>
      <c r="B67" s="40" t="s">
        <v>282</v>
      </c>
      <c r="C67" s="76">
        <f>SUM(C55:C66)</f>
        <v>263322</v>
      </c>
      <c r="D67" s="76">
        <f>SUM(D55:D66)</f>
        <v>246519</v>
      </c>
      <c r="E67" s="76"/>
      <c r="F67" s="76"/>
      <c r="G67" s="80"/>
      <c r="H67" s="76">
        <f>SUM(H55:H66)</f>
        <v>170922</v>
      </c>
      <c r="I67" s="76">
        <f>SUM(I55:I66)</f>
        <v>174178</v>
      </c>
      <c r="J67" s="76"/>
      <c r="K67" s="76"/>
      <c r="L67" s="80"/>
      <c r="M67" s="76">
        <f>SUM(M55:M66)</f>
        <v>71532</v>
      </c>
      <c r="N67" s="76">
        <f>SUM(N55:N66)</f>
        <v>73790</v>
      </c>
      <c r="O67" s="76"/>
      <c r="P67" s="76"/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255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0000"/>
  </sheetPr>
  <dimension ref="A1:P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3" t="s">
        <v>104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</row>
    <row r="11" spans="1:16" ht="15.75">
      <c r="A11" s="12"/>
      <c r="B11" s="8"/>
      <c r="C11" s="103" t="s">
        <v>311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6" ht="18.75">
      <c r="A12" s="12"/>
      <c r="B12" s="92" t="s">
        <v>307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254</v>
      </c>
      <c r="C13" s="104" t="s">
        <v>319</v>
      </c>
      <c r="D13" s="104"/>
      <c r="E13" s="101" t="s">
        <v>316</v>
      </c>
      <c r="F13" s="101" t="s">
        <v>305</v>
      </c>
      <c r="G13" s="105" t="s">
        <v>321</v>
      </c>
      <c r="H13" s="106"/>
      <c r="I13" s="101" t="s">
        <v>316</v>
      </c>
      <c r="J13" s="101" t="s">
        <v>306</v>
      </c>
      <c r="K13" s="32"/>
      <c r="L13" s="86" t="s">
        <v>323</v>
      </c>
      <c r="M13" s="101" t="s">
        <v>101</v>
      </c>
      <c r="N13" s="15"/>
    </row>
    <row r="14" spans="1:16" ht="15.75">
      <c r="A14" s="12"/>
      <c r="B14" s="30"/>
      <c r="C14" s="31">
        <v>2017</v>
      </c>
      <c r="D14" s="31">
        <v>2018</v>
      </c>
      <c r="E14" s="101"/>
      <c r="F14" s="101"/>
      <c r="G14" s="31">
        <v>2017</v>
      </c>
      <c r="H14" s="31">
        <v>2018</v>
      </c>
      <c r="I14" s="101"/>
      <c r="J14" s="101"/>
      <c r="K14" s="32"/>
      <c r="L14" s="39" t="s">
        <v>318</v>
      </c>
      <c r="M14" s="101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58</v>
      </c>
      <c r="D16" s="35">
        <v>57</v>
      </c>
      <c r="E16" s="36">
        <f t="shared" ref="E16:E50" si="0">IF(ISBLANK(D16),"",(IFERROR(((D16/C16-1)*100),"")))</f>
        <v>-1.7241379310344862</v>
      </c>
      <c r="F16" s="36">
        <f>+(D16*100)/$D$50</f>
        <v>7.3393077873918411E-2</v>
      </c>
      <c r="G16" s="35">
        <v>809</v>
      </c>
      <c r="H16" s="35">
        <v>893</v>
      </c>
      <c r="I16" s="36">
        <f t="shared" ref="I16:I50" si="1">IF(ISBLANK(H16),"",(IFERROR(((H16/G16-1)*100),"")))</f>
        <v>10.383189122373304</v>
      </c>
      <c r="J16" s="36">
        <f>+(H16*100)/$H$50</f>
        <v>8.4825779437775112E-2</v>
      </c>
      <c r="K16" s="79"/>
      <c r="L16" s="35">
        <v>3383</v>
      </c>
      <c r="M16" s="36">
        <f>+(L16*100)/$L$50</f>
        <v>7.0737476351142248E-2</v>
      </c>
      <c r="N16" s="15"/>
    </row>
    <row r="17" spans="1:14" ht="15.75">
      <c r="A17" s="12"/>
      <c r="B17" s="34" t="s">
        <v>0</v>
      </c>
      <c r="C17" s="35">
        <v>16250</v>
      </c>
      <c r="D17" s="35">
        <v>14487</v>
      </c>
      <c r="E17" s="36">
        <f t="shared" si="0"/>
        <v>-10.849230769230767</v>
      </c>
      <c r="F17" s="36">
        <f t="shared" ref="F17:F48" si="2">+(D17*100)/$D$50</f>
        <v>18.653430160692213</v>
      </c>
      <c r="G17" s="35">
        <v>183073</v>
      </c>
      <c r="H17" s="35">
        <v>215427</v>
      </c>
      <c r="I17" s="36">
        <f t="shared" si="1"/>
        <v>17.672731642568817</v>
      </c>
      <c r="J17" s="36">
        <f t="shared" ref="J17:J48" si="3">+(H17*100)/$H$50</f>
        <v>20.463340634872988</v>
      </c>
      <c r="K17" s="79"/>
      <c r="L17" s="35">
        <v>742803</v>
      </c>
      <c r="M17" s="36">
        <f t="shared" ref="M17:M47" si="4">+(L17*100)/$L$50</f>
        <v>15.531779381039764</v>
      </c>
      <c r="N17" s="15"/>
    </row>
    <row r="18" spans="1:14" ht="15.75">
      <c r="A18" s="12"/>
      <c r="B18" s="34" t="s">
        <v>23</v>
      </c>
      <c r="C18" s="35">
        <v>388</v>
      </c>
      <c r="D18" s="35">
        <v>590</v>
      </c>
      <c r="E18" s="36">
        <f t="shared" si="0"/>
        <v>52.061855670103085</v>
      </c>
      <c r="F18" s="36">
        <f t="shared" si="2"/>
        <v>0.75968273588792745</v>
      </c>
      <c r="G18" s="35">
        <v>6240</v>
      </c>
      <c r="H18" s="35">
        <v>4697</v>
      </c>
      <c r="I18" s="36">
        <f t="shared" si="1"/>
        <v>-24.727564102564102</v>
      </c>
      <c r="J18" s="36">
        <f t="shared" si="3"/>
        <v>0.44616650170126509</v>
      </c>
      <c r="K18" s="79"/>
      <c r="L18" s="35">
        <v>21901</v>
      </c>
      <c r="M18" s="36">
        <f t="shared" si="4"/>
        <v>0.45794308884610302</v>
      </c>
      <c r="N18" s="15"/>
    </row>
    <row r="19" spans="1:14" ht="15.75">
      <c r="A19" s="12"/>
      <c r="B19" s="34" t="s">
        <v>2</v>
      </c>
      <c r="C19" s="35">
        <v>5685</v>
      </c>
      <c r="D19" s="35">
        <v>4298</v>
      </c>
      <c r="E19" s="36">
        <f t="shared" si="0"/>
        <v>-24.397537379067725</v>
      </c>
      <c r="F19" s="36">
        <f t="shared" si="2"/>
        <v>5.5340955912649363</v>
      </c>
      <c r="G19" s="35">
        <v>58655</v>
      </c>
      <c r="H19" s="35">
        <v>70559</v>
      </c>
      <c r="I19" s="36">
        <f t="shared" si="1"/>
        <v>20.294945017475065</v>
      </c>
      <c r="J19" s="36">
        <f t="shared" si="3"/>
        <v>6.7023764516797026</v>
      </c>
      <c r="K19" s="79"/>
      <c r="L19" s="35">
        <v>286325</v>
      </c>
      <c r="M19" s="36">
        <f t="shared" si="4"/>
        <v>5.9869665729355024</v>
      </c>
      <c r="N19" s="15"/>
    </row>
    <row r="20" spans="1:14" ht="15.75">
      <c r="A20" s="12"/>
      <c r="B20" s="34" t="s">
        <v>231</v>
      </c>
      <c r="C20" s="35">
        <v>17600</v>
      </c>
      <c r="D20" s="35">
        <v>15706</v>
      </c>
      <c r="E20" s="36">
        <f t="shared" si="0"/>
        <v>-10.76136363636364</v>
      </c>
      <c r="F20" s="36">
        <f t="shared" si="2"/>
        <v>20.223011948908116</v>
      </c>
      <c r="G20" s="35">
        <v>215359</v>
      </c>
      <c r="H20" s="35">
        <v>233983</v>
      </c>
      <c r="I20" s="36">
        <f t="shared" si="1"/>
        <v>8.6478856235402191</v>
      </c>
      <c r="J20" s="36">
        <f t="shared" si="3"/>
        <v>22.225969037165662</v>
      </c>
      <c r="K20" s="79"/>
      <c r="L20" s="35">
        <v>1070085</v>
      </c>
      <c r="M20" s="36">
        <f t="shared" si="4"/>
        <v>22.375144067754082</v>
      </c>
      <c r="N20" s="15"/>
    </row>
    <row r="21" spans="1:14" ht="15.75">
      <c r="A21" s="12"/>
      <c r="B21" s="34" t="s">
        <v>5</v>
      </c>
      <c r="C21" s="35">
        <v>943</v>
      </c>
      <c r="D21" s="35">
        <v>831</v>
      </c>
      <c r="E21" s="36">
        <f t="shared" si="0"/>
        <v>-11.876988335100746</v>
      </c>
      <c r="F21" s="36">
        <f t="shared" si="2"/>
        <v>1.0699938195302843</v>
      </c>
      <c r="G21" s="35">
        <v>12193</v>
      </c>
      <c r="H21" s="35">
        <v>10072</v>
      </c>
      <c r="I21" s="36">
        <f t="shared" si="1"/>
        <v>-17.395226769457885</v>
      </c>
      <c r="J21" s="36">
        <f t="shared" si="3"/>
        <v>0.95673600279649607</v>
      </c>
      <c r="K21" s="79"/>
      <c r="L21" s="35">
        <v>54594</v>
      </c>
      <c r="M21" s="36">
        <f t="shared" si="4"/>
        <v>1.1415435364807154</v>
      </c>
      <c r="N21" s="15"/>
    </row>
    <row r="22" spans="1:14" ht="15.75">
      <c r="A22" s="12"/>
      <c r="B22" s="34" t="s">
        <v>9</v>
      </c>
      <c r="C22" s="35">
        <v>1965</v>
      </c>
      <c r="D22" s="35">
        <v>1832</v>
      </c>
      <c r="E22" s="36">
        <f t="shared" si="0"/>
        <v>-6.7684478371501271</v>
      </c>
      <c r="F22" s="36">
        <f t="shared" si="2"/>
        <v>2.3588792748248868</v>
      </c>
      <c r="G22" s="35">
        <v>23606</v>
      </c>
      <c r="H22" s="35">
        <v>26463</v>
      </c>
      <c r="I22" s="36">
        <f t="shared" si="1"/>
        <v>12.102855206303476</v>
      </c>
      <c r="J22" s="36">
        <f t="shared" si="3"/>
        <v>2.5137117595317391</v>
      </c>
      <c r="K22" s="79"/>
      <c r="L22" s="35">
        <v>100251</v>
      </c>
      <c r="M22" s="36">
        <f t="shared" si="4"/>
        <v>2.0962171864257648</v>
      </c>
      <c r="N22" s="15"/>
    </row>
    <row r="23" spans="1:14" ht="15.75">
      <c r="A23" s="12"/>
      <c r="B23" s="34" t="s">
        <v>10</v>
      </c>
      <c r="C23" s="35">
        <v>1182</v>
      </c>
      <c r="D23" s="35">
        <v>1236</v>
      </c>
      <c r="E23" s="36">
        <f t="shared" si="0"/>
        <v>4.5685279187817285</v>
      </c>
      <c r="F23" s="36">
        <f t="shared" si="2"/>
        <v>1.5914709517923362</v>
      </c>
      <c r="G23" s="35">
        <v>14782</v>
      </c>
      <c r="H23" s="35">
        <v>17076</v>
      </c>
      <c r="I23" s="36">
        <f t="shared" si="1"/>
        <v>15.518874306589092</v>
      </c>
      <c r="J23" s="36">
        <f t="shared" si="3"/>
        <v>1.6220436838515653</v>
      </c>
      <c r="K23" s="79"/>
      <c r="L23" s="35">
        <v>82127</v>
      </c>
      <c r="M23" s="36">
        <f t="shared" si="4"/>
        <v>1.7172499912179309</v>
      </c>
      <c r="N23" s="15"/>
    </row>
    <row r="24" spans="1:14" ht="15.75">
      <c r="A24" s="12"/>
      <c r="B24" s="34" t="s">
        <v>21</v>
      </c>
      <c r="C24" s="35">
        <v>396</v>
      </c>
      <c r="D24" s="35">
        <v>214</v>
      </c>
      <c r="E24" s="36">
        <f t="shared" si="0"/>
        <v>-45.959595959595958</v>
      </c>
      <c r="F24" s="36">
        <f t="shared" si="2"/>
        <v>0.27554594149155337</v>
      </c>
      <c r="G24" s="35">
        <v>4243</v>
      </c>
      <c r="H24" s="35">
        <v>4552</v>
      </c>
      <c r="I24" s="36">
        <f t="shared" si="1"/>
        <v>7.2825830780108403</v>
      </c>
      <c r="J24" s="36">
        <f t="shared" si="3"/>
        <v>0.43239299888102162</v>
      </c>
      <c r="K24" s="79"/>
      <c r="L24" s="35">
        <v>20993</v>
      </c>
      <c r="M24" s="36">
        <f t="shared" si="4"/>
        <v>0.43895709164632851</v>
      </c>
      <c r="N24" s="15"/>
    </row>
    <row r="25" spans="1:14" ht="15.75">
      <c r="A25" s="12"/>
      <c r="B25" s="34" t="s">
        <v>12</v>
      </c>
      <c r="C25" s="35">
        <v>1186</v>
      </c>
      <c r="D25" s="35">
        <v>1132</v>
      </c>
      <c r="E25" s="36">
        <f t="shared" si="0"/>
        <v>-4.5531197301854949</v>
      </c>
      <c r="F25" s="36">
        <f t="shared" si="2"/>
        <v>1.457560774618871</v>
      </c>
      <c r="G25" s="35">
        <v>17796</v>
      </c>
      <c r="H25" s="35">
        <v>15594</v>
      </c>
      <c r="I25" s="36">
        <f t="shared" si="1"/>
        <v>-12.373567093728932</v>
      </c>
      <c r="J25" s="36">
        <f t="shared" si="3"/>
        <v>1.4812689860612152</v>
      </c>
      <c r="K25" s="79"/>
      <c r="L25" s="35">
        <v>80597</v>
      </c>
      <c r="M25" s="36">
        <f t="shared" si="4"/>
        <v>1.6852581677425398</v>
      </c>
      <c r="N25" s="15"/>
    </row>
    <row r="26" spans="1:14" ht="15.75">
      <c r="A26" s="12"/>
      <c r="B26" s="34" t="s">
        <v>16</v>
      </c>
      <c r="C26" s="35">
        <v>1591</v>
      </c>
      <c r="D26" s="35">
        <v>1669</v>
      </c>
      <c r="E26" s="36">
        <f t="shared" si="0"/>
        <v>4.9025769956002607</v>
      </c>
      <c r="F26" s="36">
        <f t="shared" si="2"/>
        <v>2.1490008240626288</v>
      </c>
      <c r="G26" s="35">
        <v>18392</v>
      </c>
      <c r="H26" s="35">
        <v>19004</v>
      </c>
      <c r="I26" s="36">
        <f t="shared" si="1"/>
        <v>3.3275337103088276</v>
      </c>
      <c r="J26" s="36">
        <f t="shared" si="3"/>
        <v>1.8051837765234919</v>
      </c>
      <c r="K26" s="79"/>
      <c r="L26" s="35">
        <v>83091</v>
      </c>
      <c r="M26" s="36">
        <f t="shared" si="4"/>
        <v>1.7374069309762816</v>
      </c>
      <c r="N26" s="15"/>
    </row>
    <row r="27" spans="1:14" ht="15.75">
      <c r="A27" s="12"/>
      <c r="B27" s="34" t="s">
        <v>14</v>
      </c>
      <c r="C27" s="35">
        <v>2260</v>
      </c>
      <c r="D27" s="35">
        <v>2073</v>
      </c>
      <c r="E27" s="36">
        <f t="shared" si="0"/>
        <v>-8.2743362831858462</v>
      </c>
      <c r="F27" s="36">
        <f t="shared" si="2"/>
        <v>2.6691903584672434</v>
      </c>
      <c r="G27" s="35">
        <v>23889</v>
      </c>
      <c r="H27" s="35">
        <v>23874</v>
      </c>
      <c r="I27" s="36">
        <f t="shared" si="1"/>
        <v>-6.2790405626023116E-2</v>
      </c>
      <c r="J27" s="36">
        <f t="shared" si="3"/>
        <v>2.2677834919344266</v>
      </c>
      <c r="K27" s="79"/>
      <c r="L27" s="35">
        <v>87627</v>
      </c>
      <c r="M27" s="36">
        <f t="shared" si="4"/>
        <v>1.8322532782209702</v>
      </c>
      <c r="N27" s="15"/>
    </row>
    <row r="28" spans="1:14" ht="15.75">
      <c r="A28" s="12"/>
      <c r="B28" s="34" t="s">
        <v>24</v>
      </c>
      <c r="C28" s="35">
        <v>180</v>
      </c>
      <c r="D28" s="35">
        <v>210</v>
      </c>
      <c r="E28" s="36">
        <f t="shared" si="0"/>
        <v>16.666666666666675</v>
      </c>
      <c r="F28" s="36">
        <f t="shared" si="2"/>
        <v>0.27039555006180471</v>
      </c>
      <c r="G28" s="35">
        <v>3558</v>
      </c>
      <c r="H28" s="35">
        <v>3160</v>
      </c>
      <c r="I28" s="36">
        <f t="shared" si="1"/>
        <v>-11.186059584035979</v>
      </c>
      <c r="J28" s="36">
        <f t="shared" si="3"/>
        <v>0.30016737180668462</v>
      </c>
      <c r="K28" s="79"/>
      <c r="L28" s="35">
        <v>16165</v>
      </c>
      <c r="M28" s="36">
        <f t="shared" si="4"/>
        <v>0.33800511534620592</v>
      </c>
      <c r="N28" s="15"/>
    </row>
    <row r="29" spans="1:14" ht="15.75">
      <c r="A29" s="12"/>
      <c r="B29" s="34" t="s">
        <v>18</v>
      </c>
      <c r="C29" s="35">
        <v>1562</v>
      </c>
      <c r="D29" s="35">
        <v>3226</v>
      </c>
      <c r="E29" s="36">
        <f t="shared" si="0"/>
        <v>106.53008962868115</v>
      </c>
      <c r="F29" s="36">
        <f t="shared" si="2"/>
        <v>4.153790688092295</v>
      </c>
      <c r="G29" s="35">
        <v>23720</v>
      </c>
      <c r="H29" s="35">
        <v>21332</v>
      </c>
      <c r="I29" s="36">
        <f t="shared" si="1"/>
        <v>-10.067453625632384</v>
      </c>
      <c r="J29" s="36">
        <f t="shared" si="3"/>
        <v>2.0263197390443657</v>
      </c>
      <c r="K29" s="79"/>
      <c r="L29" s="35">
        <v>76524</v>
      </c>
      <c r="M29" s="36">
        <f t="shared" si="4"/>
        <v>1.6000930062946526</v>
      </c>
      <c r="N29" s="15"/>
    </row>
    <row r="30" spans="1:14" ht="15.75">
      <c r="A30" s="12"/>
      <c r="B30" s="34" t="s">
        <v>1</v>
      </c>
      <c r="C30" s="35">
        <v>6760</v>
      </c>
      <c r="D30" s="35">
        <v>5278</v>
      </c>
      <c r="E30" s="36">
        <f t="shared" si="0"/>
        <v>-21.923076923076923</v>
      </c>
      <c r="F30" s="36">
        <f t="shared" si="2"/>
        <v>6.795941491553358</v>
      </c>
      <c r="G30" s="35">
        <v>89494</v>
      </c>
      <c r="H30" s="35">
        <v>87115</v>
      </c>
      <c r="I30" s="36">
        <f t="shared" si="1"/>
        <v>-2.6582787672916663</v>
      </c>
      <c r="J30" s="36">
        <f t="shared" si="3"/>
        <v>8.2750255047276369</v>
      </c>
      <c r="K30" s="79"/>
      <c r="L30" s="35">
        <v>385037</v>
      </c>
      <c r="M30" s="36">
        <f t="shared" si="4"/>
        <v>8.051003748688963</v>
      </c>
      <c r="N30" s="15"/>
    </row>
    <row r="31" spans="1:14" ht="15.75">
      <c r="A31" s="12"/>
      <c r="B31" s="34" t="s">
        <v>27</v>
      </c>
      <c r="C31" s="35">
        <v>0</v>
      </c>
      <c r="D31" s="35">
        <v>1</v>
      </c>
      <c r="E31" s="36" t="str">
        <f t="shared" si="0"/>
        <v/>
      </c>
      <c r="F31" s="36">
        <f t="shared" si="2"/>
        <v>1.2875978574371652E-3</v>
      </c>
      <c r="G31" s="35">
        <v>5</v>
      </c>
      <c r="H31" s="35">
        <v>1</v>
      </c>
      <c r="I31" s="36">
        <f t="shared" si="1"/>
        <v>-80</v>
      </c>
      <c r="J31" s="36">
        <f t="shared" si="3"/>
        <v>9.4989674622368542E-5</v>
      </c>
      <c r="K31" s="79"/>
      <c r="L31" s="35">
        <v>62</v>
      </c>
      <c r="M31" s="36">
        <f t="shared" si="4"/>
        <v>1.2964006898524446E-3</v>
      </c>
      <c r="N31" s="15"/>
    </row>
    <row r="32" spans="1:14" ht="15.75">
      <c r="A32" s="12"/>
      <c r="B32" s="34" t="s">
        <v>26</v>
      </c>
      <c r="C32" s="35">
        <v>2</v>
      </c>
      <c r="D32" s="35">
        <v>5</v>
      </c>
      <c r="E32" s="36">
        <f t="shared" si="0"/>
        <v>150</v>
      </c>
      <c r="F32" s="36">
        <f t="shared" si="2"/>
        <v>6.4379892871858262E-3</v>
      </c>
      <c r="G32" s="35">
        <v>65</v>
      </c>
      <c r="H32" s="35">
        <v>63</v>
      </c>
      <c r="I32" s="36">
        <f t="shared" si="1"/>
        <v>-3.0769230769230771</v>
      </c>
      <c r="J32" s="36">
        <f t="shared" si="3"/>
        <v>5.9843495012092181E-3</v>
      </c>
      <c r="K32" s="79"/>
      <c r="L32" s="35">
        <v>300</v>
      </c>
      <c r="M32" s="36">
        <f t="shared" si="4"/>
        <v>6.2729065638021508E-3</v>
      </c>
      <c r="N32" s="15"/>
    </row>
    <row r="33" spans="1:14" ht="15.75">
      <c r="A33" s="12"/>
      <c r="B33" s="34" t="s">
        <v>8</v>
      </c>
      <c r="C33" s="35">
        <v>1630</v>
      </c>
      <c r="D33" s="35">
        <v>895</v>
      </c>
      <c r="E33" s="36">
        <f t="shared" si="0"/>
        <v>-45.092024539877293</v>
      </c>
      <c r="F33" s="36">
        <f t="shared" si="2"/>
        <v>1.1524000824062628</v>
      </c>
      <c r="G33" s="35">
        <v>16835</v>
      </c>
      <c r="H33" s="35">
        <v>13400</v>
      </c>
      <c r="I33" s="36">
        <f t="shared" si="1"/>
        <v>-20.403920403920406</v>
      </c>
      <c r="J33" s="36">
        <f t="shared" si="3"/>
        <v>1.2728616399397386</v>
      </c>
      <c r="K33" s="79"/>
      <c r="L33" s="35">
        <v>81664</v>
      </c>
      <c r="M33" s="36">
        <f t="shared" si="4"/>
        <v>1.7075688054211295</v>
      </c>
      <c r="N33" s="15"/>
    </row>
    <row r="34" spans="1:14" ht="15.75">
      <c r="A34" s="12"/>
      <c r="B34" s="34" t="s">
        <v>19</v>
      </c>
      <c r="C34" s="35">
        <v>743</v>
      </c>
      <c r="D34" s="35">
        <v>561</v>
      </c>
      <c r="E34" s="36">
        <f t="shared" si="0"/>
        <v>-24.49528936742934</v>
      </c>
      <c r="F34" s="36">
        <f t="shared" si="2"/>
        <v>0.72234239802224964</v>
      </c>
      <c r="G34" s="35">
        <v>11604</v>
      </c>
      <c r="H34" s="35">
        <v>10125</v>
      </c>
      <c r="I34" s="36">
        <f t="shared" si="1"/>
        <v>-12.74560496380558</v>
      </c>
      <c r="J34" s="36">
        <f t="shared" si="3"/>
        <v>0.96177045555148155</v>
      </c>
      <c r="K34" s="79"/>
      <c r="L34" s="35">
        <v>44820</v>
      </c>
      <c r="M34" s="36">
        <f t="shared" si="4"/>
        <v>0.9371722406320413</v>
      </c>
      <c r="N34" s="15"/>
    </row>
    <row r="35" spans="1:14" ht="15.75">
      <c r="A35" s="12"/>
      <c r="B35" s="34" t="s">
        <v>17</v>
      </c>
      <c r="C35" s="35">
        <v>1097</v>
      </c>
      <c r="D35" s="35">
        <v>1125</v>
      </c>
      <c r="E35" s="36">
        <f t="shared" si="0"/>
        <v>2.5524156791248753</v>
      </c>
      <c r="F35" s="36">
        <f t="shared" si="2"/>
        <v>1.448547589616811</v>
      </c>
      <c r="G35" s="35">
        <v>14100</v>
      </c>
      <c r="H35" s="35">
        <v>15826</v>
      </c>
      <c r="I35" s="36">
        <f t="shared" si="1"/>
        <v>12.241134751773043</v>
      </c>
      <c r="J35" s="36">
        <f t="shared" si="3"/>
        <v>1.5033065905736047</v>
      </c>
      <c r="K35" s="79"/>
      <c r="L35" s="35">
        <v>60170</v>
      </c>
      <c r="M35" s="36">
        <f t="shared" si="4"/>
        <v>1.2581359598132513</v>
      </c>
      <c r="N35" s="15"/>
    </row>
    <row r="36" spans="1:14" ht="15.75">
      <c r="A36" s="12"/>
      <c r="B36" s="34" t="s">
        <v>4</v>
      </c>
      <c r="C36" s="35">
        <v>1925</v>
      </c>
      <c r="D36" s="35">
        <v>1823</v>
      </c>
      <c r="E36" s="36">
        <f t="shared" si="0"/>
        <v>-5.2987012987013031</v>
      </c>
      <c r="F36" s="36">
        <f t="shared" si="2"/>
        <v>2.3472908941079522</v>
      </c>
      <c r="G36" s="35">
        <v>29172</v>
      </c>
      <c r="H36" s="35">
        <v>24906</v>
      </c>
      <c r="I36" s="36">
        <f t="shared" si="1"/>
        <v>-14.623611682435211</v>
      </c>
      <c r="J36" s="36">
        <f t="shared" si="3"/>
        <v>2.3658128361447113</v>
      </c>
      <c r="K36" s="79"/>
      <c r="L36" s="35">
        <v>177021</v>
      </c>
      <c r="M36" s="36">
        <f t="shared" si="4"/>
        <v>3.701453976102735</v>
      </c>
      <c r="N36" s="15"/>
    </row>
    <row r="37" spans="1:14" ht="15.75">
      <c r="A37" s="12"/>
      <c r="B37" s="34" t="s">
        <v>13</v>
      </c>
      <c r="C37" s="35">
        <v>1733</v>
      </c>
      <c r="D37" s="35">
        <v>949</v>
      </c>
      <c r="E37" s="36">
        <f t="shared" si="0"/>
        <v>-45.239469128678586</v>
      </c>
      <c r="F37" s="36">
        <f t="shared" si="2"/>
        <v>1.2219303667078698</v>
      </c>
      <c r="G37" s="35">
        <v>17891</v>
      </c>
      <c r="H37" s="35">
        <v>13375</v>
      </c>
      <c r="I37" s="36">
        <f t="shared" si="1"/>
        <v>-25.241741657816775</v>
      </c>
      <c r="J37" s="36">
        <f t="shared" si="3"/>
        <v>1.2704868980741792</v>
      </c>
      <c r="K37" s="79"/>
      <c r="L37" s="35">
        <v>77871</v>
      </c>
      <c r="M37" s="36">
        <f t="shared" si="4"/>
        <v>1.6282583567661244</v>
      </c>
      <c r="N37" s="15"/>
    </row>
    <row r="38" spans="1:14" ht="15.75">
      <c r="A38" s="12"/>
      <c r="B38" s="34" t="s">
        <v>11</v>
      </c>
      <c r="C38" s="35">
        <v>1882</v>
      </c>
      <c r="D38" s="35">
        <v>1714</v>
      </c>
      <c r="E38" s="36">
        <f t="shared" si="0"/>
        <v>-8.9266737513283729</v>
      </c>
      <c r="F38" s="36">
        <f t="shared" si="2"/>
        <v>2.2069427276473013</v>
      </c>
      <c r="G38" s="35">
        <v>27075</v>
      </c>
      <c r="H38" s="35">
        <v>24976</v>
      </c>
      <c r="I38" s="36">
        <f t="shared" si="1"/>
        <v>-7.7525392428439481</v>
      </c>
      <c r="J38" s="36">
        <f t="shared" si="3"/>
        <v>2.3724621133682771</v>
      </c>
      <c r="K38" s="79"/>
      <c r="L38" s="35">
        <v>119859</v>
      </c>
      <c r="M38" s="36">
        <f t="shared" si="4"/>
        <v>2.5062143594358735</v>
      </c>
      <c r="N38" s="15"/>
    </row>
    <row r="39" spans="1:14" ht="15.75">
      <c r="A39" s="12"/>
      <c r="B39" s="34" t="s">
        <v>22</v>
      </c>
      <c r="C39" s="35">
        <v>539</v>
      </c>
      <c r="D39" s="35">
        <v>1271</v>
      </c>
      <c r="E39" s="36">
        <f t="shared" si="0"/>
        <v>135.8070500927644</v>
      </c>
      <c r="F39" s="36">
        <f t="shared" si="2"/>
        <v>1.6365368768026369</v>
      </c>
      <c r="G39" s="35">
        <v>9141</v>
      </c>
      <c r="H39" s="35">
        <v>7912</v>
      </c>
      <c r="I39" s="36">
        <f t="shared" si="1"/>
        <v>-13.444918499070123</v>
      </c>
      <c r="J39" s="36">
        <f t="shared" si="3"/>
        <v>0.75155830561217996</v>
      </c>
      <c r="K39" s="79"/>
      <c r="L39" s="35">
        <v>28752</v>
      </c>
      <c r="M39" s="36">
        <f t="shared" si="4"/>
        <v>0.60119536507479809</v>
      </c>
      <c r="N39" s="15"/>
    </row>
    <row r="40" spans="1:14" ht="15.75">
      <c r="A40" s="12"/>
      <c r="B40" s="34" t="s">
        <v>15</v>
      </c>
      <c r="C40" s="35">
        <v>769</v>
      </c>
      <c r="D40" s="35">
        <v>797</v>
      </c>
      <c r="E40" s="36">
        <f t="shared" si="0"/>
        <v>3.6410923276983143</v>
      </c>
      <c r="F40" s="36">
        <f t="shared" si="2"/>
        <v>1.0262154923774207</v>
      </c>
      <c r="G40" s="35">
        <v>9166</v>
      </c>
      <c r="H40" s="35">
        <v>11216</v>
      </c>
      <c r="I40" s="36">
        <f t="shared" si="1"/>
        <v>22.365262928212971</v>
      </c>
      <c r="J40" s="36">
        <f t="shared" si="3"/>
        <v>1.0654041905644855</v>
      </c>
      <c r="K40" s="79"/>
      <c r="L40" s="35">
        <v>49611</v>
      </c>
      <c r="M40" s="36">
        <f t="shared" si="4"/>
        <v>1.0373505584559617</v>
      </c>
      <c r="N40" s="15"/>
    </row>
    <row r="41" spans="1:14" ht="15.75">
      <c r="A41" s="12"/>
      <c r="B41" s="34" t="s">
        <v>6</v>
      </c>
      <c r="C41" s="35">
        <v>1655</v>
      </c>
      <c r="D41" s="35">
        <v>1528</v>
      </c>
      <c r="E41" s="36">
        <f t="shared" si="0"/>
        <v>-7.6737160120845971</v>
      </c>
      <c r="F41" s="36">
        <f t="shared" si="2"/>
        <v>1.9674495261639884</v>
      </c>
      <c r="G41" s="35">
        <v>17768</v>
      </c>
      <c r="H41" s="35">
        <v>21334</v>
      </c>
      <c r="I41" s="36">
        <f t="shared" si="1"/>
        <v>20.069788383610977</v>
      </c>
      <c r="J41" s="36">
        <f t="shared" si="3"/>
        <v>2.0265097183936107</v>
      </c>
      <c r="K41" s="79"/>
      <c r="L41" s="35">
        <v>90119</v>
      </c>
      <c r="M41" s="36">
        <f t="shared" si="4"/>
        <v>1.8843602220776201</v>
      </c>
      <c r="N41" s="15"/>
    </row>
    <row r="42" spans="1:14" ht="15.75">
      <c r="A42" s="12"/>
      <c r="B42" s="34" t="s">
        <v>74</v>
      </c>
      <c r="C42" s="35">
        <v>171</v>
      </c>
      <c r="D42" s="35">
        <v>200</v>
      </c>
      <c r="E42" s="36">
        <f t="shared" si="0"/>
        <v>16.959064327485372</v>
      </c>
      <c r="F42" s="36">
        <f t="shared" si="2"/>
        <v>0.25751957148743304</v>
      </c>
      <c r="G42" s="35">
        <v>1651</v>
      </c>
      <c r="H42" s="35">
        <v>1809</v>
      </c>
      <c r="I42" s="36">
        <f t="shared" si="1"/>
        <v>9.5699576014536714</v>
      </c>
      <c r="J42" s="36">
        <f t="shared" si="3"/>
        <v>0.17183632139186469</v>
      </c>
      <c r="K42" s="79"/>
      <c r="L42" s="35">
        <v>5898</v>
      </c>
      <c r="M42" s="36">
        <f t="shared" si="4"/>
        <v>0.12332534304435029</v>
      </c>
      <c r="N42" s="15"/>
    </row>
    <row r="43" spans="1:14" ht="15.75">
      <c r="A43" s="12"/>
      <c r="B43" s="34" t="s">
        <v>3</v>
      </c>
      <c r="C43" s="35">
        <v>5523</v>
      </c>
      <c r="D43" s="35">
        <v>6023</v>
      </c>
      <c r="E43" s="36">
        <f t="shared" si="0"/>
        <v>9.0530508781459407</v>
      </c>
      <c r="F43" s="36">
        <f t="shared" si="2"/>
        <v>7.7552018953440465</v>
      </c>
      <c r="G43" s="35">
        <v>60415</v>
      </c>
      <c r="H43" s="35">
        <v>62005</v>
      </c>
      <c r="I43" s="36">
        <f t="shared" si="1"/>
        <v>2.6317967392203823</v>
      </c>
      <c r="J43" s="36">
        <f t="shared" si="3"/>
        <v>5.8898347749599615</v>
      </c>
      <c r="K43" s="79"/>
      <c r="L43" s="35">
        <v>268777</v>
      </c>
      <c r="M43" s="36">
        <f t="shared" si="4"/>
        <v>5.620043358330169</v>
      </c>
      <c r="N43" s="15"/>
    </row>
    <row r="44" spans="1:14" ht="15.75">
      <c r="A44" s="12"/>
      <c r="B44" s="34" t="s">
        <v>20</v>
      </c>
      <c r="C44" s="35">
        <v>529</v>
      </c>
      <c r="D44" s="35">
        <v>751</v>
      </c>
      <c r="E44" s="36">
        <f t="shared" si="0"/>
        <v>41.965973534971646</v>
      </c>
      <c r="F44" s="36">
        <f t="shared" si="2"/>
        <v>0.96698599093531112</v>
      </c>
      <c r="G44" s="35">
        <v>7191</v>
      </c>
      <c r="H44" s="35">
        <v>4570</v>
      </c>
      <c r="I44" s="36">
        <f t="shared" si="1"/>
        <v>-36.44833820052844</v>
      </c>
      <c r="J44" s="36">
        <f t="shared" si="3"/>
        <v>0.43410281302422427</v>
      </c>
      <c r="K44" s="79"/>
      <c r="L44" s="35">
        <v>45471</v>
      </c>
      <c r="M44" s="36">
        <f t="shared" si="4"/>
        <v>0.95078444787549199</v>
      </c>
      <c r="N44" s="15"/>
    </row>
    <row r="45" spans="1:14" ht="15.75">
      <c r="A45" s="12"/>
      <c r="B45" s="34" t="s">
        <v>7</v>
      </c>
      <c r="C45" s="35">
        <v>2157</v>
      </c>
      <c r="D45" s="35">
        <v>2176</v>
      </c>
      <c r="E45" s="36">
        <f t="shared" si="0"/>
        <v>0.88085303662495118</v>
      </c>
      <c r="F45" s="36">
        <f t="shared" si="2"/>
        <v>2.8018129377832715</v>
      </c>
      <c r="G45" s="35">
        <v>23797</v>
      </c>
      <c r="H45" s="35">
        <v>23059</v>
      </c>
      <c r="I45" s="36">
        <f t="shared" si="1"/>
        <v>-3.1012312476362602</v>
      </c>
      <c r="J45" s="36">
        <f t="shared" si="3"/>
        <v>2.1903669071171965</v>
      </c>
      <c r="K45" s="79"/>
      <c r="L45" s="35">
        <v>104873</v>
      </c>
      <c r="M45" s="36">
        <f t="shared" si="4"/>
        <v>2.19286176688541</v>
      </c>
      <c r="N45" s="15"/>
    </row>
    <row r="46" spans="1:14" ht="15.75">
      <c r="A46" s="12"/>
      <c r="B46" s="34" t="s">
        <v>232</v>
      </c>
      <c r="C46" s="35">
        <v>9870</v>
      </c>
      <c r="D46" s="35">
        <v>5006</v>
      </c>
      <c r="E46" s="36">
        <f t="shared" si="0"/>
        <v>-49.280648429584595</v>
      </c>
      <c r="F46" s="36">
        <f t="shared" si="2"/>
        <v>6.4457148743304495</v>
      </c>
      <c r="G46" s="35">
        <v>99189</v>
      </c>
      <c r="H46" s="35">
        <v>64349</v>
      </c>
      <c r="I46" s="36">
        <f t="shared" si="1"/>
        <v>-35.124862635977784</v>
      </c>
      <c r="J46" s="36">
        <f t="shared" si="3"/>
        <v>6.112490572274794</v>
      </c>
      <c r="K46" s="79"/>
      <c r="L46" s="35">
        <v>515442</v>
      </c>
      <c r="M46" s="36">
        <f t="shared" si="4"/>
        <v>10.777731683531027</v>
      </c>
      <c r="N46" s="15"/>
    </row>
    <row r="47" spans="1:14" ht="15.75">
      <c r="A47" s="12"/>
      <c r="B47" s="34" t="s">
        <v>29</v>
      </c>
      <c r="C47" s="35">
        <v>2</v>
      </c>
      <c r="D47" s="35">
        <v>0</v>
      </c>
      <c r="E47" s="36">
        <f t="shared" si="0"/>
        <v>-100</v>
      </c>
      <c r="F47" s="36">
        <f t="shared" si="2"/>
        <v>0</v>
      </c>
      <c r="G47" s="35">
        <v>7</v>
      </c>
      <c r="H47" s="35">
        <v>3</v>
      </c>
      <c r="I47" s="36">
        <f t="shared" si="1"/>
        <v>-57.142857142857139</v>
      </c>
      <c r="J47" s="36">
        <f t="shared" si="3"/>
        <v>2.8496902386710565E-4</v>
      </c>
      <c r="K47" s="79"/>
      <c r="L47" s="35">
        <v>43</v>
      </c>
      <c r="M47" s="36">
        <f t="shared" si="4"/>
        <v>8.9911660747830826E-4</v>
      </c>
      <c r="N47" s="15"/>
    </row>
    <row r="48" spans="1:14" ht="15.75">
      <c r="A48" s="12"/>
      <c r="B48" s="34" t="s">
        <v>28</v>
      </c>
      <c r="C48" s="35">
        <v>0</v>
      </c>
      <c r="D48" s="35">
        <v>0</v>
      </c>
      <c r="E48" s="36" t="str">
        <f t="shared" si="0"/>
        <v/>
      </c>
      <c r="F48" s="36">
        <f t="shared" si="2"/>
        <v>0</v>
      </c>
      <c r="G48" s="35">
        <v>21</v>
      </c>
      <c r="H48" s="35">
        <v>16</v>
      </c>
      <c r="I48" s="36">
        <f t="shared" si="1"/>
        <v>-23.809523809523814</v>
      </c>
      <c r="J48" s="36">
        <f t="shared" si="3"/>
        <v>1.5198347939578967E-3</v>
      </c>
      <c r="K48" s="79"/>
      <c r="L48" s="35">
        <v>102</v>
      </c>
      <c r="M48" s="36">
        <f>+(L48*100)/$L$50</f>
        <v>2.1327882316927315E-3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79"/>
      <c r="L49" s="35">
        <v>114</v>
      </c>
      <c r="M49" s="36">
        <f>+(L49*100)/$L$50</f>
        <v>2.3837044942448173E-3</v>
      </c>
      <c r="N49" s="15"/>
    </row>
    <row r="50" spans="1:14" ht="15.75">
      <c r="A50" s="12"/>
      <c r="B50" s="40" t="s">
        <v>70</v>
      </c>
      <c r="C50" s="37">
        <f>SUM(C16:C49)</f>
        <v>88233</v>
      </c>
      <c r="D50" s="37">
        <f>SUM(D16:D49)</f>
        <v>77664</v>
      </c>
      <c r="E50" s="38">
        <f t="shared" si="0"/>
        <v>-11.97851144129748</v>
      </c>
      <c r="F50" s="38">
        <f>SUM(F16:F49)</f>
        <v>100</v>
      </c>
      <c r="G50" s="37">
        <f>SUM(G16:G49)</f>
        <v>1040902</v>
      </c>
      <c r="H50" s="37">
        <f>SUM(H16:H49)</f>
        <v>1052746</v>
      </c>
      <c r="I50" s="38">
        <f t="shared" si="1"/>
        <v>1.1378592797400611</v>
      </c>
      <c r="J50" s="38">
        <f>SUM(J16:J49)</f>
        <v>99.999999999999986</v>
      </c>
      <c r="K50" s="79"/>
      <c r="L50" s="37">
        <f>SUM(L16:L49)</f>
        <v>4782472</v>
      </c>
      <c r="M50" s="38">
        <f>SUM(M16:M49)</f>
        <v>100.00000000000003</v>
      </c>
      <c r="N50" s="15"/>
    </row>
    <row r="51" spans="1:14">
      <c r="A51" s="12"/>
      <c r="B51" s="4"/>
      <c r="C51" s="84"/>
      <c r="D51" s="84"/>
      <c r="E51" s="84"/>
      <c r="F51" s="84"/>
      <c r="G51" s="111"/>
      <c r="H51" s="84"/>
      <c r="I51" s="84"/>
      <c r="J51" s="84"/>
      <c r="K51" s="84"/>
      <c r="L51" s="111"/>
      <c r="M51" s="84"/>
      <c r="N51" s="85"/>
    </row>
    <row r="52" spans="1:14" ht="18.75">
      <c r="A52" s="12"/>
      <c r="B52" s="92" t="s">
        <v>308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254</v>
      </c>
      <c r="C53" s="104" t="s">
        <v>319</v>
      </c>
      <c r="D53" s="104"/>
      <c r="E53" s="101" t="s">
        <v>316</v>
      </c>
      <c r="F53" s="101" t="s">
        <v>305</v>
      </c>
      <c r="G53" s="105" t="s">
        <v>320</v>
      </c>
      <c r="H53" s="106"/>
      <c r="I53" s="101" t="s">
        <v>316</v>
      </c>
      <c r="J53" s="101" t="s">
        <v>306</v>
      </c>
      <c r="K53" s="94"/>
      <c r="L53" s="86" t="s">
        <v>322</v>
      </c>
      <c r="M53" s="101" t="s">
        <v>101</v>
      </c>
      <c r="N53" s="85"/>
    </row>
    <row r="54" spans="1:14" ht="15.75">
      <c r="A54" s="12"/>
      <c r="B54" s="30"/>
      <c r="C54" s="31">
        <v>2017</v>
      </c>
      <c r="D54" s="31">
        <v>2018</v>
      </c>
      <c r="E54" s="101"/>
      <c r="F54" s="101"/>
      <c r="G54" s="31">
        <v>2017</v>
      </c>
      <c r="H54" s="31">
        <v>2018</v>
      </c>
      <c r="I54" s="101"/>
      <c r="J54" s="101"/>
      <c r="K54" s="94"/>
      <c r="L54" s="39" t="s">
        <v>318</v>
      </c>
      <c r="M54" s="101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35</v>
      </c>
      <c r="D56" s="35">
        <v>36</v>
      </c>
      <c r="E56" s="36">
        <f t="shared" ref="E56:E90" si="5">IF(ISBLANK(D56),"",(IFERROR(((D56/C56-1)*100),"")))</f>
        <v>2.857142857142847</v>
      </c>
      <c r="F56" s="36">
        <f>+(D56*100)/$D$90</f>
        <v>9.1196960101329952E-2</v>
      </c>
      <c r="G56" s="35">
        <v>452</v>
      </c>
      <c r="H56" s="35">
        <v>560</v>
      </c>
      <c r="I56" s="36">
        <f t="shared" ref="I56:I90" si="6">IF(ISBLANK(H56),"",(IFERROR(((H56/G56-1)*100),"")))</f>
        <v>23.893805309734507</v>
      </c>
      <c r="J56" s="36">
        <f>+(H56*100)/$H$90</f>
        <v>0.10192789329605685</v>
      </c>
      <c r="K56" s="79"/>
      <c r="L56" s="35">
        <v>2050</v>
      </c>
      <c r="M56" s="36">
        <f>+(L56*100)/$L$90</f>
        <v>7.8576184210173275E-2</v>
      </c>
      <c r="N56" s="85"/>
    </row>
    <row r="57" spans="1:14" ht="15.75">
      <c r="A57" s="12"/>
      <c r="B57" s="34" t="s">
        <v>0</v>
      </c>
      <c r="C57" s="35">
        <v>8712</v>
      </c>
      <c r="D57" s="35">
        <v>7467</v>
      </c>
      <c r="E57" s="36">
        <f t="shared" si="5"/>
        <v>-14.290633608815428</v>
      </c>
      <c r="F57" s="36">
        <f t="shared" ref="F57:F89" si="7">+(D57*100)/$D$90</f>
        <v>18.915769474350856</v>
      </c>
      <c r="G57" s="35">
        <v>101732</v>
      </c>
      <c r="H57" s="35">
        <v>113569</v>
      </c>
      <c r="I57" s="36">
        <f t="shared" si="6"/>
        <v>11.635473597294844</v>
      </c>
      <c r="J57" s="36">
        <f t="shared" ref="J57:J89" si="8">+(H57*100)/$H$90</f>
        <v>20.671158774535499</v>
      </c>
      <c r="K57" s="79"/>
      <c r="L57" s="35">
        <v>420437</v>
      </c>
      <c r="M57" s="36">
        <f t="shared" ref="M57:M89" si="9">+(L57*100)/$L$90</f>
        <v>16.115285444279326</v>
      </c>
      <c r="N57" s="85"/>
    </row>
    <row r="58" spans="1:14" ht="15.75">
      <c r="A58" s="12"/>
      <c r="B58" s="34" t="s">
        <v>23</v>
      </c>
      <c r="C58" s="35">
        <v>140</v>
      </c>
      <c r="D58" s="35">
        <v>271</v>
      </c>
      <c r="E58" s="36">
        <f t="shared" si="5"/>
        <v>93.571428571428569</v>
      </c>
      <c r="F58" s="36">
        <f t="shared" si="7"/>
        <v>0.68651044965167829</v>
      </c>
      <c r="G58" s="35">
        <v>2458</v>
      </c>
      <c r="H58" s="35">
        <v>2121</v>
      </c>
      <c r="I58" s="36">
        <f t="shared" si="6"/>
        <v>-13.710333604556546</v>
      </c>
      <c r="J58" s="36">
        <f t="shared" si="8"/>
        <v>0.38605189585881533</v>
      </c>
      <c r="K58" s="79"/>
      <c r="L58" s="35">
        <v>9917</v>
      </c>
      <c r="M58" s="36">
        <f t="shared" si="9"/>
        <v>0.38011708234745778</v>
      </c>
      <c r="N58" s="85"/>
    </row>
    <row r="59" spans="1:14" ht="15.75">
      <c r="A59" s="12"/>
      <c r="B59" s="34" t="s">
        <v>2</v>
      </c>
      <c r="C59" s="35">
        <v>2789</v>
      </c>
      <c r="D59" s="35">
        <v>2110</v>
      </c>
      <c r="E59" s="36">
        <f t="shared" si="5"/>
        <v>-24.345643599856579</v>
      </c>
      <c r="F59" s="36">
        <f t="shared" si="7"/>
        <v>5.3451551614946169</v>
      </c>
      <c r="G59" s="35">
        <v>31202</v>
      </c>
      <c r="H59" s="35">
        <v>35257</v>
      </c>
      <c r="I59" s="36">
        <f t="shared" si="6"/>
        <v>12.995961797320676</v>
      </c>
      <c r="J59" s="36">
        <f t="shared" si="8"/>
        <v>6.4172709534626362</v>
      </c>
      <c r="K59" s="79"/>
      <c r="L59" s="35">
        <v>150833</v>
      </c>
      <c r="M59" s="36">
        <f t="shared" si="9"/>
        <v>5.7814056551088129</v>
      </c>
      <c r="N59" s="85"/>
    </row>
    <row r="60" spans="1:14" ht="15.75">
      <c r="A60" s="12"/>
      <c r="B60" s="34" t="s">
        <v>231</v>
      </c>
      <c r="C60" s="35">
        <v>9680</v>
      </c>
      <c r="D60" s="35">
        <v>8690</v>
      </c>
      <c r="E60" s="36">
        <f t="shared" si="5"/>
        <v>-10.22727272727273</v>
      </c>
      <c r="F60" s="36">
        <f t="shared" si="7"/>
        <v>22.013932868904369</v>
      </c>
      <c r="G60" s="35">
        <v>124094</v>
      </c>
      <c r="H60" s="35">
        <v>130746</v>
      </c>
      <c r="I60" s="36">
        <f t="shared" si="6"/>
        <v>5.3604525601560038</v>
      </c>
      <c r="J60" s="36">
        <f t="shared" si="8"/>
        <v>23.797614887296874</v>
      </c>
      <c r="K60" s="79"/>
      <c r="L60" s="35">
        <v>627168</v>
      </c>
      <c r="M60" s="36">
        <f t="shared" si="9"/>
        <v>24.039252828646806</v>
      </c>
      <c r="N60" s="85"/>
    </row>
    <row r="61" spans="1:14" ht="15.75">
      <c r="A61" s="12"/>
      <c r="B61" s="34" t="s">
        <v>5</v>
      </c>
      <c r="C61" s="35">
        <v>544</v>
      </c>
      <c r="D61" s="35">
        <v>474</v>
      </c>
      <c r="E61" s="36">
        <f t="shared" si="5"/>
        <v>-12.867647058823529</v>
      </c>
      <c r="F61" s="36">
        <f t="shared" si="7"/>
        <v>1.2007599746675111</v>
      </c>
      <c r="G61" s="35">
        <v>5770</v>
      </c>
      <c r="H61" s="35">
        <v>5333</v>
      </c>
      <c r="I61" s="36">
        <f t="shared" si="6"/>
        <v>-7.5736568457538951</v>
      </c>
      <c r="J61" s="36">
        <f t="shared" si="8"/>
        <v>0.97068116954976991</v>
      </c>
      <c r="K61" s="79"/>
      <c r="L61" s="35">
        <v>25718</v>
      </c>
      <c r="M61" s="36">
        <f t="shared" si="9"/>
        <v>0.98576697830109095</v>
      </c>
      <c r="N61" s="85"/>
    </row>
    <row r="62" spans="1:14" ht="15.75">
      <c r="A62" s="12"/>
      <c r="B62" s="34" t="s">
        <v>9</v>
      </c>
      <c r="C62" s="35">
        <v>908</v>
      </c>
      <c r="D62" s="35">
        <v>949</v>
      </c>
      <c r="E62" s="36">
        <f t="shared" si="5"/>
        <v>4.5154185022026505</v>
      </c>
      <c r="F62" s="36">
        <f t="shared" si="7"/>
        <v>2.4040531982267259</v>
      </c>
      <c r="G62" s="35">
        <v>11814</v>
      </c>
      <c r="H62" s="35">
        <v>13457</v>
      </c>
      <c r="I62" s="36">
        <f t="shared" si="6"/>
        <v>13.907228711697982</v>
      </c>
      <c r="J62" s="36">
        <f t="shared" si="8"/>
        <v>2.4493636787232802</v>
      </c>
      <c r="K62" s="79"/>
      <c r="L62" s="35">
        <v>52080</v>
      </c>
      <c r="M62" s="36">
        <f t="shared" si="9"/>
        <v>1.9962183773979632</v>
      </c>
      <c r="N62" s="85"/>
    </row>
    <row r="63" spans="1:14" ht="15.75">
      <c r="A63" s="12"/>
      <c r="B63" s="34" t="s">
        <v>10</v>
      </c>
      <c r="C63" s="35">
        <v>640</v>
      </c>
      <c r="D63" s="35">
        <v>668</v>
      </c>
      <c r="E63" s="36">
        <f t="shared" si="5"/>
        <v>4.3749999999999956</v>
      </c>
      <c r="F63" s="36">
        <f t="shared" si="7"/>
        <v>1.6922102596580113</v>
      </c>
      <c r="G63" s="35">
        <v>8216</v>
      </c>
      <c r="H63" s="35">
        <v>8508</v>
      </c>
      <c r="I63" s="36">
        <f t="shared" si="6"/>
        <v>3.5540408958130376</v>
      </c>
      <c r="J63" s="36">
        <f t="shared" si="8"/>
        <v>1.548575921719378</v>
      </c>
      <c r="K63" s="79"/>
      <c r="L63" s="35">
        <v>45424</v>
      </c>
      <c r="M63" s="36">
        <f t="shared" si="9"/>
        <v>1.7410949227136152</v>
      </c>
      <c r="N63" s="85"/>
    </row>
    <row r="64" spans="1:14" ht="15.75">
      <c r="A64" s="12"/>
      <c r="B64" s="34" t="s">
        <v>21</v>
      </c>
      <c r="C64" s="35">
        <v>197</v>
      </c>
      <c r="D64" s="35">
        <v>99</v>
      </c>
      <c r="E64" s="36">
        <f t="shared" si="5"/>
        <v>-49.746192893401023</v>
      </c>
      <c r="F64" s="36">
        <f t="shared" si="7"/>
        <v>0.25079164027865736</v>
      </c>
      <c r="G64" s="35">
        <v>2266</v>
      </c>
      <c r="H64" s="35">
        <v>2567</v>
      </c>
      <c r="I64" s="36">
        <f t="shared" si="6"/>
        <v>13.28331862312444</v>
      </c>
      <c r="J64" s="36">
        <f t="shared" si="8"/>
        <v>0.46723018230531771</v>
      </c>
      <c r="K64" s="79"/>
      <c r="L64" s="35">
        <v>11454</v>
      </c>
      <c r="M64" s="36">
        <f t="shared" si="9"/>
        <v>0.43903005558210961</v>
      </c>
      <c r="N64" s="85"/>
    </row>
    <row r="65" spans="1:14" ht="15.75">
      <c r="A65" s="12"/>
      <c r="B65" s="34" t="s">
        <v>12</v>
      </c>
      <c r="C65" s="35">
        <v>428</v>
      </c>
      <c r="D65" s="35">
        <v>479</v>
      </c>
      <c r="E65" s="36">
        <f t="shared" si="5"/>
        <v>11.915887850467289</v>
      </c>
      <c r="F65" s="36">
        <f t="shared" si="7"/>
        <v>1.2134262191260292</v>
      </c>
      <c r="G65" s="35">
        <v>7423</v>
      </c>
      <c r="H65" s="35">
        <v>6532</v>
      </c>
      <c r="I65" s="36">
        <f t="shared" si="6"/>
        <v>-12.003233194126361</v>
      </c>
      <c r="J65" s="36">
        <f t="shared" si="8"/>
        <v>1.1889160696604344</v>
      </c>
      <c r="K65" s="79"/>
      <c r="L65" s="35">
        <v>34001</v>
      </c>
      <c r="M65" s="36">
        <f t="shared" si="9"/>
        <v>1.3032530923561472</v>
      </c>
      <c r="N65" s="85"/>
    </row>
    <row r="66" spans="1:14" ht="15.75">
      <c r="A66" s="12"/>
      <c r="B66" s="34" t="s">
        <v>16</v>
      </c>
      <c r="C66" s="35">
        <v>915</v>
      </c>
      <c r="D66" s="35">
        <v>897</v>
      </c>
      <c r="E66" s="36">
        <f t="shared" si="5"/>
        <v>-1.9672131147540961</v>
      </c>
      <c r="F66" s="36">
        <f t="shared" si="7"/>
        <v>2.272324255858138</v>
      </c>
      <c r="G66" s="35">
        <v>10375</v>
      </c>
      <c r="H66" s="35">
        <v>10752</v>
      </c>
      <c r="I66" s="36">
        <f t="shared" si="6"/>
        <v>3.6337349397590257</v>
      </c>
      <c r="J66" s="36">
        <f t="shared" si="8"/>
        <v>1.9570155512842915</v>
      </c>
      <c r="K66" s="79"/>
      <c r="L66" s="35">
        <v>47352</v>
      </c>
      <c r="M66" s="36">
        <f t="shared" si="9"/>
        <v>1.8149948657171342</v>
      </c>
      <c r="N66" s="85"/>
    </row>
    <row r="67" spans="1:14" ht="15.75">
      <c r="A67" s="12"/>
      <c r="B67" s="34" t="s">
        <v>14</v>
      </c>
      <c r="C67" s="35">
        <v>802</v>
      </c>
      <c r="D67" s="35">
        <v>884</v>
      </c>
      <c r="E67" s="36">
        <f t="shared" si="5"/>
        <v>10.224438902743138</v>
      </c>
      <c r="F67" s="36">
        <f t="shared" si="7"/>
        <v>2.2393920202659912</v>
      </c>
      <c r="G67" s="35">
        <v>10026</v>
      </c>
      <c r="H67" s="35">
        <v>11449</v>
      </c>
      <c r="I67" s="36">
        <f t="shared" si="6"/>
        <v>14.193097945342114</v>
      </c>
      <c r="J67" s="36">
        <f t="shared" si="8"/>
        <v>2.0838793756188481</v>
      </c>
      <c r="K67" s="79"/>
      <c r="L67" s="35">
        <v>42340</v>
      </c>
      <c r="M67" s="36">
        <f t="shared" si="9"/>
        <v>1.6228856777847496</v>
      </c>
      <c r="N67" s="85"/>
    </row>
    <row r="68" spans="1:14" ht="15.75">
      <c r="A68" s="12"/>
      <c r="B68" s="34" t="s">
        <v>24</v>
      </c>
      <c r="C68" s="35">
        <v>122</v>
      </c>
      <c r="D68" s="35">
        <v>134</v>
      </c>
      <c r="E68" s="36">
        <f t="shared" si="5"/>
        <v>9.8360655737705027</v>
      </c>
      <c r="F68" s="36">
        <f t="shared" si="7"/>
        <v>0.33945535148828371</v>
      </c>
      <c r="G68" s="35">
        <v>2232</v>
      </c>
      <c r="H68" s="35">
        <v>1858</v>
      </c>
      <c r="I68" s="36">
        <f t="shared" si="6"/>
        <v>-16.756272401433691</v>
      </c>
      <c r="J68" s="36">
        <f t="shared" si="8"/>
        <v>0.33818218882870288</v>
      </c>
      <c r="K68" s="79"/>
      <c r="L68" s="35">
        <v>10449</v>
      </c>
      <c r="M68" s="36">
        <f t="shared" si="9"/>
        <v>0.40050856039614663</v>
      </c>
      <c r="N68" s="85"/>
    </row>
    <row r="69" spans="1:14" ht="15.75">
      <c r="A69" s="12"/>
      <c r="B69" s="34" t="s">
        <v>18</v>
      </c>
      <c r="C69" s="35">
        <v>766</v>
      </c>
      <c r="D69" s="35">
        <v>1343</v>
      </c>
      <c r="E69" s="36">
        <f t="shared" si="5"/>
        <v>75.326370757180158</v>
      </c>
      <c r="F69" s="36">
        <f t="shared" si="7"/>
        <v>3.4021532615579479</v>
      </c>
      <c r="G69" s="35">
        <v>11380</v>
      </c>
      <c r="H69" s="35">
        <v>10803</v>
      </c>
      <c r="I69" s="36">
        <f t="shared" si="6"/>
        <v>-5.0702987697715312</v>
      </c>
      <c r="J69" s="36">
        <f t="shared" si="8"/>
        <v>1.9662982701380396</v>
      </c>
      <c r="K69" s="79"/>
      <c r="L69" s="35">
        <v>37514</v>
      </c>
      <c r="M69" s="36">
        <f t="shared" si="9"/>
        <v>1.4379058412002148</v>
      </c>
      <c r="N69" s="85"/>
    </row>
    <row r="70" spans="1:14" ht="15.75">
      <c r="A70" s="12"/>
      <c r="B70" s="34" t="s">
        <v>1</v>
      </c>
      <c r="C70" s="35">
        <v>3651</v>
      </c>
      <c r="D70" s="35">
        <v>2751</v>
      </c>
      <c r="E70" s="36">
        <f t="shared" si="5"/>
        <v>-24.650780608052592</v>
      </c>
      <c r="F70" s="36">
        <f t="shared" si="7"/>
        <v>6.9689677010766307</v>
      </c>
      <c r="G70" s="35">
        <v>50276</v>
      </c>
      <c r="H70" s="35">
        <v>47012</v>
      </c>
      <c r="I70" s="36">
        <f t="shared" si="6"/>
        <v>-6.492163258811356</v>
      </c>
      <c r="J70" s="36">
        <f t="shared" si="8"/>
        <v>8.556846642203972</v>
      </c>
      <c r="K70" s="79"/>
      <c r="L70" s="35">
        <v>222142</v>
      </c>
      <c r="M70" s="36">
        <f t="shared" si="9"/>
        <v>8.5146686403982006</v>
      </c>
      <c r="N70" s="85"/>
    </row>
    <row r="71" spans="1:14" ht="15.75">
      <c r="A71" s="12"/>
      <c r="B71" s="34" t="s">
        <v>27</v>
      </c>
      <c r="C71" s="35">
        <v>0</v>
      </c>
      <c r="D71" s="35">
        <v>0</v>
      </c>
      <c r="E71" s="36" t="str">
        <f t="shared" si="5"/>
        <v/>
      </c>
      <c r="F71" s="36">
        <f t="shared" si="7"/>
        <v>0</v>
      </c>
      <c r="G71" s="35">
        <v>4</v>
      </c>
      <c r="H71" s="35">
        <v>0</v>
      </c>
      <c r="I71" s="36">
        <f t="shared" si="6"/>
        <v>-100</v>
      </c>
      <c r="J71" s="36">
        <f t="shared" si="8"/>
        <v>0</v>
      </c>
      <c r="K71" s="79"/>
      <c r="L71" s="35">
        <v>23</v>
      </c>
      <c r="M71" s="36">
        <f t="shared" si="9"/>
        <v>8.8158645699218797E-4</v>
      </c>
      <c r="N71" s="85"/>
    </row>
    <row r="72" spans="1:14" ht="15.75">
      <c r="A72" s="12"/>
      <c r="B72" s="34" t="s">
        <v>26</v>
      </c>
      <c r="C72" s="35">
        <v>1</v>
      </c>
      <c r="D72" s="35">
        <v>2</v>
      </c>
      <c r="E72" s="36">
        <f t="shared" si="5"/>
        <v>100</v>
      </c>
      <c r="F72" s="36">
        <f t="shared" si="7"/>
        <v>5.0664977834072198E-3</v>
      </c>
      <c r="G72" s="35">
        <v>33</v>
      </c>
      <c r="H72" s="35">
        <v>36</v>
      </c>
      <c r="I72" s="36">
        <f t="shared" si="6"/>
        <v>9.0909090909090828</v>
      </c>
      <c r="J72" s="36">
        <f t="shared" si="8"/>
        <v>6.552507426175083E-3</v>
      </c>
      <c r="K72" s="79"/>
      <c r="L72" s="35">
        <v>160</v>
      </c>
      <c r="M72" s="36">
        <f t="shared" si="9"/>
        <v>6.1327753529891336E-3</v>
      </c>
      <c r="N72" s="85"/>
    </row>
    <row r="73" spans="1:14" ht="15.75">
      <c r="A73" s="12"/>
      <c r="B73" s="34" t="s">
        <v>8</v>
      </c>
      <c r="C73" s="35">
        <v>865</v>
      </c>
      <c r="D73" s="35">
        <v>457</v>
      </c>
      <c r="E73" s="36">
        <f t="shared" si="5"/>
        <v>-47.167630057803464</v>
      </c>
      <c r="F73" s="36">
        <f t="shared" si="7"/>
        <v>1.1576947435085496</v>
      </c>
      <c r="G73" s="35">
        <v>8451</v>
      </c>
      <c r="H73" s="35">
        <v>6797</v>
      </c>
      <c r="I73" s="36">
        <f t="shared" si="6"/>
        <v>-19.571648325641931</v>
      </c>
      <c r="J73" s="36">
        <f t="shared" si="8"/>
        <v>1.23714980488089</v>
      </c>
      <c r="K73" s="79"/>
      <c r="L73" s="35">
        <v>41621</v>
      </c>
      <c r="M73" s="36">
        <f t="shared" si="9"/>
        <v>1.5953265185422547</v>
      </c>
      <c r="N73" s="85"/>
    </row>
    <row r="74" spans="1:14" ht="15.75">
      <c r="A74" s="12"/>
      <c r="B74" s="34" t="s">
        <v>19</v>
      </c>
      <c r="C74" s="35">
        <v>282</v>
      </c>
      <c r="D74" s="35">
        <v>263</v>
      </c>
      <c r="E74" s="36">
        <f t="shared" si="5"/>
        <v>-6.7375886524822732</v>
      </c>
      <c r="F74" s="36">
        <f t="shared" si="7"/>
        <v>0.66624445851804937</v>
      </c>
      <c r="G74" s="35">
        <v>6133</v>
      </c>
      <c r="H74" s="35">
        <v>5277</v>
      </c>
      <c r="I74" s="36">
        <f t="shared" si="6"/>
        <v>-13.957280286972118</v>
      </c>
      <c r="J74" s="36">
        <f t="shared" si="8"/>
        <v>0.96048838022016425</v>
      </c>
      <c r="K74" s="79"/>
      <c r="L74" s="35">
        <v>24334</v>
      </c>
      <c r="M74" s="36">
        <f t="shared" si="9"/>
        <v>0.9327184714977349</v>
      </c>
      <c r="N74" s="85"/>
    </row>
    <row r="75" spans="1:14" ht="15.75">
      <c r="A75" s="12"/>
      <c r="B75" s="34" t="s">
        <v>17</v>
      </c>
      <c r="C75" s="35">
        <v>408</v>
      </c>
      <c r="D75" s="35">
        <v>526</v>
      </c>
      <c r="E75" s="36">
        <f t="shared" si="5"/>
        <v>28.921568627450988</v>
      </c>
      <c r="F75" s="36">
        <f t="shared" si="7"/>
        <v>1.3324889170360987</v>
      </c>
      <c r="G75" s="35">
        <v>6646</v>
      </c>
      <c r="H75" s="35">
        <v>6802</v>
      </c>
      <c r="I75" s="36">
        <f t="shared" si="6"/>
        <v>2.3472765573277155</v>
      </c>
      <c r="J75" s="36">
        <f t="shared" si="8"/>
        <v>1.2380598753567476</v>
      </c>
      <c r="K75" s="79"/>
      <c r="L75" s="35">
        <v>29199</v>
      </c>
      <c r="M75" s="36">
        <f t="shared" si="9"/>
        <v>1.1191931720745607</v>
      </c>
      <c r="N75" s="85"/>
    </row>
    <row r="76" spans="1:14" ht="15.75">
      <c r="A76" s="12"/>
      <c r="B76" s="34" t="s">
        <v>4</v>
      </c>
      <c r="C76" s="35">
        <v>858</v>
      </c>
      <c r="D76" s="35">
        <v>719</v>
      </c>
      <c r="E76" s="36">
        <f t="shared" si="5"/>
        <v>-16.200466200466202</v>
      </c>
      <c r="F76" s="36">
        <f t="shared" si="7"/>
        <v>1.8214059531348954</v>
      </c>
      <c r="G76" s="35">
        <v>13666</v>
      </c>
      <c r="H76" s="35">
        <v>11080</v>
      </c>
      <c r="I76" s="36">
        <f t="shared" si="6"/>
        <v>-18.922874286550563</v>
      </c>
      <c r="J76" s="36">
        <f t="shared" si="8"/>
        <v>2.0167161745005533</v>
      </c>
      <c r="K76" s="79"/>
      <c r="L76" s="35">
        <v>78218</v>
      </c>
      <c r="M76" s="36">
        <f t="shared" si="9"/>
        <v>2.9980838910006504</v>
      </c>
      <c r="N76" s="85"/>
    </row>
    <row r="77" spans="1:14" ht="15.75">
      <c r="A77" s="12"/>
      <c r="B77" s="34" t="s">
        <v>13</v>
      </c>
      <c r="C77" s="35">
        <v>1068</v>
      </c>
      <c r="D77" s="35">
        <v>502</v>
      </c>
      <c r="E77" s="36">
        <f t="shared" si="5"/>
        <v>-52.996254681647947</v>
      </c>
      <c r="F77" s="36">
        <f t="shared" si="7"/>
        <v>1.2716909436352122</v>
      </c>
      <c r="G77" s="35">
        <v>10389</v>
      </c>
      <c r="H77" s="35">
        <v>7852</v>
      </c>
      <c r="I77" s="36">
        <f t="shared" si="6"/>
        <v>-24.420059678506114</v>
      </c>
      <c r="J77" s="36">
        <f t="shared" si="8"/>
        <v>1.4291746752868542</v>
      </c>
      <c r="K77" s="79"/>
      <c r="L77" s="35">
        <v>46040</v>
      </c>
      <c r="M77" s="36">
        <f t="shared" si="9"/>
        <v>1.7647061078226234</v>
      </c>
      <c r="N77" s="85"/>
    </row>
    <row r="78" spans="1:14" ht="15.75">
      <c r="A78" s="12"/>
      <c r="B78" s="34" t="s">
        <v>11</v>
      </c>
      <c r="C78" s="35">
        <v>872</v>
      </c>
      <c r="D78" s="35">
        <v>942</v>
      </c>
      <c r="E78" s="36">
        <f t="shared" si="5"/>
        <v>8.0275229357798175</v>
      </c>
      <c r="F78" s="36">
        <f t="shared" si="7"/>
        <v>2.3863204559848006</v>
      </c>
      <c r="G78" s="35">
        <v>13238</v>
      </c>
      <c r="H78" s="35">
        <v>12500</v>
      </c>
      <c r="I78" s="36">
        <f t="shared" si="6"/>
        <v>-5.5748602507931677</v>
      </c>
      <c r="J78" s="36">
        <f t="shared" si="8"/>
        <v>2.2751761896441258</v>
      </c>
      <c r="K78" s="79"/>
      <c r="L78" s="35">
        <v>64678</v>
      </c>
      <c r="M78" s="36">
        <f t="shared" si="9"/>
        <v>2.479097776753945</v>
      </c>
      <c r="N78" s="85"/>
    </row>
    <row r="79" spans="1:14" ht="15.75">
      <c r="A79" s="12"/>
      <c r="B79" s="34" t="s">
        <v>22</v>
      </c>
      <c r="C79" s="35">
        <v>227</v>
      </c>
      <c r="D79" s="35">
        <v>629</v>
      </c>
      <c r="E79" s="36">
        <f t="shared" si="5"/>
        <v>177.09251101321587</v>
      </c>
      <c r="F79" s="36">
        <f t="shared" si="7"/>
        <v>1.5934135528815707</v>
      </c>
      <c r="G79" s="35">
        <v>3569</v>
      </c>
      <c r="H79" s="35">
        <v>3445</v>
      </c>
      <c r="I79" s="36">
        <f t="shared" si="6"/>
        <v>-3.4743625665452527</v>
      </c>
      <c r="J79" s="36">
        <f t="shared" si="8"/>
        <v>0.62703855786592111</v>
      </c>
      <c r="K79" s="79"/>
      <c r="L79" s="35">
        <v>11810</v>
      </c>
      <c r="M79" s="36">
        <f t="shared" si="9"/>
        <v>0.45267548074251046</v>
      </c>
      <c r="N79" s="85"/>
    </row>
    <row r="80" spans="1:14" ht="15.75">
      <c r="A80" s="12"/>
      <c r="B80" s="34" t="s">
        <v>15</v>
      </c>
      <c r="C80" s="35">
        <v>449</v>
      </c>
      <c r="D80" s="35">
        <v>445</v>
      </c>
      <c r="E80" s="36">
        <f t="shared" si="5"/>
        <v>-0.89086859688195519</v>
      </c>
      <c r="F80" s="36">
        <f t="shared" si="7"/>
        <v>1.1272957568081063</v>
      </c>
      <c r="G80" s="35">
        <v>5396</v>
      </c>
      <c r="H80" s="35">
        <v>6665</v>
      </c>
      <c r="I80" s="36">
        <f t="shared" si="6"/>
        <v>23.517420311341741</v>
      </c>
      <c r="J80" s="36">
        <f t="shared" si="8"/>
        <v>1.213123944318248</v>
      </c>
      <c r="K80" s="79"/>
      <c r="L80" s="35">
        <v>29435</v>
      </c>
      <c r="M80" s="36">
        <f t="shared" si="9"/>
        <v>1.1282390157202198</v>
      </c>
      <c r="N80" s="85"/>
    </row>
    <row r="81" spans="1:14" ht="15.75">
      <c r="A81" s="12"/>
      <c r="B81" s="34" t="s">
        <v>6</v>
      </c>
      <c r="C81" s="35">
        <v>957</v>
      </c>
      <c r="D81" s="35">
        <v>747</v>
      </c>
      <c r="E81" s="36">
        <f t="shared" si="5"/>
        <v>-21.943573667711604</v>
      </c>
      <c r="F81" s="36">
        <f t="shared" si="7"/>
        <v>1.8923369221025965</v>
      </c>
      <c r="G81" s="35">
        <v>10145</v>
      </c>
      <c r="H81" s="35">
        <v>10961</v>
      </c>
      <c r="I81" s="36">
        <f t="shared" si="6"/>
        <v>8.0433711187777313</v>
      </c>
      <c r="J81" s="36">
        <f t="shared" si="8"/>
        <v>1.9950564971751412</v>
      </c>
      <c r="K81" s="79"/>
      <c r="L81" s="35">
        <v>51061</v>
      </c>
      <c r="M81" s="36">
        <f t="shared" si="9"/>
        <v>1.9571602643686135</v>
      </c>
      <c r="N81" s="85"/>
    </row>
    <row r="82" spans="1:14" ht="15.75">
      <c r="A82" s="12"/>
      <c r="B82" s="34" t="s">
        <v>74</v>
      </c>
      <c r="C82" s="35">
        <v>73</v>
      </c>
      <c r="D82" s="35">
        <v>116</v>
      </c>
      <c r="E82" s="36">
        <f t="shared" si="5"/>
        <v>58.904109589041084</v>
      </c>
      <c r="F82" s="36">
        <f t="shared" si="7"/>
        <v>0.29385687143761874</v>
      </c>
      <c r="G82" s="35">
        <v>1114</v>
      </c>
      <c r="H82" s="35">
        <v>1106</v>
      </c>
      <c r="I82" s="36">
        <f t="shared" si="6"/>
        <v>-0.71813285457810183</v>
      </c>
      <c r="J82" s="36">
        <f t="shared" si="8"/>
        <v>0.20130758925971226</v>
      </c>
      <c r="K82" s="79"/>
      <c r="L82" s="35">
        <v>3992</v>
      </c>
      <c r="M82" s="36">
        <f t="shared" si="9"/>
        <v>0.1530127450570789</v>
      </c>
      <c r="N82" s="85"/>
    </row>
    <row r="83" spans="1:14" ht="15.75">
      <c r="A83" s="12"/>
      <c r="B83" s="34" t="s">
        <v>3</v>
      </c>
      <c r="C83" s="35">
        <v>2725</v>
      </c>
      <c r="D83" s="35">
        <v>2848</v>
      </c>
      <c r="E83" s="36">
        <f t="shared" si="5"/>
        <v>4.5137614678899096</v>
      </c>
      <c r="F83" s="36">
        <f t="shared" si="7"/>
        <v>7.2146928435718811</v>
      </c>
      <c r="G83" s="35">
        <v>29412</v>
      </c>
      <c r="H83" s="35">
        <v>29053</v>
      </c>
      <c r="I83" s="36">
        <f t="shared" si="6"/>
        <v>-1.2205902352781184</v>
      </c>
      <c r="J83" s="36">
        <f t="shared" si="8"/>
        <v>5.2880555070184636</v>
      </c>
      <c r="K83" s="79"/>
      <c r="L83" s="35">
        <v>131833</v>
      </c>
      <c r="M83" s="36">
        <f t="shared" si="9"/>
        <v>5.0531385819413535</v>
      </c>
      <c r="N83" s="85"/>
    </row>
    <row r="84" spans="1:14" ht="15.75">
      <c r="A84" s="12"/>
      <c r="B84" s="34" t="s">
        <v>20</v>
      </c>
      <c r="C84" s="35">
        <v>213</v>
      </c>
      <c r="D84" s="35">
        <v>230</v>
      </c>
      <c r="E84" s="36">
        <f t="shared" si="5"/>
        <v>7.9812206572769995</v>
      </c>
      <c r="F84" s="36">
        <f t="shared" si="7"/>
        <v>0.5826472450918303</v>
      </c>
      <c r="G84" s="35">
        <v>3258</v>
      </c>
      <c r="H84" s="35">
        <v>1923</v>
      </c>
      <c r="I84" s="36">
        <f t="shared" si="6"/>
        <v>-40.976058931860038</v>
      </c>
      <c r="J84" s="36">
        <f t="shared" si="8"/>
        <v>0.35001310501485233</v>
      </c>
      <c r="K84" s="79"/>
      <c r="L84" s="35">
        <v>24308</v>
      </c>
      <c r="M84" s="36">
        <f t="shared" si="9"/>
        <v>0.93172189550287421</v>
      </c>
      <c r="N84" s="85"/>
    </row>
    <row r="85" spans="1:14" ht="15.75">
      <c r="A85" s="12"/>
      <c r="B85" s="34" t="s">
        <v>7</v>
      </c>
      <c r="C85" s="35">
        <v>1119</v>
      </c>
      <c r="D85" s="35">
        <v>1219</v>
      </c>
      <c r="E85" s="36">
        <f t="shared" si="5"/>
        <v>8.9365504915102747</v>
      </c>
      <c r="F85" s="36">
        <f t="shared" si="7"/>
        <v>3.0880303989867004</v>
      </c>
      <c r="G85" s="35">
        <v>12247</v>
      </c>
      <c r="H85" s="35">
        <v>12006</v>
      </c>
      <c r="I85" s="36">
        <f t="shared" si="6"/>
        <v>-1.967828856046383</v>
      </c>
      <c r="J85" s="36">
        <f t="shared" si="8"/>
        <v>2.18526122662939</v>
      </c>
      <c r="K85" s="79"/>
      <c r="L85" s="35">
        <v>55909</v>
      </c>
      <c r="M85" s="36">
        <f t="shared" si="9"/>
        <v>2.1429833575641841</v>
      </c>
      <c r="N85" s="85"/>
    </row>
    <row r="86" spans="1:14" ht="15.75">
      <c r="A86" s="12"/>
      <c r="B86" s="34" t="s">
        <v>232</v>
      </c>
      <c r="C86" s="35">
        <v>5285</v>
      </c>
      <c r="D86" s="35">
        <v>2578</v>
      </c>
      <c r="E86" s="36">
        <f t="shared" si="5"/>
        <v>-51.220435193945121</v>
      </c>
      <c r="F86" s="36">
        <f t="shared" si="7"/>
        <v>6.5307156428119066</v>
      </c>
      <c r="G86" s="35">
        <v>51865</v>
      </c>
      <c r="H86" s="35">
        <v>33374</v>
      </c>
      <c r="I86" s="36">
        <f t="shared" si="6"/>
        <v>-35.652173913043484</v>
      </c>
      <c r="J86" s="36">
        <f t="shared" si="8"/>
        <v>6.0745384122546451</v>
      </c>
      <c r="K86" s="79"/>
      <c r="L86" s="35">
        <v>277316</v>
      </c>
      <c r="M86" s="36">
        <f t="shared" si="9"/>
        <v>10.629479561184592</v>
      </c>
      <c r="N86" s="85"/>
    </row>
    <row r="87" spans="1:14" ht="15.75">
      <c r="A87" s="12"/>
      <c r="B87" s="34" t="s">
        <v>29</v>
      </c>
      <c r="C87" s="35">
        <v>0</v>
      </c>
      <c r="D87" s="35">
        <v>0</v>
      </c>
      <c r="E87" s="36" t="str">
        <f t="shared" si="5"/>
        <v/>
      </c>
      <c r="F87" s="36">
        <f t="shared" si="7"/>
        <v>0</v>
      </c>
      <c r="G87" s="35">
        <v>3</v>
      </c>
      <c r="H87" s="35">
        <v>1</v>
      </c>
      <c r="I87" s="36">
        <f t="shared" si="6"/>
        <v>-66.666666666666671</v>
      </c>
      <c r="J87" s="36">
        <f t="shared" si="8"/>
        <v>1.8201409517153009E-4</v>
      </c>
      <c r="K87" s="79"/>
      <c r="L87" s="35">
        <v>12</v>
      </c>
      <c r="M87" s="36">
        <f t="shared" si="9"/>
        <v>4.5995815147418503E-4</v>
      </c>
      <c r="N87" s="85"/>
    </row>
    <row r="88" spans="1:14" ht="15.75">
      <c r="A88" s="12"/>
      <c r="B88" s="34" t="s">
        <v>28</v>
      </c>
      <c r="C88" s="35">
        <v>0</v>
      </c>
      <c r="D88" s="35">
        <v>0</v>
      </c>
      <c r="E88" s="36" t="str">
        <f t="shared" si="5"/>
        <v/>
      </c>
      <c r="F88" s="36">
        <f t="shared" si="7"/>
        <v>0</v>
      </c>
      <c r="G88" s="35">
        <v>7</v>
      </c>
      <c r="H88" s="35">
        <v>6</v>
      </c>
      <c r="I88" s="36">
        <f t="shared" si="6"/>
        <v>-14.28571428571429</v>
      </c>
      <c r="J88" s="36">
        <f t="shared" si="8"/>
        <v>1.0920845710291804E-3</v>
      </c>
      <c r="K88" s="79"/>
      <c r="L88" s="35">
        <v>44</v>
      </c>
      <c r="M88" s="36">
        <f t="shared" si="9"/>
        <v>1.6865132220720118E-3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0</v>
      </c>
      <c r="H89" s="35">
        <v>0</v>
      </c>
      <c r="I89" s="36" t="str">
        <f t="shared" si="6"/>
        <v/>
      </c>
      <c r="J89" s="36">
        <f t="shared" si="8"/>
        <v>0</v>
      </c>
      <c r="K89" s="79"/>
      <c r="L89" s="35">
        <v>61</v>
      </c>
      <c r="M89" s="36">
        <f t="shared" si="9"/>
        <v>2.3381206033271074E-3</v>
      </c>
      <c r="N89" s="85"/>
    </row>
    <row r="90" spans="1:14" ht="15.75">
      <c r="A90" s="12"/>
      <c r="B90" s="40" t="s">
        <v>70</v>
      </c>
      <c r="C90" s="37">
        <f>SUM(C56:C89)</f>
        <v>45731</v>
      </c>
      <c r="D90" s="37">
        <f>SUM(D56:D89)</f>
        <v>39475</v>
      </c>
      <c r="E90" s="38">
        <f t="shared" si="5"/>
        <v>-13.679998250639613</v>
      </c>
      <c r="F90" s="38">
        <f>SUM(F56:F89)</f>
        <v>100.00000000000001</v>
      </c>
      <c r="G90" s="37">
        <f>SUM(G56:G89)</f>
        <v>555292</v>
      </c>
      <c r="H90" s="37">
        <f>SUM(H56:H89)</f>
        <v>549408</v>
      </c>
      <c r="I90" s="38">
        <f t="shared" si="6"/>
        <v>-1.0596226850017598</v>
      </c>
      <c r="J90" s="38">
        <f>SUM(J56:J89)</f>
        <v>100.00000000000003</v>
      </c>
      <c r="K90" s="79"/>
      <c r="L90" s="37">
        <f>SUM(L56:L89)</f>
        <v>2608933</v>
      </c>
      <c r="M90" s="38">
        <f>SUM(M56:M89)</f>
        <v>100.00000000000003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309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254</v>
      </c>
      <c r="C93" s="104" t="s">
        <v>319</v>
      </c>
      <c r="D93" s="104"/>
      <c r="E93" s="101" t="s">
        <v>316</v>
      </c>
      <c r="F93" s="101" t="s">
        <v>305</v>
      </c>
      <c r="G93" s="105" t="s">
        <v>320</v>
      </c>
      <c r="H93" s="106"/>
      <c r="I93" s="101" t="s">
        <v>316</v>
      </c>
      <c r="J93" s="101" t="s">
        <v>306</v>
      </c>
      <c r="K93" s="94"/>
      <c r="L93" s="86" t="s">
        <v>322</v>
      </c>
      <c r="M93" s="101" t="s">
        <v>101</v>
      </c>
      <c r="N93" s="85"/>
    </row>
    <row r="94" spans="1:14" ht="15.75">
      <c r="A94" s="12"/>
      <c r="B94" s="30"/>
      <c r="C94" s="31">
        <v>2017</v>
      </c>
      <c r="D94" s="31">
        <v>2018</v>
      </c>
      <c r="E94" s="101"/>
      <c r="F94" s="101"/>
      <c r="G94" s="31">
        <v>2017</v>
      </c>
      <c r="H94" s="31">
        <v>2018</v>
      </c>
      <c r="I94" s="101"/>
      <c r="J94" s="101"/>
      <c r="K94" s="94"/>
      <c r="L94" s="39" t="s">
        <v>318</v>
      </c>
      <c r="M94" s="101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23</v>
      </c>
      <c r="D96" s="35">
        <f>D16-D56</f>
        <v>21</v>
      </c>
      <c r="E96" s="36">
        <f t="shared" ref="E96:E124" si="10">IF(ISBLANK(D96),"",(IFERROR(((D96/C96-1)*100),"")))</f>
        <v>-8.6956521739130483</v>
      </c>
      <c r="F96" s="36">
        <f>+(D96*100)/$D$130</f>
        <v>5.4989656707428843E-2</v>
      </c>
      <c r="G96" s="35">
        <f>G16-G56</f>
        <v>357</v>
      </c>
      <c r="H96" s="35">
        <f>H16-H56</f>
        <v>333</v>
      </c>
      <c r="I96" s="36">
        <f t="shared" ref="I96:I124" si="11">IF(ISBLANK(H96),"",(IFERROR(((H96/G96-1)*100),"")))</f>
        <v>-6.7226890756302504</v>
      </c>
      <c r="J96" s="36">
        <f>+(H96*100)/$H$130</f>
        <v>6.6158327008888657E-2</v>
      </c>
      <c r="K96" s="79"/>
      <c r="L96" s="35">
        <f>L16-L56</f>
        <v>1333</v>
      </c>
      <c r="M96" s="36">
        <f>+(L96*100)/$L$130</f>
        <v>6.1328552190689931E-2</v>
      </c>
      <c r="N96" s="85"/>
    </row>
    <row r="97" spans="1:14" ht="15.75">
      <c r="A97" s="12"/>
      <c r="B97" s="34" t="s">
        <v>0</v>
      </c>
      <c r="C97" s="35">
        <f t="shared" ref="C97:D124" si="12">C17-C57</f>
        <v>7538</v>
      </c>
      <c r="D97" s="35">
        <f t="shared" si="12"/>
        <v>7020</v>
      </c>
      <c r="E97" s="36">
        <f t="shared" si="10"/>
        <v>-6.8718492968957268</v>
      </c>
      <c r="F97" s="36">
        <f t="shared" ref="F97:F129" si="13">+(D97*100)/$D$130</f>
        <v>18.38225667076907</v>
      </c>
      <c r="G97" s="35">
        <f t="shared" ref="G97:H97" si="14">G17-G57</f>
        <v>81341</v>
      </c>
      <c r="H97" s="35">
        <f t="shared" si="14"/>
        <v>101858</v>
      </c>
      <c r="I97" s="36">
        <f t="shared" si="11"/>
        <v>25.223442052593391</v>
      </c>
      <c r="J97" s="36">
        <f t="shared" ref="J97:J129" si="15">+(H97*100)/$H$130</f>
        <v>20.236501118532676</v>
      </c>
      <c r="K97" s="79"/>
      <c r="L97" s="35">
        <f t="shared" ref="L97" si="16">L17-L57</f>
        <v>322366</v>
      </c>
      <c r="M97" s="36">
        <f t="shared" ref="M97:M129" si="17">+(L97*100)/$L$130</f>
        <v>14.831387888600112</v>
      </c>
      <c r="N97" s="85"/>
    </row>
    <row r="98" spans="1:14" ht="15.75">
      <c r="A98" s="12"/>
      <c r="B98" s="34" t="s">
        <v>23</v>
      </c>
      <c r="C98" s="35">
        <f t="shared" si="12"/>
        <v>248</v>
      </c>
      <c r="D98" s="35">
        <f t="shared" si="12"/>
        <v>319</v>
      </c>
      <c r="E98" s="36">
        <f t="shared" si="10"/>
        <v>28.629032258064523</v>
      </c>
      <c r="F98" s="36">
        <f t="shared" si="13"/>
        <v>0.83531907093665714</v>
      </c>
      <c r="G98" s="35">
        <f t="shared" ref="G98:H98" si="18">G18-G58</f>
        <v>3782</v>
      </c>
      <c r="H98" s="35">
        <f t="shared" si="18"/>
        <v>2576</v>
      </c>
      <c r="I98" s="36">
        <f t="shared" si="11"/>
        <v>-31.887890005288209</v>
      </c>
      <c r="J98" s="36">
        <f t="shared" si="15"/>
        <v>0.5117833344591507</v>
      </c>
      <c r="K98" s="79"/>
      <c r="L98" s="35">
        <f t="shared" ref="L98" si="19">L18-L58</f>
        <v>11984</v>
      </c>
      <c r="M98" s="36">
        <f t="shared" si="17"/>
        <v>0.55135886680662272</v>
      </c>
      <c r="N98" s="85"/>
    </row>
    <row r="99" spans="1:14" ht="15.75">
      <c r="A99" s="12"/>
      <c r="B99" s="34" t="s">
        <v>2</v>
      </c>
      <c r="C99" s="35">
        <f t="shared" si="12"/>
        <v>2896</v>
      </c>
      <c r="D99" s="35">
        <f t="shared" si="12"/>
        <v>2188</v>
      </c>
      <c r="E99" s="36">
        <f t="shared" si="10"/>
        <v>-24.447513812154696</v>
      </c>
      <c r="F99" s="36">
        <f t="shared" si="13"/>
        <v>5.729398517897824</v>
      </c>
      <c r="G99" s="35">
        <f t="shared" ref="G99:H99" si="20">G19-G59</f>
        <v>27453</v>
      </c>
      <c r="H99" s="35">
        <f t="shared" si="20"/>
        <v>35302</v>
      </c>
      <c r="I99" s="36">
        <f t="shared" si="11"/>
        <v>28.590682256948231</v>
      </c>
      <c r="J99" s="36">
        <f t="shared" si="15"/>
        <v>7.0135773575609237</v>
      </c>
      <c r="K99" s="79"/>
      <c r="L99" s="35">
        <f t="shared" ref="L99" si="21">L19-L59</f>
        <v>135492</v>
      </c>
      <c r="M99" s="36">
        <f t="shared" si="17"/>
        <v>6.2337045712085217</v>
      </c>
      <c r="N99" s="85"/>
    </row>
    <row r="100" spans="1:14" ht="15.75">
      <c r="A100" s="12"/>
      <c r="B100" s="34" t="s">
        <v>231</v>
      </c>
      <c r="C100" s="35">
        <f t="shared" si="12"/>
        <v>7920</v>
      </c>
      <c r="D100" s="35">
        <f t="shared" si="12"/>
        <v>7016</v>
      </c>
      <c r="E100" s="36">
        <f t="shared" si="10"/>
        <v>-11.41414141414141</v>
      </c>
      <c r="F100" s="36">
        <f t="shared" si="13"/>
        <v>18.371782450443845</v>
      </c>
      <c r="G100" s="35">
        <f t="shared" ref="G100:H100" si="22">G20-G60</f>
        <v>91265</v>
      </c>
      <c r="H100" s="35">
        <f t="shared" si="22"/>
        <v>103237</v>
      </c>
      <c r="I100" s="36">
        <f t="shared" si="11"/>
        <v>13.117843642141015</v>
      </c>
      <c r="J100" s="36">
        <f t="shared" si="15"/>
        <v>20.510472088338254</v>
      </c>
      <c r="K100" s="79"/>
      <c r="L100" s="35">
        <f t="shared" ref="L100" si="23">L20-L60</f>
        <v>442917</v>
      </c>
      <c r="M100" s="36">
        <f t="shared" si="17"/>
        <v>20.377688185029115</v>
      </c>
      <c r="N100" s="85"/>
    </row>
    <row r="101" spans="1:14" ht="15.75">
      <c r="A101" s="12"/>
      <c r="B101" s="34" t="s">
        <v>5</v>
      </c>
      <c r="C101" s="35">
        <f t="shared" si="12"/>
        <v>399</v>
      </c>
      <c r="D101" s="35">
        <f t="shared" si="12"/>
        <v>357</v>
      </c>
      <c r="E101" s="36">
        <f t="shared" si="10"/>
        <v>-10.526315789473683</v>
      </c>
      <c r="F101" s="36">
        <f t="shared" si="13"/>
        <v>0.93482416402629032</v>
      </c>
      <c r="G101" s="35">
        <f t="shared" ref="G101:H101" si="24">G21-G61</f>
        <v>6423</v>
      </c>
      <c r="H101" s="35">
        <f t="shared" si="24"/>
        <v>4739</v>
      </c>
      <c r="I101" s="36">
        <f t="shared" si="11"/>
        <v>-26.218278063210342</v>
      </c>
      <c r="J101" s="36">
        <f t="shared" si="15"/>
        <v>0.94151444953490493</v>
      </c>
      <c r="K101" s="79"/>
      <c r="L101" s="35">
        <f t="shared" ref="L101" si="25">L21-L61</f>
        <v>28876</v>
      </c>
      <c r="M101" s="36">
        <f t="shared" si="17"/>
        <v>1.3285245859402568</v>
      </c>
      <c r="N101" s="85"/>
    </row>
    <row r="102" spans="1:14" ht="15.75">
      <c r="A102" s="12"/>
      <c r="B102" s="34" t="s">
        <v>9</v>
      </c>
      <c r="C102" s="35">
        <f t="shared" si="12"/>
        <v>1057</v>
      </c>
      <c r="D102" s="35">
        <f t="shared" si="12"/>
        <v>883</v>
      </c>
      <c r="E102" s="36">
        <f t="shared" si="10"/>
        <v>-16.461684011352883</v>
      </c>
      <c r="F102" s="36">
        <f t="shared" si="13"/>
        <v>2.3121841367933174</v>
      </c>
      <c r="G102" s="35">
        <f t="shared" ref="G102:H102" si="26">G22-G62</f>
        <v>11792</v>
      </c>
      <c r="H102" s="35">
        <f t="shared" si="26"/>
        <v>13006</v>
      </c>
      <c r="I102" s="36">
        <f t="shared" si="11"/>
        <v>10.295115332428772</v>
      </c>
      <c r="J102" s="36">
        <f t="shared" si="15"/>
        <v>2.5839495527856031</v>
      </c>
      <c r="K102" s="79"/>
      <c r="L102" s="35">
        <f t="shared" ref="L102" si="27">L22-L62</f>
        <v>48171</v>
      </c>
      <c r="M102" s="36">
        <f t="shared" si="17"/>
        <v>2.2162473275151724</v>
      </c>
      <c r="N102" s="85"/>
    </row>
    <row r="103" spans="1:14" ht="15.75">
      <c r="A103" s="12"/>
      <c r="B103" s="34" t="s">
        <v>10</v>
      </c>
      <c r="C103" s="35">
        <f t="shared" si="12"/>
        <v>542</v>
      </c>
      <c r="D103" s="35">
        <f t="shared" si="12"/>
        <v>568</v>
      </c>
      <c r="E103" s="36">
        <f t="shared" si="10"/>
        <v>4.7970479704797064</v>
      </c>
      <c r="F103" s="36">
        <f t="shared" si="13"/>
        <v>1.4873392861818848</v>
      </c>
      <c r="G103" s="35">
        <f t="shared" ref="G103:H103" si="28">G23-G63</f>
        <v>6566</v>
      </c>
      <c r="H103" s="35">
        <f t="shared" si="28"/>
        <v>8568</v>
      </c>
      <c r="I103" s="36">
        <f t="shared" si="11"/>
        <v>30.49040511727079</v>
      </c>
      <c r="J103" s="36">
        <f t="shared" si="15"/>
        <v>1.702235873309784</v>
      </c>
      <c r="K103" s="79"/>
      <c r="L103" s="35">
        <f t="shared" ref="L103" si="29">L23-L63</f>
        <v>36703</v>
      </c>
      <c r="M103" s="36">
        <f t="shared" si="17"/>
        <v>1.6886285454275263</v>
      </c>
      <c r="N103" s="85"/>
    </row>
    <row r="104" spans="1:14" ht="15.75">
      <c r="A104" s="12"/>
      <c r="B104" s="34" t="s">
        <v>21</v>
      </c>
      <c r="C104" s="35">
        <f t="shared" si="12"/>
        <v>199</v>
      </c>
      <c r="D104" s="35">
        <f t="shared" si="12"/>
        <v>115</v>
      </c>
      <c r="E104" s="36">
        <f t="shared" si="10"/>
        <v>-42.211055276381913</v>
      </c>
      <c r="F104" s="36">
        <f t="shared" si="13"/>
        <v>0.30113383435020558</v>
      </c>
      <c r="G104" s="35">
        <f t="shared" ref="G104:H104" si="30">G24-G64</f>
        <v>1977</v>
      </c>
      <c r="H104" s="35">
        <f t="shared" si="30"/>
        <v>1985</v>
      </c>
      <c r="I104" s="36">
        <f t="shared" si="11"/>
        <v>0.40465351542742223</v>
      </c>
      <c r="J104" s="36">
        <f t="shared" si="15"/>
        <v>0.39436720454247443</v>
      </c>
      <c r="K104" s="79"/>
      <c r="L104" s="35">
        <f t="shared" ref="L104" si="31">L24-L64</f>
        <v>9539</v>
      </c>
      <c r="M104" s="36">
        <f t="shared" si="17"/>
        <v>0.43886951188821549</v>
      </c>
      <c r="N104" s="85"/>
    </row>
    <row r="105" spans="1:14" ht="15.75">
      <c r="A105" s="12"/>
      <c r="B105" s="34" t="s">
        <v>12</v>
      </c>
      <c r="C105" s="35">
        <f t="shared" si="12"/>
        <v>758</v>
      </c>
      <c r="D105" s="35">
        <f t="shared" si="12"/>
        <v>653</v>
      </c>
      <c r="E105" s="36">
        <f t="shared" si="10"/>
        <v>-13.852242744063325</v>
      </c>
      <c r="F105" s="36">
        <f t="shared" si="13"/>
        <v>1.7099164680929064</v>
      </c>
      <c r="G105" s="35">
        <f t="shared" ref="G105:H105" si="32">G25-G65</f>
        <v>10373</v>
      </c>
      <c r="H105" s="35">
        <f t="shared" si="32"/>
        <v>9062</v>
      </c>
      <c r="I105" s="36">
        <f t="shared" si="11"/>
        <v>-12.638580931263855</v>
      </c>
      <c r="J105" s="36">
        <f t="shared" si="15"/>
        <v>1.8003806587223694</v>
      </c>
      <c r="K105" s="79"/>
      <c r="L105" s="35">
        <f t="shared" ref="L105" si="33">L25-L65</f>
        <v>46596</v>
      </c>
      <c r="M105" s="36">
        <f t="shared" si="17"/>
        <v>2.1437848596229467</v>
      </c>
      <c r="N105" s="85"/>
    </row>
    <row r="106" spans="1:14" ht="15.75">
      <c r="A106" s="12"/>
      <c r="B106" s="34" t="s">
        <v>16</v>
      </c>
      <c r="C106" s="35">
        <f t="shared" si="12"/>
        <v>676</v>
      </c>
      <c r="D106" s="35">
        <f t="shared" si="12"/>
        <v>772</v>
      </c>
      <c r="E106" s="36">
        <f t="shared" si="10"/>
        <v>14.201183431952668</v>
      </c>
      <c r="F106" s="36">
        <f t="shared" si="13"/>
        <v>2.0215245227683365</v>
      </c>
      <c r="G106" s="35">
        <f t="shared" ref="G106:H106" si="34">G26-G66</f>
        <v>8017</v>
      </c>
      <c r="H106" s="35">
        <f t="shared" si="34"/>
        <v>8252</v>
      </c>
      <c r="I106" s="36">
        <f t="shared" si="11"/>
        <v>2.9312710490208227</v>
      </c>
      <c r="J106" s="36">
        <f t="shared" si="15"/>
        <v>1.639454998430478</v>
      </c>
      <c r="K106" s="79"/>
      <c r="L106" s="35">
        <f t="shared" ref="L106" si="35">L26-L66</f>
        <v>35739</v>
      </c>
      <c r="M106" s="36">
        <f t="shared" si="17"/>
        <v>1.644276914285872</v>
      </c>
      <c r="N106" s="85"/>
    </row>
    <row r="107" spans="1:14" ht="15.75">
      <c r="A107" s="12"/>
      <c r="B107" s="34" t="s">
        <v>14</v>
      </c>
      <c r="C107" s="35">
        <f t="shared" si="12"/>
        <v>1458</v>
      </c>
      <c r="D107" s="35">
        <f t="shared" si="12"/>
        <v>1189</v>
      </c>
      <c r="E107" s="36">
        <f t="shared" si="10"/>
        <v>-18.449931412894372</v>
      </c>
      <c r="F107" s="36">
        <f t="shared" si="13"/>
        <v>3.1134619916729949</v>
      </c>
      <c r="G107" s="35">
        <f t="shared" ref="G107:H107" si="36">G27-G67</f>
        <v>13863</v>
      </c>
      <c r="H107" s="35">
        <f t="shared" si="36"/>
        <v>12425</v>
      </c>
      <c r="I107" s="36">
        <f t="shared" si="11"/>
        <v>-10.372935151121688</v>
      </c>
      <c r="J107" s="36">
        <f t="shared" si="15"/>
        <v>2.4685201594157404</v>
      </c>
      <c r="K107" s="79"/>
      <c r="L107" s="35">
        <f t="shared" ref="L107" si="37">L27-L67</f>
        <v>45287</v>
      </c>
      <c r="M107" s="36">
        <f t="shared" si="17"/>
        <v>2.0835604974191861</v>
      </c>
      <c r="N107" s="85"/>
    </row>
    <row r="108" spans="1:14" ht="15.75">
      <c r="A108" s="12"/>
      <c r="B108" s="34" t="s">
        <v>24</v>
      </c>
      <c r="C108" s="35">
        <f t="shared" si="12"/>
        <v>58</v>
      </c>
      <c r="D108" s="35">
        <f t="shared" si="12"/>
        <v>76</v>
      </c>
      <c r="E108" s="36">
        <f t="shared" si="10"/>
        <v>31.034482758620683</v>
      </c>
      <c r="F108" s="36">
        <f t="shared" si="13"/>
        <v>0.19901018617926627</v>
      </c>
      <c r="G108" s="35">
        <f t="shared" ref="G108:H108" si="38">G28-G68</f>
        <v>1326</v>
      </c>
      <c r="H108" s="35">
        <f t="shared" si="38"/>
        <v>1302</v>
      </c>
      <c r="I108" s="36">
        <f t="shared" si="11"/>
        <v>-1.8099547511312264</v>
      </c>
      <c r="J108" s="36">
        <f t="shared" si="15"/>
        <v>0.25867309839511421</v>
      </c>
      <c r="K108" s="79"/>
      <c r="L108" s="35">
        <f t="shared" ref="L108" si="39">L28-L68</f>
        <v>5716</v>
      </c>
      <c r="M108" s="36">
        <f t="shared" si="17"/>
        <v>0.26298124855362615</v>
      </c>
      <c r="N108" s="85"/>
    </row>
    <row r="109" spans="1:14" ht="15.75">
      <c r="A109" s="12"/>
      <c r="B109" s="34" t="s">
        <v>18</v>
      </c>
      <c r="C109" s="35">
        <f t="shared" si="12"/>
        <v>796</v>
      </c>
      <c r="D109" s="35">
        <f t="shared" si="12"/>
        <v>1883</v>
      </c>
      <c r="E109" s="36">
        <f t="shared" si="10"/>
        <v>136.55778894472363</v>
      </c>
      <c r="F109" s="36">
        <f t="shared" si="13"/>
        <v>4.9307392180994531</v>
      </c>
      <c r="G109" s="35">
        <f t="shared" ref="G109:H109" si="40">G29-G69</f>
        <v>12340</v>
      </c>
      <c r="H109" s="35">
        <f t="shared" si="40"/>
        <v>10529</v>
      </c>
      <c r="I109" s="36">
        <f t="shared" si="11"/>
        <v>-14.675850891410047</v>
      </c>
      <c r="J109" s="36">
        <f t="shared" si="15"/>
        <v>2.0918349101399061</v>
      </c>
      <c r="K109" s="79"/>
      <c r="L109" s="35">
        <f t="shared" ref="L109" si="41">L29-L69</f>
        <v>39010</v>
      </c>
      <c r="M109" s="36">
        <f t="shared" si="17"/>
        <v>1.7947688079210908</v>
      </c>
      <c r="N109" s="85"/>
    </row>
    <row r="110" spans="1:14" ht="15.75">
      <c r="A110" s="12"/>
      <c r="B110" s="34" t="s">
        <v>1</v>
      </c>
      <c r="C110" s="35">
        <f t="shared" si="12"/>
        <v>3109</v>
      </c>
      <c r="D110" s="35">
        <f t="shared" si="12"/>
        <v>2527</v>
      </c>
      <c r="E110" s="36">
        <f t="shared" si="10"/>
        <v>-18.719845609520746</v>
      </c>
      <c r="F110" s="36">
        <f t="shared" si="13"/>
        <v>6.6170886904606041</v>
      </c>
      <c r="G110" s="35">
        <f t="shared" ref="G110:H110" si="42">G30-G70</f>
        <v>39218</v>
      </c>
      <c r="H110" s="35">
        <f t="shared" si="42"/>
        <v>40103</v>
      </c>
      <c r="I110" s="36">
        <f t="shared" si="11"/>
        <v>2.256616859605276</v>
      </c>
      <c r="J110" s="36">
        <f t="shared" si="15"/>
        <v>7.9674095736860719</v>
      </c>
      <c r="K110" s="79"/>
      <c r="L110" s="35">
        <f t="shared" ref="L110" si="43">L30-L70</f>
        <v>162895</v>
      </c>
      <c r="M110" s="36">
        <f t="shared" si="17"/>
        <v>7.4944594967010021</v>
      </c>
      <c r="N110" s="85"/>
    </row>
    <row r="111" spans="1:14" ht="15.75">
      <c r="A111" s="12"/>
      <c r="B111" s="34" t="s">
        <v>27</v>
      </c>
      <c r="C111" s="35">
        <f t="shared" si="12"/>
        <v>0</v>
      </c>
      <c r="D111" s="35">
        <f t="shared" si="12"/>
        <v>1</v>
      </c>
      <c r="E111" s="36" t="str">
        <f t="shared" si="10"/>
        <v/>
      </c>
      <c r="F111" s="36">
        <f t="shared" si="13"/>
        <v>2.6185550813061353E-3</v>
      </c>
      <c r="G111" s="35">
        <f t="shared" ref="G111:H111" si="44">G31-G71</f>
        <v>1</v>
      </c>
      <c r="H111" s="35">
        <f t="shared" si="44"/>
        <v>1</v>
      </c>
      <c r="I111" s="36">
        <f t="shared" si="11"/>
        <v>0</v>
      </c>
      <c r="J111" s="36">
        <f t="shared" si="15"/>
        <v>1.9867365468134732E-4</v>
      </c>
      <c r="K111" s="79"/>
      <c r="L111" s="35">
        <f t="shared" ref="L111" si="45">L31-L71</f>
        <v>39</v>
      </c>
      <c r="M111" s="36">
        <f t="shared" si="17"/>
        <v>1.7943087287598705E-3</v>
      </c>
      <c r="N111" s="85"/>
    </row>
    <row r="112" spans="1:14" ht="15.75">
      <c r="A112" s="12"/>
      <c r="B112" s="34" t="s">
        <v>26</v>
      </c>
      <c r="C112" s="35">
        <f t="shared" si="12"/>
        <v>1</v>
      </c>
      <c r="D112" s="35">
        <f t="shared" si="12"/>
        <v>3</v>
      </c>
      <c r="E112" s="36">
        <f t="shared" si="10"/>
        <v>200</v>
      </c>
      <c r="F112" s="36">
        <f t="shared" si="13"/>
        <v>7.8556652439184058E-3</v>
      </c>
      <c r="G112" s="35">
        <f t="shared" ref="G112:H112" si="46">G32-G72</f>
        <v>32</v>
      </c>
      <c r="H112" s="35">
        <f t="shared" si="46"/>
        <v>27</v>
      </c>
      <c r="I112" s="36">
        <f t="shared" si="11"/>
        <v>-15.625</v>
      </c>
      <c r="J112" s="36">
        <f t="shared" si="15"/>
        <v>5.3641886763963779E-3</v>
      </c>
      <c r="K112" s="79"/>
      <c r="L112" s="35">
        <f t="shared" ref="L112" si="47">L32-L72</f>
        <v>140</v>
      </c>
      <c r="M112" s="36">
        <f t="shared" si="17"/>
        <v>6.441108257086714E-3</v>
      </c>
      <c r="N112" s="85"/>
    </row>
    <row r="113" spans="1:14" ht="15.75">
      <c r="A113" s="12"/>
      <c r="B113" s="34" t="s">
        <v>8</v>
      </c>
      <c r="C113" s="35">
        <f t="shared" si="12"/>
        <v>765</v>
      </c>
      <c r="D113" s="35">
        <f t="shared" si="12"/>
        <v>438</v>
      </c>
      <c r="E113" s="36">
        <f t="shared" si="10"/>
        <v>-42.745098039215691</v>
      </c>
      <c r="F113" s="36">
        <f t="shared" si="13"/>
        <v>1.1469271256120872</v>
      </c>
      <c r="G113" s="35">
        <f t="shared" ref="G113:H113" si="48">G33-G73</f>
        <v>8384</v>
      </c>
      <c r="H113" s="35">
        <f t="shared" si="48"/>
        <v>6603</v>
      </c>
      <c r="I113" s="36">
        <f t="shared" si="11"/>
        <v>-21.242843511450381</v>
      </c>
      <c r="J113" s="36">
        <f t="shared" si="15"/>
        <v>1.3118421418609363</v>
      </c>
      <c r="K113" s="79"/>
      <c r="L113" s="35">
        <f t="shared" ref="L113" si="49">L33-L73</f>
        <v>40043</v>
      </c>
      <c r="M113" s="36">
        <f t="shared" si="17"/>
        <v>1.8422949852751664</v>
      </c>
      <c r="N113" s="85"/>
    </row>
    <row r="114" spans="1:14" ht="15.75">
      <c r="A114" s="12"/>
      <c r="B114" s="34" t="s">
        <v>19</v>
      </c>
      <c r="C114" s="35">
        <f t="shared" si="12"/>
        <v>461</v>
      </c>
      <c r="D114" s="35">
        <f t="shared" si="12"/>
        <v>298</v>
      </c>
      <c r="E114" s="36">
        <f t="shared" si="10"/>
        <v>-35.35791757049892</v>
      </c>
      <c r="F114" s="36">
        <f t="shared" si="13"/>
        <v>0.7803294142292283</v>
      </c>
      <c r="G114" s="35">
        <f t="shared" ref="G114:H114" si="50">G34-G74</f>
        <v>5471</v>
      </c>
      <c r="H114" s="35">
        <f t="shared" si="50"/>
        <v>4848</v>
      </c>
      <c r="I114" s="36">
        <f t="shared" si="11"/>
        <v>-11.387314933284587</v>
      </c>
      <c r="J114" s="36">
        <f t="shared" si="15"/>
        <v>0.96316987789517183</v>
      </c>
      <c r="K114" s="79"/>
      <c r="L114" s="35">
        <f t="shared" ref="L114" si="51">L34-L74</f>
        <v>20486</v>
      </c>
      <c r="M114" s="36">
        <f t="shared" si="17"/>
        <v>0.94251816967627455</v>
      </c>
      <c r="N114" s="85"/>
    </row>
    <row r="115" spans="1:14" ht="15.75">
      <c r="A115" s="12"/>
      <c r="B115" s="34" t="s">
        <v>17</v>
      </c>
      <c r="C115" s="35">
        <f t="shared" si="12"/>
        <v>689</v>
      </c>
      <c r="D115" s="35">
        <f t="shared" si="12"/>
        <v>599</v>
      </c>
      <c r="E115" s="36">
        <f t="shared" si="10"/>
        <v>-13.062409288824384</v>
      </c>
      <c r="F115" s="36">
        <f t="shared" si="13"/>
        <v>1.5685144937023749</v>
      </c>
      <c r="G115" s="35">
        <f t="shared" ref="G115:H115" si="52">G35-G75</f>
        <v>7454</v>
      </c>
      <c r="H115" s="35">
        <f t="shared" si="52"/>
        <v>9024</v>
      </c>
      <c r="I115" s="36">
        <f t="shared" si="11"/>
        <v>21.062516769519711</v>
      </c>
      <c r="J115" s="36">
        <f t="shared" si="15"/>
        <v>1.7928310598444783</v>
      </c>
      <c r="K115" s="79"/>
      <c r="L115" s="35">
        <f t="shared" ref="L115" si="53">L35-L75</f>
        <v>30971</v>
      </c>
      <c r="M115" s="36">
        <f t="shared" si="17"/>
        <v>1.4249111702159474</v>
      </c>
      <c r="N115" s="85"/>
    </row>
    <row r="116" spans="1:14" ht="15.75">
      <c r="A116" s="12"/>
      <c r="B116" s="34" t="s">
        <v>4</v>
      </c>
      <c r="C116" s="35">
        <f t="shared" si="12"/>
        <v>1067</v>
      </c>
      <c r="D116" s="35">
        <f t="shared" si="12"/>
        <v>1104</v>
      </c>
      <c r="E116" s="36">
        <f t="shared" si="10"/>
        <v>3.4676663542642983</v>
      </c>
      <c r="F116" s="36">
        <f t="shared" si="13"/>
        <v>2.8908848097619733</v>
      </c>
      <c r="G116" s="35">
        <f t="shared" ref="G116:H116" si="54">G36-G76</f>
        <v>15506</v>
      </c>
      <c r="H116" s="35">
        <f t="shared" si="54"/>
        <v>13826</v>
      </c>
      <c r="I116" s="36">
        <f t="shared" si="11"/>
        <v>-10.834515671353028</v>
      </c>
      <c r="J116" s="36">
        <f t="shared" si="15"/>
        <v>2.7468619496243081</v>
      </c>
      <c r="K116" s="79"/>
      <c r="L116" s="35">
        <f t="shared" ref="L116" si="55">L36-L76</f>
        <v>98803</v>
      </c>
      <c r="M116" s="36">
        <f t="shared" si="17"/>
        <v>4.5457201366067048</v>
      </c>
      <c r="N116" s="85"/>
    </row>
    <row r="117" spans="1:14" ht="15.75">
      <c r="A117" s="12"/>
      <c r="B117" s="34" t="s">
        <v>13</v>
      </c>
      <c r="C117" s="35">
        <f t="shared" si="12"/>
        <v>665</v>
      </c>
      <c r="D117" s="35">
        <f t="shared" si="12"/>
        <v>447</v>
      </c>
      <c r="E117" s="36">
        <f t="shared" si="10"/>
        <v>-32.781954887218049</v>
      </c>
      <c r="F117" s="36">
        <f t="shared" si="13"/>
        <v>1.1704941213438425</v>
      </c>
      <c r="G117" s="35">
        <f t="shared" ref="G117:H117" si="56">G37-G77</f>
        <v>7502</v>
      </c>
      <c r="H117" s="35">
        <f t="shared" si="56"/>
        <v>5523</v>
      </c>
      <c r="I117" s="36">
        <f t="shared" si="11"/>
        <v>-26.379632098107177</v>
      </c>
      <c r="J117" s="36">
        <f t="shared" si="15"/>
        <v>1.0972745948050813</v>
      </c>
      <c r="K117" s="79"/>
      <c r="L117" s="35">
        <f t="shared" ref="L117" si="57">L37-L77</f>
        <v>31831</v>
      </c>
      <c r="M117" s="36">
        <f t="shared" si="17"/>
        <v>1.4644779780809085</v>
      </c>
      <c r="N117" s="85"/>
    </row>
    <row r="118" spans="1:14" ht="15.75">
      <c r="A118" s="12"/>
      <c r="B118" s="34" t="s">
        <v>11</v>
      </c>
      <c r="C118" s="35">
        <f t="shared" si="12"/>
        <v>1010</v>
      </c>
      <c r="D118" s="35">
        <f t="shared" si="12"/>
        <v>772</v>
      </c>
      <c r="E118" s="36">
        <f t="shared" si="10"/>
        <v>-23.564356435643564</v>
      </c>
      <c r="F118" s="36">
        <f t="shared" si="13"/>
        <v>2.0215245227683365</v>
      </c>
      <c r="G118" s="35">
        <f t="shared" ref="G118:H118" si="58">G38-G78</f>
        <v>13837</v>
      </c>
      <c r="H118" s="35">
        <f t="shared" si="58"/>
        <v>12476</v>
      </c>
      <c r="I118" s="36">
        <f t="shared" si="11"/>
        <v>-9.8359470983594655</v>
      </c>
      <c r="J118" s="36">
        <f t="shared" si="15"/>
        <v>2.4786525158044892</v>
      </c>
      <c r="K118" s="79"/>
      <c r="L118" s="35">
        <f t="shared" ref="L118" si="59">L38-L78</f>
        <v>55181</v>
      </c>
      <c r="M118" s="36">
        <f t="shared" si="17"/>
        <v>2.5387628195307284</v>
      </c>
      <c r="N118" s="85"/>
    </row>
    <row r="119" spans="1:14" ht="15.75">
      <c r="A119" s="12"/>
      <c r="B119" s="34" t="s">
        <v>22</v>
      </c>
      <c r="C119" s="35">
        <f t="shared" si="12"/>
        <v>312</v>
      </c>
      <c r="D119" s="35">
        <f t="shared" si="12"/>
        <v>642</v>
      </c>
      <c r="E119" s="36">
        <f t="shared" si="10"/>
        <v>105.76923076923075</v>
      </c>
      <c r="F119" s="36">
        <f t="shared" si="13"/>
        <v>1.6811123621985389</v>
      </c>
      <c r="G119" s="35">
        <f t="shared" ref="G119:H119" si="60">G39-G79</f>
        <v>5572</v>
      </c>
      <c r="H119" s="35">
        <f t="shared" si="60"/>
        <v>4467</v>
      </c>
      <c r="I119" s="36">
        <f t="shared" si="11"/>
        <v>-19.831299353912424</v>
      </c>
      <c r="J119" s="36">
        <f t="shared" si="15"/>
        <v>0.88747521546157848</v>
      </c>
      <c r="K119" s="79"/>
      <c r="L119" s="35">
        <f t="shared" ref="L119" si="61">L39-L79</f>
        <v>16942</v>
      </c>
      <c r="M119" s="36">
        <f t="shared" si="17"/>
        <v>0.7794661149397365</v>
      </c>
      <c r="N119" s="85"/>
    </row>
    <row r="120" spans="1:14" ht="15.75">
      <c r="A120" s="12"/>
      <c r="B120" s="34" t="s">
        <v>15</v>
      </c>
      <c r="C120" s="35">
        <f t="shared" si="12"/>
        <v>320</v>
      </c>
      <c r="D120" s="35">
        <f t="shared" si="12"/>
        <v>352</v>
      </c>
      <c r="E120" s="36">
        <f t="shared" si="10"/>
        <v>10.000000000000009</v>
      </c>
      <c r="F120" s="36">
        <f t="shared" si="13"/>
        <v>0.92173138861975956</v>
      </c>
      <c r="G120" s="35">
        <f t="shared" ref="G120:H120" si="62">G40-G80</f>
        <v>3770</v>
      </c>
      <c r="H120" s="35">
        <f t="shared" si="62"/>
        <v>4551</v>
      </c>
      <c r="I120" s="36">
        <f t="shared" si="11"/>
        <v>20.716180371352788</v>
      </c>
      <c r="J120" s="36">
        <f t="shared" si="15"/>
        <v>0.90416380245481165</v>
      </c>
      <c r="K120" s="79"/>
      <c r="L120" s="35">
        <f t="shared" ref="L120" si="63">L40-L80</f>
        <v>20176</v>
      </c>
      <c r="M120" s="36">
        <f t="shared" si="17"/>
        <v>0.92825571567843967</v>
      </c>
      <c r="N120" s="85"/>
    </row>
    <row r="121" spans="1:14" ht="15.75">
      <c r="A121" s="12"/>
      <c r="B121" s="34" t="s">
        <v>6</v>
      </c>
      <c r="C121" s="35">
        <f t="shared" si="12"/>
        <v>698</v>
      </c>
      <c r="D121" s="35">
        <f t="shared" si="12"/>
        <v>781</v>
      </c>
      <c r="E121" s="36">
        <f t="shared" si="10"/>
        <v>11.891117478510038</v>
      </c>
      <c r="F121" s="36">
        <f t="shared" si="13"/>
        <v>2.0450915185000915</v>
      </c>
      <c r="G121" s="35">
        <f t="shared" ref="G121:H121" si="64">G41-G81</f>
        <v>7623</v>
      </c>
      <c r="H121" s="35">
        <f t="shared" si="64"/>
        <v>10373</v>
      </c>
      <c r="I121" s="36">
        <f t="shared" si="11"/>
        <v>36.075036075036081</v>
      </c>
      <c r="J121" s="36">
        <f t="shared" si="15"/>
        <v>2.0608418200096157</v>
      </c>
      <c r="K121" s="79"/>
      <c r="L121" s="35">
        <f t="shared" ref="L121" si="65">L41-L81</f>
        <v>39058</v>
      </c>
      <c r="M121" s="36">
        <f t="shared" si="17"/>
        <v>1.7969771878949492</v>
      </c>
      <c r="N121" s="85"/>
    </row>
    <row r="122" spans="1:14" ht="15.75">
      <c r="A122" s="12"/>
      <c r="B122" s="34" t="s">
        <v>74</v>
      </c>
      <c r="C122" s="35">
        <f t="shared" si="12"/>
        <v>98</v>
      </c>
      <c r="D122" s="35">
        <f t="shared" si="12"/>
        <v>84</v>
      </c>
      <c r="E122" s="36">
        <f t="shared" si="10"/>
        <v>-14.28571428571429</v>
      </c>
      <c r="F122" s="36">
        <f t="shared" si="13"/>
        <v>0.21995862682971537</v>
      </c>
      <c r="G122" s="35">
        <f t="shared" ref="G122:H122" si="66">G42-G82</f>
        <v>537</v>
      </c>
      <c r="H122" s="35">
        <f t="shared" si="66"/>
        <v>703</v>
      </c>
      <c r="I122" s="36">
        <f t="shared" si="11"/>
        <v>30.912476722532588</v>
      </c>
      <c r="J122" s="36">
        <f t="shared" si="15"/>
        <v>0.13966757924098716</v>
      </c>
      <c r="K122" s="79"/>
      <c r="L122" s="35">
        <f t="shared" ref="L122" si="67">L42-L82</f>
        <v>1906</v>
      </c>
      <c r="M122" s="36">
        <f t="shared" si="17"/>
        <v>8.7691088128623418E-2</v>
      </c>
      <c r="N122" s="85"/>
    </row>
    <row r="123" spans="1:14" ht="15.75">
      <c r="A123" s="12"/>
      <c r="B123" s="34" t="s">
        <v>3</v>
      </c>
      <c r="C123" s="35">
        <f t="shared" si="12"/>
        <v>2798</v>
      </c>
      <c r="D123" s="35">
        <f t="shared" si="12"/>
        <v>3175</v>
      </c>
      <c r="E123" s="36">
        <f t="shared" si="10"/>
        <v>13.473909935668328</v>
      </c>
      <c r="F123" s="36">
        <f t="shared" si="13"/>
        <v>8.3139123831469792</v>
      </c>
      <c r="G123" s="35">
        <f t="shared" ref="G123:H123" si="68">G43-G83</f>
        <v>31003</v>
      </c>
      <c r="H123" s="35">
        <f t="shared" si="68"/>
        <v>32952</v>
      </c>
      <c r="I123" s="36">
        <f t="shared" si="11"/>
        <v>6.2864884043479563</v>
      </c>
      <c r="J123" s="36">
        <f t="shared" si="15"/>
        <v>6.5466942690597572</v>
      </c>
      <c r="K123" s="79"/>
      <c r="L123" s="35">
        <f t="shared" ref="L123" si="69">L43-L83</f>
        <v>136944</v>
      </c>
      <c r="M123" s="36">
        <f t="shared" si="17"/>
        <v>6.3005080654177359</v>
      </c>
      <c r="N123" s="85"/>
    </row>
    <row r="124" spans="1:14" ht="15.75">
      <c r="A124" s="12"/>
      <c r="B124" s="34" t="s">
        <v>20</v>
      </c>
      <c r="C124" s="35">
        <f t="shared" si="12"/>
        <v>316</v>
      </c>
      <c r="D124" s="35">
        <f t="shared" si="12"/>
        <v>521</v>
      </c>
      <c r="E124" s="36">
        <f t="shared" si="10"/>
        <v>64.873417721518976</v>
      </c>
      <c r="F124" s="36">
        <f t="shared" si="13"/>
        <v>1.3642671973604965</v>
      </c>
      <c r="G124" s="35">
        <f t="shared" ref="G124:H124" si="70">G44-G84</f>
        <v>3933</v>
      </c>
      <c r="H124" s="35">
        <f t="shared" si="70"/>
        <v>2647</v>
      </c>
      <c r="I124" s="36">
        <f t="shared" si="11"/>
        <v>-32.697686244597001</v>
      </c>
      <c r="J124" s="36">
        <f t="shared" si="15"/>
        <v>0.52588916394152641</v>
      </c>
      <c r="K124" s="79"/>
      <c r="L124" s="35">
        <f t="shared" ref="L124" si="71">L44-L84</f>
        <v>21163</v>
      </c>
      <c r="M124" s="36">
        <f t="shared" si="17"/>
        <v>0.97366552889090097</v>
      </c>
      <c r="N124" s="85"/>
    </row>
    <row r="125" spans="1:14" ht="15.75">
      <c r="A125" s="12"/>
      <c r="B125" s="34" t="s">
        <v>7</v>
      </c>
      <c r="C125" s="35">
        <f t="shared" ref="C125:D129" si="72">C45-C85</f>
        <v>1038</v>
      </c>
      <c r="D125" s="35">
        <f t="shared" si="72"/>
        <v>957</v>
      </c>
      <c r="E125" s="36">
        <f t="shared" ref="E125:E130" si="73">IF(ISBLANK(D125),"",(IFERROR(((D125/C125-1)*100),"")))</f>
        <v>-7.8034682080924895</v>
      </c>
      <c r="F125" s="36">
        <f t="shared" si="13"/>
        <v>2.5059572128099714</v>
      </c>
      <c r="G125" s="35">
        <f t="shared" ref="G125:H129" si="74">G45-G85</f>
        <v>11550</v>
      </c>
      <c r="H125" s="35">
        <f t="shared" si="74"/>
        <v>11053</v>
      </c>
      <c r="I125" s="36">
        <f t="shared" ref="I125:I130" si="75">IF(ISBLANK(H125),"",(IFERROR(((H125/G125-1)*100),"")))</f>
        <v>-4.3030303030303081</v>
      </c>
      <c r="J125" s="36">
        <f t="shared" si="15"/>
        <v>2.1959399051929318</v>
      </c>
      <c r="K125" s="79"/>
      <c r="L125" s="35">
        <f>L45-L85</f>
        <v>48964</v>
      </c>
      <c r="M125" s="36">
        <f t="shared" si="17"/>
        <v>2.2527316049999562</v>
      </c>
      <c r="N125" s="85"/>
    </row>
    <row r="126" spans="1:14" ht="15.75">
      <c r="A126" s="12"/>
      <c r="B126" s="34" t="s">
        <v>232</v>
      </c>
      <c r="C126" s="35">
        <f t="shared" si="72"/>
        <v>4585</v>
      </c>
      <c r="D126" s="35">
        <f t="shared" si="72"/>
        <v>2428</v>
      </c>
      <c r="E126" s="36">
        <f t="shared" si="73"/>
        <v>-47.044711014176663</v>
      </c>
      <c r="F126" s="36">
        <f t="shared" si="13"/>
        <v>6.3578517374112966</v>
      </c>
      <c r="G126" s="35">
        <f t="shared" si="74"/>
        <v>47324</v>
      </c>
      <c r="H126" s="35">
        <f t="shared" si="74"/>
        <v>30975</v>
      </c>
      <c r="I126" s="36">
        <f t="shared" si="75"/>
        <v>-34.546952920294139</v>
      </c>
      <c r="J126" s="36">
        <f t="shared" si="15"/>
        <v>6.1539164537547331</v>
      </c>
      <c r="K126" s="79"/>
      <c r="L126" s="35">
        <f>L46-L86</f>
        <v>238126</v>
      </c>
      <c r="M126" s="36">
        <f t="shared" si="17"/>
        <v>10.955681034478792</v>
      </c>
      <c r="N126" s="85"/>
    </row>
    <row r="127" spans="1:14" ht="15.75">
      <c r="A127" s="12"/>
      <c r="B127" s="34" t="s">
        <v>29</v>
      </c>
      <c r="C127" s="35">
        <f t="shared" si="72"/>
        <v>2</v>
      </c>
      <c r="D127" s="35">
        <f t="shared" si="72"/>
        <v>0</v>
      </c>
      <c r="E127" s="36">
        <f t="shared" si="73"/>
        <v>-100</v>
      </c>
      <c r="F127" s="36">
        <f t="shared" si="13"/>
        <v>0</v>
      </c>
      <c r="G127" s="35">
        <f t="shared" si="74"/>
        <v>4</v>
      </c>
      <c r="H127" s="35">
        <f t="shared" si="74"/>
        <v>2</v>
      </c>
      <c r="I127" s="36">
        <f t="shared" si="75"/>
        <v>-50</v>
      </c>
      <c r="J127" s="36">
        <f t="shared" si="15"/>
        <v>3.9734730936269463E-4</v>
      </c>
      <c r="K127" s="79"/>
      <c r="L127" s="35">
        <f>L47-L87</f>
        <v>31</v>
      </c>
      <c r="M127" s="36">
        <f t="shared" si="17"/>
        <v>1.4262453997834867E-3</v>
      </c>
      <c r="N127" s="85"/>
    </row>
    <row r="128" spans="1:14" ht="15.75">
      <c r="A128" s="12"/>
      <c r="B128" s="34" t="s">
        <v>28</v>
      </c>
      <c r="C128" s="35">
        <f t="shared" si="72"/>
        <v>0</v>
      </c>
      <c r="D128" s="35">
        <f t="shared" si="72"/>
        <v>0</v>
      </c>
      <c r="E128" s="36" t="str">
        <f t="shared" si="73"/>
        <v/>
      </c>
      <c r="F128" s="36">
        <f t="shared" si="13"/>
        <v>0</v>
      </c>
      <c r="G128" s="35">
        <f t="shared" si="74"/>
        <v>14</v>
      </c>
      <c r="H128" s="35">
        <f t="shared" si="74"/>
        <v>10</v>
      </c>
      <c r="I128" s="36">
        <f t="shared" si="75"/>
        <v>-28.571428571428569</v>
      </c>
      <c r="J128" s="36">
        <f t="shared" si="15"/>
        <v>1.9867365468134732E-3</v>
      </c>
      <c r="K128" s="79"/>
      <c r="L128" s="35">
        <f>L48-L88</f>
        <v>58</v>
      </c>
      <c r="M128" s="36">
        <f t="shared" si="17"/>
        <v>2.6684591350787817E-3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0</v>
      </c>
      <c r="H129" s="35">
        <f t="shared" si="74"/>
        <v>0</v>
      </c>
      <c r="I129" s="36" t="str">
        <f t="shared" si="75"/>
        <v/>
      </c>
      <c r="J129" s="36">
        <f t="shared" si="15"/>
        <v>0</v>
      </c>
      <c r="K129" s="79"/>
      <c r="L129" s="35">
        <f>L49-L89</f>
        <v>53</v>
      </c>
      <c r="M129" s="36">
        <f t="shared" si="17"/>
        <v>2.4384195544685417E-3</v>
      </c>
      <c r="N129" s="85"/>
    </row>
    <row r="130" spans="1:14" ht="15.75">
      <c r="A130" s="12"/>
      <c r="B130" s="40" t="s">
        <v>70</v>
      </c>
      <c r="C130" s="37">
        <f>SUM(C96:C129)</f>
        <v>42502</v>
      </c>
      <c r="D130" s="37">
        <f>SUM(D96:D129)</f>
        <v>38189</v>
      </c>
      <c r="E130" s="38">
        <f t="shared" si="73"/>
        <v>-10.147757752576346</v>
      </c>
      <c r="F130" s="38">
        <f>SUM(F96:F129)</f>
        <v>100</v>
      </c>
      <c r="G130" s="37">
        <f>SUM(G96:G129)</f>
        <v>485610</v>
      </c>
      <c r="H130" s="37">
        <f>SUM(H96:H129)</f>
        <v>503338</v>
      </c>
      <c r="I130" s="38">
        <f t="shared" si="75"/>
        <v>3.6506661724429179</v>
      </c>
      <c r="J130" s="38">
        <f>SUM(J96:J129)</f>
        <v>99.999999999999986</v>
      </c>
      <c r="K130" s="79"/>
      <c r="L130" s="37">
        <f>SUM(L96:L129)</f>
        <v>2173539</v>
      </c>
      <c r="M130" s="38">
        <f>SUM(M96:M129)</f>
        <v>100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255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G93:H93"/>
    <mergeCell ref="F93:F94"/>
    <mergeCell ref="E93:E94"/>
    <mergeCell ref="C93:D93"/>
    <mergeCell ref="M93:M94"/>
    <mergeCell ref="J93:J94"/>
    <mergeCell ref="I93:I94"/>
    <mergeCell ref="J53:J54"/>
    <mergeCell ref="M53:M54"/>
    <mergeCell ref="C53:D53"/>
    <mergeCell ref="E53:E54"/>
    <mergeCell ref="F53:F54"/>
    <mergeCell ref="G53:H53"/>
    <mergeCell ref="I53:I54"/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0000"/>
  </sheetPr>
  <dimension ref="A1:V132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105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>
      <c r="A12" s="12"/>
      <c r="B12" s="8"/>
      <c r="C12" s="107" t="s">
        <v>311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5"/>
    </row>
    <row r="13" spans="1:22" ht="18.75">
      <c r="A13" s="12"/>
      <c r="B13" s="92" t="s">
        <v>307</v>
      </c>
      <c r="N13" s="15"/>
    </row>
    <row r="14" spans="1:22" ht="63">
      <c r="A14" s="12"/>
      <c r="B14" s="30" t="s">
        <v>256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32"/>
      <c r="L14" s="86" t="s">
        <v>322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223</v>
      </c>
      <c r="D17" s="35">
        <v>270</v>
      </c>
      <c r="E17" s="36">
        <f t="shared" ref="E17:E49" si="0">IF(ISBLANK(D17),"",(IFERROR(((D17/C17-1)*100),"")))</f>
        <v>21.076233183856495</v>
      </c>
      <c r="F17" s="36">
        <f>+(D17*100)/$D$49</f>
        <v>0.60897219026997762</v>
      </c>
      <c r="G17" s="35">
        <v>4080</v>
      </c>
      <c r="H17" s="35">
        <v>2944</v>
      </c>
      <c r="I17" s="36">
        <f t="shared" ref="I17:I49" si="1">IF(ISBLANK(H17),"",(IFERROR(((H17/G17-1)*100),"")))</f>
        <v>-27.843137254901961</v>
      </c>
      <c r="J17" s="36">
        <f>+(H17*100)/$H$49</f>
        <v>0.48132967322227654</v>
      </c>
      <c r="K17" s="79"/>
      <c r="L17" s="35">
        <v>15774</v>
      </c>
      <c r="M17" s="36">
        <f>+(L17*100)/$L$49</f>
        <v>0.54371692250844672</v>
      </c>
      <c r="N17" s="15"/>
    </row>
    <row r="18" spans="1:14" ht="15.75">
      <c r="A18" s="12"/>
      <c r="B18" s="34" t="s">
        <v>43</v>
      </c>
      <c r="C18" s="35">
        <v>578</v>
      </c>
      <c r="D18" s="35">
        <v>603</v>
      </c>
      <c r="E18" s="36">
        <f t="shared" si="0"/>
        <v>4.325259515570945</v>
      </c>
      <c r="F18" s="36">
        <f t="shared" ref="F18:F48" si="2">+(D18*100)/$D$49</f>
        <v>1.3600378916029501</v>
      </c>
      <c r="G18" s="35">
        <v>6495</v>
      </c>
      <c r="H18" s="35">
        <v>8043</v>
      </c>
      <c r="I18" s="36">
        <f t="shared" si="1"/>
        <v>23.833718244803691</v>
      </c>
      <c r="J18" s="36">
        <f t="shared" ref="J18:J48" si="3">+(H18*100)/$H$49</f>
        <v>1.3149913592821909</v>
      </c>
      <c r="K18" s="79"/>
      <c r="L18" s="35">
        <v>36278</v>
      </c>
      <c r="M18" s="36">
        <f t="shared" ref="M18:M48" si="4">+(L18*100)/$L$49</f>
        <v>1.2504730895626619</v>
      </c>
      <c r="N18" s="15"/>
    </row>
    <row r="19" spans="1:14" ht="15.75">
      <c r="A19" s="12"/>
      <c r="B19" s="34" t="s">
        <v>33</v>
      </c>
      <c r="C19" s="35">
        <v>3619</v>
      </c>
      <c r="D19" s="35">
        <v>2861</v>
      </c>
      <c r="E19" s="36">
        <f t="shared" si="0"/>
        <v>-20.945012434374132</v>
      </c>
      <c r="F19" s="36">
        <f t="shared" si="2"/>
        <v>6.4528497643052081</v>
      </c>
      <c r="G19" s="35">
        <v>36833</v>
      </c>
      <c r="H19" s="35">
        <v>44687</v>
      </c>
      <c r="I19" s="36">
        <f t="shared" si="1"/>
        <v>21.323269893845186</v>
      </c>
      <c r="J19" s="36">
        <f t="shared" si="3"/>
        <v>7.3061070337241416</v>
      </c>
      <c r="K19" s="79"/>
      <c r="L19" s="35">
        <v>183664</v>
      </c>
      <c r="M19" s="36">
        <f t="shared" si="4"/>
        <v>6.3307483742608941</v>
      </c>
      <c r="N19" s="15"/>
    </row>
    <row r="20" spans="1:14" ht="15.75">
      <c r="A20" s="12"/>
      <c r="B20" s="34" t="s">
        <v>30</v>
      </c>
      <c r="C20" s="35">
        <v>17600</v>
      </c>
      <c r="D20" s="35">
        <v>15706</v>
      </c>
      <c r="E20" s="36">
        <f t="shared" si="0"/>
        <v>-10.76136363636364</v>
      </c>
      <c r="F20" s="36">
        <f t="shared" si="2"/>
        <v>35.424137853260255</v>
      </c>
      <c r="G20" s="35">
        <v>215359</v>
      </c>
      <c r="H20" s="35">
        <v>233983</v>
      </c>
      <c r="I20" s="36">
        <f t="shared" si="1"/>
        <v>8.6478856235402191</v>
      </c>
      <c r="J20" s="36">
        <f t="shared" si="3"/>
        <v>38.255081837489108</v>
      </c>
      <c r="K20" s="79"/>
      <c r="L20" s="35">
        <v>1070085</v>
      </c>
      <c r="M20" s="36">
        <f t="shared" si="4"/>
        <v>36.884957716650888</v>
      </c>
      <c r="N20" s="15"/>
    </row>
    <row r="21" spans="1:14" ht="15.75">
      <c r="A21" s="12"/>
      <c r="B21" s="34" t="s">
        <v>34</v>
      </c>
      <c r="C21" s="35">
        <v>2085</v>
      </c>
      <c r="D21" s="35">
        <v>1826</v>
      </c>
      <c r="E21" s="36">
        <f t="shared" si="0"/>
        <v>-12.4220623501199</v>
      </c>
      <c r="F21" s="36">
        <f t="shared" si="2"/>
        <v>4.1184563682702935</v>
      </c>
      <c r="G21" s="35">
        <v>22449</v>
      </c>
      <c r="H21" s="35">
        <v>21015</v>
      </c>
      <c r="I21" s="36">
        <f t="shared" si="1"/>
        <v>-6.3878123747160176</v>
      </c>
      <c r="J21" s="36">
        <f t="shared" si="3"/>
        <v>3.435850231917847</v>
      </c>
      <c r="K21" s="79"/>
      <c r="L21" s="35">
        <v>95759</v>
      </c>
      <c r="M21" s="36">
        <f t="shared" si="4"/>
        <v>3.3007346762068179</v>
      </c>
      <c r="N21" s="15"/>
    </row>
    <row r="22" spans="1:14" ht="15.75">
      <c r="A22" s="12"/>
      <c r="B22" s="34" t="s">
        <v>32</v>
      </c>
      <c r="C22" s="35">
        <v>4431</v>
      </c>
      <c r="D22" s="35">
        <v>2882</v>
      </c>
      <c r="E22" s="36">
        <f t="shared" si="0"/>
        <v>-34.958248702324532</v>
      </c>
      <c r="F22" s="36">
        <f t="shared" si="2"/>
        <v>6.5002142679928729</v>
      </c>
      <c r="G22" s="35">
        <v>42194</v>
      </c>
      <c r="H22" s="35">
        <v>32922</v>
      </c>
      <c r="I22" s="36">
        <f t="shared" si="1"/>
        <v>-21.974688344314352</v>
      </c>
      <c r="J22" s="36">
        <f t="shared" si="3"/>
        <v>5.3825867873042759</v>
      </c>
      <c r="K22" s="79"/>
      <c r="L22" s="35">
        <v>250224</v>
      </c>
      <c r="M22" s="36">
        <f t="shared" si="4"/>
        <v>8.6250173207654086</v>
      </c>
      <c r="N22" s="15"/>
    </row>
    <row r="23" spans="1:14" ht="15.75">
      <c r="A23" s="12"/>
      <c r="B23" s="34" t="s">
        <v>35</v>
      </c>
      <c r="C23" s="35">
        <v>808</v>
      </c>
      <c r="D23" s="35">
        <v>650</v>
      </c>
      <c r="E23" s="36">
        <f t="shared" si="0"/>
        <v>-19.554455445544548</v>
      </c>
      <c r="F23" s="36">
        <f t="shared" si="2"/>
        <v>1.4660441617610573</v>
      </c>
      <c r="G23" s="35">
        <v>10253</v>
      </c>
      <c r="H23" s="35">
        <v>8768</v>
      </c>
      <c r="I23" s="36">
        <f t="shared" si="1"/>
        <v>-14.483565785623719</v>
      </c>
      <c r="J23" s="36">
        <f t="shared" si="3"/>
        <v>1.4335253311185192</v>
      </c>
      <c r="K23" s="79"/>
      <c r="L23" s="35">
        <v>47240</v>
      </c>
      <c r="M23" s="36">
        <f t="shared" si="4"/>
        <v>1.6283242943640814</v>
      </c>
      <c r="N23" s="15"/>
    </row>
    <row r="24" spans="1:14" ht="15.75">
      <c r="A24" s="12"/>
      <c r="B24" s="34" t="s">
        <v>41</v>
      </c>
      <c r="C24" s="35">
        <v>1435</v>
      </c>
      <c r="D24" s="35">
        <v>1352</v>
      </c>
      <c r="E24" s="36">
        <f t="shared" si="0"/>
        <v>-5.7839721254355432</v>
      </c>
      <c r="F24" s="36">
        <f t="shared" si="2"/>
        <v>3.0493718564629995</v>
      </c>
      <c r="G24" s="35">
        <v>20968</v>
      </c>
      <c r="H24" s="35">
        <v>19170</v>
      </c>
      <c r="I24" s="36">
        <f t="shared" si="1"/>
        <v>-8.5749713849675668</v>
      </c>
      <c r="J24" s="36">
        <f t="shared" si="3"/>
        <v>3.1342017104860873</v>
      </c>
      <c r="K24" s="79"/>
      <c r="L24" s="35">
        <v>92718</v>
      </c>
      <c r="M24" s="36">
        <f t="shared" si="4"/>
        <v>3.1959138849459969</v>
      </c>
      <c r="N24" s="15"/>
    </row>
    <row r="25" spans="1:14" ht="15.75">
      <c r="A25" s="12"/>
      <c r="B25" s="34" t="s">
        <v>52</v>
      </c>
      <c r="C25" s="35">
        <v>335</v>
      </c>
      <c r="D25" s="35">
        <v>184</v>
      </c>
      <c r="E25" s="36">
        <f t="shared" si="0"/>
        <v>-45.07462686567164</v>
      </c>
      <c r="F25" s="36">
        <f t="shared" si="2"/>
        <v>0.41500327040620699</v>
      </c>
      <c r="G25" s="35">
        <v>3922</v>
      </c>
      <c r="H25" s="35">
        <v>4031</v>
      </c>
      <c r="I25" s="36">
        <f t="shared" si="1"/>
        <v>2.7791942886282506</v>
      </c>
      <c r="J25" s="36">
        <f t="shared" si="3"/>
        <v>0.65904888340998535</v>
      </c>
      <c r="K25" s="79"/>
      <c r="L25" s="35">
        <v>19508</v>
      </c>
      <c r="M25" s="36">
        <f t="shared" si="4"/>
        <v>0.67242485890039161</v>
      </c>
      <c r="N25" s="15"/>
    </row>
    <row r="26" spans="1:14" ht="15.75">
      <c r="A26" s="12"/>
      <c r="B26" s="34" t="s">
        <v>38</v>
      </c>
      <c r="C26" s="35">
        <v>1387</v>
      </c>
      <c r="D26" s="35">
        <v>1213</v>
      </c>
      <c r="E26" s="36">
        <f t="shared" si="0"/>
        <v>-12.545061283345349</v>
      </c>
      <c r="F26" s="36">
        <f t="shared" si="2"/>
        <v>2.7358639511017886</v>
      </c>
      <c r="G26" s="35">
        <v>16102</v>
      </c>
      <c r="H26" s="35">
        <v>15618</v>
      </c>
      <c r="I26" s="36">
        <f t="shared" si="1"/>
        <v>-3.0058377841261974</v>
      </c>
      <c r="J26" s="36">
        <f t="shared" si="3"/>
        <v>2.5534669960548624</v>
      </c>
      <c r="K26" s="79"/>
      <c r="L26" s="35">
        <v>76631</v>
      </c>
      <c r="M26" s="36">
        <f t="shared" si="4"/>
        <v>2.6414081075659173</v>
      </c>
      <c r="N26" s="15"/>
    </row>
    <row r="27" spans="1:14" ht="15.75">
      <c r="A27" s="12"/>
      <c r="B27" s="34" t="s">
        <v>57</v>
      </c>
      <c r="C27" s="35">
        <v>0</v>
      </c>
      <c r="D27" s="35">
        <v>1</v>
      </c>
      <c r="E27" s="36" t="str">
        <f t="shared" si="0"/>
        <v/>
      </c>
      <c r="F27" s="36">
        <f t="shared" si="2"/>
        <v>2.255452556555473E-3</v>
      </c>
      <c r="G27" s="35">
        <v>5</v>
      </c>
      <c r="H27" s="35">
        <v>1</v>
      </c>
      <c r="I27" s="36">
        <f t="shared" si="1"/>
        <v>-80</v>
      </c>
      <c r="J27" s="36">
        <f t="shared" si="3"/>
        <v>1.6349513356734937E-4</v>
      </c>
      <c r="K27" s="79"/>
      <c r="L27" s="35">
        <v>56</v>
      </c>
      <c r="M27" s="36">
        <f t="shared" si="4"/>
        <v>1.9302743540302405E-3</v>
      </c>
      <c r="N27" s="15"/>
    </row>
    <row r="28" spans="1:14" ht="15.75">
      <c r="A28" s="12"/>
      <c r="B28" s="34" t="s">
        <v>56</v>
      </c>
      <c r="C28" s="35">
        <v>57</v>
      </c>
      <c r="D28" s="35">
        <v>57</v>
      </c>
      <c r="E28" s="36">
        <f t="shared" si="0"/>
        <v>0</v>
      </c>
      <c r="F28" s="36">
        <f t="shared" si="2"/>
        <v>0.12856079572366194</v>
      </c>
      <c r="G28" s="35">
        <v>794</v>
      </c>
      <c r="H28" s="35">
        <v>862</v>
      </c>
      <c r="I28" s="36">
        <f t="shared" si="1"/>
        <v>8.5642317380352662</v>
      </c>
      <c r="J28" s="36">
        <f t="shared" si="3"/>
        <v>0.14093280513505516</v>
      </c>
      <c r="K28" s="79"/>
      <c r="L28" s="35">
        <v>3307</v>
      </c>
      <c r="M28" s="36">
        <f t="shared" si="4"/>
        <v>0.11398959444246438</v>
      </c>
      <c r="N28" s="15"/>
    </row>
    <row r="29" spans="1:14" ht="15.75">
      <c r="A29" s="12"/>
      <c r="B29" s="34" t="s">
        <v>39</v>
      </c>
      <c r="C29" s="35">
        <v>849</v>
      </c>
      <c r="D29" s="35">
        <v>792</v>
      </c>
      <c r="E29" s="36">
        <f t="shared" si="0"/>
        <v>-6.7137809187279185</v>
      </c>
      <c r="F29" s="36">
        <f t="shared" si="2"/>
        <v>1.7863184247919346</v>
      </c>
      <c r="G29" s="35">
        <v>10360</v>
      </c>
      <c r="H29" s="35">
        <v>11192</v>
      </c>
      <c r="I29" s="36">
        <f t="shared" si="1"/>
        <v>8.030888030888029</v>
      </c>
      <c r="J29" s="36">
        <f t="shared" si="3"/>
        <v>1.8298375348857741</v>
      </c>
      <c r="K29" s="79"/>
      <c r="L29" s="35">
        <v>58343</v>
      </c>
      <c r="M29" s="36">
        <f t="shared" si="4"/>
        <v>2.0110356542354699</v>
      </c>
      <c r="N29" s="15"/>
    </row>
    <row r="30" spans="1:14" ht="15.75">
      <c r="A30" s="12"/>
      <c r="B30" s="34" t="s">
        <v>31</v>
      </c>
      <c r="C30" s="35">
        <v>7652</v>
      </c>
      <c r="D30" s="35">
        <v>7129</v>
      </c>
      <c r="E30" s="36">
        <f t="shared" si="0"/>
        <v>-6.8348144276006213</v>
      </c>
      <c r="F30" s="36">
        <f t="shared" si="2"/>
        <v>16.079121275683967</v>
      </c>
      <c r="G30" s="35">
        <v>84490</v>
      </c>
      <c r="H30" s="35">
        <v>96728</v>
      </c>
      <c r="I30" s="36">
        <f t="shared" si="1"/>
        <v>14.484554385134341</v>
      </c>
      <c r="J30" s="36">
        <f t="shared" si="3"/>
        <v>15.814557279702569</v>
      </c>
      <c r="K30" s="79"/>
      <c r="L30" s="35">
        <v>361009</v>
      </c>
      <c r="M30" s="36">
        <f t="shared" si="4"/>
        <v>12.443685969180413</v>
      </c>
      <c r="N30" s="15"/>
    </row>
    <row r="31" spans="1:14" ht="15.75">
      <c r="A31" s="12"/>
      <c r="B31" s="34" t="s">
        <v>58</v>
      </c>
      <c r="C31" s="35">
        <v>1</v>
      </c>
      <c r="D31" s="35">
        <v>0</v>
      </c>
      <c r="E31" s="36">
        <f t="shared" si="0"/>
        <v>-100</v>
      </c>
      <c r="F31" s="36">
        <f t="shared" si="2"/>
        <v>0</v>
      </c>
      <c r="G31" s="35">
        <v>6</v>
      </c>
      <c r="H31" s="35">
        <v>3</v>
      </c>
      <c r="I31" s="36">
        <f t="shared" si="1"/>
        <v>-50</v>
      </c>
      <c r="J31" s="36">
        <f t="shared" si="3"/>
        <v>4.9048540070204807E-4</v>
      </c>
      <c r="K31" s="79"/>
      <c r="L31" s="35">
        <v>42</v>
      </c>
      <c r="M31" s="36">
        <f t="shared" si="4"/>
        <v>1.4477057655226803E-3</v>
      </c>
      <c r="N31" s="15"/>
    </row>
    <row r="32" spans="1:14" ht="15.75">
      <c r="A32" s="12"/>
      <c r="B32" s="34" t="s">
        <v>55</v>
      </c>
      <c r="C32" s="35">
        <v>56</v>
      </c>
      <c r="D32" s="35">
        <v>122</v>
      </c>
      <c r="E32" s="36">
        <f t="shared" si="0"/>
        <v>117.85714285714283</v>
      </c>
      <c r="F32" s="36">
        <f t="shared" si="2"/>
        <v>0.27516521189976767</v>
      </c>
      <c r="G32" s="35">
        <v>1035</v>
      </c>
      <c r="H32" s="35">
        <v>1458</v>
      </c>
      <c r="I32" s="36">
        <f t="shared" si="1"/>
        <v>40.869565217391312</v>
      </c>
      <c r="J32" s="36">
        <f t="shared" si="3"/>
        <v>0.23837590474119538</v>
      </c>
      <c r="K32" s="79"/>
      <c r="L32" s="35">
        <v>4348</v>
      </c>
      <c r="M32" s="36">
        <f t="shared" si="4"/>
        <v>0.14987201591649082</v>
      </c>
      <c r="N32" s="15"/>
    </row>
    <row r="33" spans="1:14" ht="15.75">
      <c r="A33" s="12"/>
      <c r="B33" s="34" t="s">
        <v>47</v>
      </c>
      <c r="C33" s="35">
        <v>936</v>
      </c>
      <c r="D33" s="35">
        <v>1362</v>
      </c>
      <c r="E33" s="36">
        <f t="shared" si="0"/>
        <v>45.512820512820504</v>
      </c>
      <c r="F33" s="36">
        <f t="shared" si="2"/>
        <v>3.0719263820285541</v>
      </c>
      <c r="G33" s="35">
        <v>15081</v>
      </c>
      <c r="H33" s="35">
        <v>12107</v>
      </c>
      <c r="I33" s="36">
        <f t="shared" si="1"/>
        <v>-19.720177707048602</v>
      </c>
      <c r="J33" s="36">
        <f t="shared" si="3"/>
        <v>1.9794355820998988</v>
      </c>
      <c r="K33" s="79"/>
      <c r="L33" s="35">
        <v>45694</v>
      </c>
      <c r="M33" s="36">
        <f t="shared" si="4"/>
        <v>1.5750349345188894</v>
      </c>
      <c r="N33" s="15"/>
    </row>
    <row r="34" spans="1:14" ht="15.75">
      <c r="A34" s="12"/>
      <c r="B34" s="34" t="s">
        <v>40</v>
      </c>
      <c r="C34" s="35">
        <v>1312</v>
      </c>
      <c r="D34" s="35">
        <v>651</v>
      </c>
      <c r="E34" s="36">
        <f t="shared" si="0"/>
        <v>-50.381097560975604</v>
      </c>
      <c r="F34" s="36">
        <f t="shared" si="2"/>
        <v>1.4682996143176128</v>
      </c>
      <c r="G34" s="35">
        <v>11499</v>
      </c>
      <c r="H34" s="35">
        <v>9586</v>
      </c>
      <c r="I34" s="36">
        <f t="shared" si="1"/>
        <v>-16.636229237324983</v>
      </c>
      <c r="J34" s="36">
        <f t="shared" si="3"/>
        <v>1.567264350376611</v>
      </c>
      <c r="K34" s="79"/>
      <c r="L34" s="35">
        <v>61003</v>
      </c>
      <c r="M34" s="36">
        <f t="shared" si="4"/>
        <v>2.1027236860519065</v>
      </c>
      <c r="N34" s="15"/>
    </row>
    <row r="35" spans="1:14" ht="15.75">
      <c r="A35" s="12"/>
      <c r="B35" s="34" t="s">
        <v>44</v>
      </c>
      <c r="C35" s="35">
        <v>915</v>
      </c>
      <c r="D35" s="35">
        <v>476</v>
      </c>
      <c r="E35" s="36">
        <f t="shared" si="0"/>
        <v>-47.978142076502728</v>
      </c>
      <c r="F35" s="36">
        <f t="shared" si="2"/>
        <v>1.0735954169204052</v>
      </c>
      <c r="G35" s="35">
        <v>10727</v>
      </c>
      <c r="H35" s="35">
        <v>8156</v>
      </c>
      <c r="I35" s="36">
        <f t="shared" si="1"/>
        <v>-23.967558497249929</v>
      </c>
      <c r="J35" s="36">
        <f t="shared" si="3"/>
        <v>1.3334663093753014</v>
      </c>
      <c r="K35" s="79"/>
      <c r="L35" s="35">
        <v>53228</v>
      </c>
      <c r="M35" s="36">
        <f t="shared" si="4"/>
        <v>1.8347257735057436</v>
      </c>
      <c r="N35" s="15"/>
    </row>
    <row r="36" spans="1:14" ht="15.75">
      <c r="A36" s="12"/>
      <c r="B36" s="34" t="s">
        <v>36</v>
      </c>
      <c r="C36" s="35">
        <v>932</v>
      </c>
      <c r="D36" s="35">
        <v>943</v>
      </c>
      <c r="E36" s="36">
        <f t="shared" si="0"/>
        <v>1.1802575107296098</v>
      </c>
      <c r="F36" s="36">
        <f t="shared" si="2"/>
        <v>2.126891760831811</v>
      </c>
      <c r="G36" s="35">
        <v>10850</v>
      </c>
      <c r="H36" s="35">
        <v>12607</v>
      </c>
      <c r="I36" s="36">
        <f t="shared" si="1"/>
        <v>16.193548387096769</v>
      </c>
      <c r="J36" s="36">
        <f t="shared" si="3"/>
        <v>2.0611831488835737</v>
      </c>
      <c r="K36" s="79"/>
      <c r="L36" s="35">
        <v>56838</v>
      </c>
      <c r="M36" s="36">
        <f t="shared" si="4"/>
        <v>1.9591595309709073</v>
      </c>
      <c r="N36" s="15"/>
    </row>
    <row r="37" spans="1:14" ht="15.75">
      <c r="A37" s="12"/>
      <c r="B37" s="34" t="s">
        <v>48</v>
      </c>
      <c r="C37" s="35">
        <v>1010</v>
      </c>
      <c r="D37" s="35">
        <v>801</v>
      </c>
      <c r="E37" s="36">
        <f t="shared" si="0"/>
        <v>-20.693069306930688</v>
      </c>
      <c r="F37" s="36">
        <f t="shared" si="2"/>
        <v>1.8066174978009337</v>
      </c>
      <c r="G37" s="35">
        <v>11114</v>
      </c>
      <c r="H37" s="35">
        <v>10128</v>
      </c>
      <c r="I37" s="36">
        <f t="shared" si="1"/>
        <v>-8.8716933597264731</v>
      </c>
      <c r="J37" s="36">
        <f t="shared" si="3"/>
        <v>1.6558787127701144</v>
      </c>
      <c r="K37" s="79"/>
      <c r="L37" s="35">
        <v>45742</v>
      </c>
      <c r="M37" s="36">
        <f t="shared" si="4"/>
        <v>1.5766894553937725</v>
      </c>
      <c r="N37" s="15"/>
    </row>
    <row r="38" spans="1:14" ht="15.75">
      <c r="A38" s="12"/>
      <c r="B38" s="34" t="s">
        <v>85</v>
      </c>
      <c r="C38" s="35">
        <v>0</v>
      </c>
      <c r="D38" s="35">
        <v>0</v>
      </c>
      <c r="E38" s="36" t="str">
        <f t="shared" si="0"/>
        <v/>
      </c>
      <c r="F38" s="36">
        <f t="shared" si="2"/>
        <v>0</v>
      </c>
      <c r="G38" s="35">
        <v>15</v>
      </c>
      <c r="H38" s="35">
        <v>11</v>
      </c>
      <c r="I38" s="36">
        <f t="shared" si="1"/>
        <v>-26.666666666666671</v>
      </c>
      <c r="J38" s="36">
        <f t="shared" si="3"/>
        <v>1.798446469240843E-3</v>
      </c>
      <c r="K38" s="79"/>
      <c r="L38" s="35">
        <v>71</v>
      </c>
      <c r="M38" s="36">
        <f t="shared" si="4"/>
        <v>2.4473121274311976E-3</v>
      </c>
      <c r="N38" s="15"/>
    </row>
    <row r="39" spans="1:14" ht="15.75">
      <c r="A39" s="12"/>
      <c r="B39" s="34" t="s">
        <v>53</v>
      </c>
      <c r="C39" s="35">
        <v>129</v>
      </c>
      <c r="D39" s="35">
        <v>133</v>
      </c>
      <c r="E39" s="36">
        <f t="shared" si="0"/>
        <v>3.1007751937984551</v>
      </c>
      <c r="F39" s="36">
        <f t="shared" si="2"/>
        <v>0.29997519002187789</v>
      </c>
      <c r="G39" s="35">
        <v>2795</v>
      </c>
      <c r="H39" s="35">
        <v>2570</v>
      </c>
      <c r="I39" s="36">
        <f t="shared" si="1"/>
        <v>-8.0500894454382799</v>
      </c>
      <c r="J39" s="36">
        <f t="shared" si="3"/>
        <v>0.42018249326808788</v>
      </c>
      <c r="K39" s="79"/>
      <c r="L39" s="35">
        <v>13281</v>
      </c>
      <c r="M39" s="36">
        <f t="shared" si="4"/>
        <v>0.45778524456920755</v>
      </c>
      <c r="N39" s="15"/>
    </row>
    <row r="40" spans="1:14" ht="15.75">
      <c r="A40" s="12"/>
      <c r="B40" s="34" t="s">
        <v>50</v>
      </c>
      <c r="C40" s="35">
        <v>337</v>
      </c>
      <c r="D40" s="35">
        <v>340</v>
      </c>
      <c r="E40" s="36">
        <f t="shared" si="0"/>
        <v>0.89020771513352859</v>
      </c>
      <c r="F40" s="36">
        <f t="shared" si="2"/>
        <v>0.76685386922886078</v>
      </c>
      <c r="G40" s="35">
        <v>6018</v>
      </c>
      <c r="H40" s="35">
        <v>5218</v>
      </c>
      <c r="I40" s="36">
        <f t="shared" si="1"/>
        <v>-13.293452974410103</v>
      </c>
      <c r="J40" s="36">
        <f t="shared" si="3"/>
        <v>0.85311760695442895</v>
      </c>
      <c r="K40" s="79"/>
      <c r="L40" s="35">
        <v>24302</v>
      </c>
      <c r="M40" s="36">
        <f t="shared" si="4"/>
        <v>0.83767013127933754</v>
      </c>
      <c r="N40" s="15"/>
    </row>
    <row r="41" spans="1:14" ht="15.75">
      <c r="A41" s="12"/>
      <c r="B41" s="34" t="s">
        <v>54</v>
      </c>
      <c r="C41" s="35">
        <v>171</v>
      </c>
      <c r="D41" s="35">
        <v>200</v>
      </c>
      <c r="E41" s="36">
        <f t="shared" si="0"/>
        <v>16.959064327485372</v>
      </c>
      <c r="F41" s="36">
        <f t="shared" si="2"/>
        <v>0.45109051131109457</v>
      </c>
      <c r="G41" s="35">
        <v>1644</v>
      </c>
      <c r="H41" s="35">
        <v>1805</v>
      </c>
      <c r="I41" s="36">
        <f t="shared" si="1"/>
        <v>9.7931873479318643</v>
      </c>
      <c r="J41" s="36">
        <f t="shared" si="3"/>
        <v>0.29510871608906558</v>
      </c>
      <c r="K41" s="79"/>
      <c r="L41" s="35">
        <v>5876</v>
      </c>
      <c r="M41" s="36">
        <f t="shared" si="4"/>
        <v>0.20254093043360166</v>
      </c>
      <c r="N41" s="15"/>
    </row>
    <row r="42" spans="1:14" ht="15.75">
      <c r="A42" s="12"/>
      <c r="B42" s="34" t="s">
        <v>233</v>
      </c>
      <c r="C42" s="35">
        <v>2</v>
      </c>
      <c r="D42" s="35">
        <v>5</v>
      </c>
      <c r="E42" s="36">
        <f t="shared" si="0"/>
        <v>150</v>
      </c>
      <c r="F42" s="36">
        <f t="shared" si="2"/>
        <v>1.1277262782777363E-2</v>
      </c>
      <c r="G42" s="35">
        <v>58</v>
      </c>
      <c r="H42" s="35">
        <v>60</v>
      </c>
      <c r="I42" s="36">
        <f t="shared" si="1"/>
        <v>3.4482758620689724</v>
      </c>
      <c r="J42" s="36">
        <f t="shared" si="3"/>
        <v>9.8097080140409614E-3</v>
      </c>
      <c r="K42" s="79"/>
      <c r="L42" s="35">
        <v>268</v>
      </c>
      <c r="M42" s="36">
        <f t="shared" si="4"/>
        <v>9.2377415514304367E-3</v>
      </c>
      <c r="N42" s="15"/>
    </row>
    <row r="43" spans="1:14" ht="15.75">
      <c r="A43" s="12"/>
      <c r="B43" s="34" t="s">
        <v>42</v>
      </c>
      <c r="C43" s="35">
        <v>684</v>
      </c>
      <c r="D43" s="35">
        <v>528</v>
      </c>
      <c r="E43" s="36">
        <f t="shared" si="0"/>
        <v>-22.807017543859654</v>
      </c>
      <c r="F43" s="36">
        <f t="shared" si="2"/>
        <v>1.1908789498612897</v>
      </c>
      <c r="G43" s="35">
        <v>8704</v>
      </c>
      <c r="H43" s="35">
        <v>7943</v>
      </c>
      <c r="I43" s="36">
        <f t="shared" si="1"/>
        <v>-8.7431066176470562</v>
      </c>
      <c r="J43" s="36">
        <f t="shared" si="3"/>
        <v>1.2986418459254561</v>
      </c>
      <c r="K43" s="79"/>
      <c r="L43" s="35">
        <v>39127</v>
      </c>
      <c r="M43" s="36">
        <f t="shared" si="4"/>
        <v>1.3486757973239503</v>
      </c>
      <c r="N43" s="15"/>
    </row>
    <row r="44" spans="1:14" ht="15.75">
      <c r="A44" s="12"/>
      <c r="B44" s="34" t="s">
        <v>51</v>
      </c>
      <c r="C44" s="35">
        <v>281</v>
      </c>
      <c r="D44" s="35">
        <v>160</v>
      </c>
      <c r="E44" s="36">
        <f t="shared" si="0"/>
        <v>-43.060498220640561</v>
      </c>
      <c r="F44" s="36">
        <f t="shared" si="2"/>
        <v>0.36087240904887563</v>
      </c>
      <c r="G44" s="35">
        <v>4374</v>
      </c>
      <c r="H44" s="35">
        <v>2076</v>
      </c>
      <c r="I44" s="36">
        <f t="shared" si="1"/>
        <v>-52.537722908093279</v>
      </c>
      <c r="J44" s="36">
        <f t="shared" si="3"/>
        <v>0.33941589728581728</v>
      </c>
      <c r="K44" s="79"/>
      <c r="L44" s="35">
        <v>31494</v>
      </c>
      <c r="M44" s="36">
        <f t="shared" si="4"/>
        <v>1.0855725090326498</v>
      </c>
      <c r="N44" s="15"/>
    </row>
    <row r="45" spans="1:14" ht="15.75">
      <c r="A45" s="12"/>
      <c r="B45" s="34" t="s">
        <v>46</v>
      </c>
      <c r="C45" s="35">
        <v>565</v>
      </c>
      <c r="D45" s="35">
        <v>662</v>
      </c>
      <c r="E45" s="36">
        <f t="shared" si="0"/>
        <v>17.16814159292035</v>
      </c>
      <c r="F45" s="36">
        <f t="shared" si="2"/>
        <v>1.4931095924397231</v>
      </c>
      <c r="G45" s="35">
        <v>7457</v>
      </c>
      <c r="H45" s="35">
        <v>8088</v>
      </c>
      <c r="I45" s="36">
        <f t="shared" si="1"/>
        <v>8.4618479281212355</v>
      </c>
      <c r="J45" s="36">
        <f t="shared" si="3"/>
        <v>1.3223486402927216</v>
      </c>
      <c r="K45" s="79"/>
      <c r="L45" s="35">
        <v>37768</v>
      </c>
      <c r="M45" s="36">
        <f t="shared" si="4"/>
        <v>1.3018321750538235</v>
      </c>
      <c r="N45" s="15"/>
    </row>
    <row r="46" spans="1:14" ht="15.75">
      <c r="A46" s="12"/>
      <c r="B46" s="34" t="s">
        <v>49</v>
      </c>
      <c r="C46" s="35">
        <v>910</v>
      </c>
      <c r="D46" s="35">
        <v>1080</v>
      </c>
      <c r="E46" s="36">
        <f t="shared" si="0"/>
        <v>18.681318681318682</v>
      </c>
      <c r="F46" s="36">
        <f t="shared" si="2"/>
        <v>2.4358887610799105</v>
      </c>
      <c r="G46" s="35">
        <v>10025</v>
      </c>
      <c r="H46" s="35">
        <v>11225</v>
      </c>
      <c r="I46" s="36">
        <f t="shared" si="1"/>
        <v>11.97007481296759</v>
      </c>
      <c r="J46" s="36">
        <f t="shared" si="3"/>
        <v>1.8352328742934967</v>
      </c>
      <c r="K46" s="79"/>
      <c r="L46" s="35">
        <v>47208</v>
      </c>
      <c r="M46" s="36">
        <f t="shared" si="4"/>
        <v>1.6272212804474928</v>
      </c>
      <c r="N46" s="15"/>
    </row>
    <row r="47" spans="1:14" ht="15.75">
      <c r="A47" s="12"/>
      <c r="B47" s="34" t="s">
        <v>37</v>
      </c>
      <c r="C47" s="35">
        <v>974</v>
      </c>
      <c r="D47" s="35">
        <v>831</v>
      </c>
      <c r="E47" s="36">
        <f t="shared" si="0"/>
        <v>-14.681724845995891</v>
      </c>
      <c r="F47" s="36">
        <f t="shared" si="2"/>
        <v>1.874281074497598</v>
      </c>
      <c r="G47" s="35">
        <v>15214</v>
      </c>
      <c r="H47" s="35">
        <v>11759</v>
      </c>
      <c r="I47" s="36">
        <f t="shared" si="1"/>
        <v>-22.709346654397265</v>
      </c>
      <c r="J47" s="36">
        <f t="shared" si="3"/>
        <v>1.9225392756184612</v>
      </c>
      <c r="K47" s="79"/>
      <c r="L47" s="35">
        <v>84104</v>
      </c>
      <c r="M47" s="36">
        <f t="shared" si="4"/>
        <v>2.8989963262742742</v>
      </c>
      <c r="N47" s="15"/>
    </row>
    <row r="48" spans="1:14" ht="15.75">
      <c r="A48" s="12"/>
      <c r="B48" s="34" t="s">
        <v>45</v>
      </c>
      <c r="C48" s="35">
        <v>387</v>
      </c>
      <c r="D48" s="35">
        <v>517</v>
      </c>
      <c r="E48" s="36">
        <f t="shared" si="0"/>
        <v>33.591731266149871</v>
      </c>
      <c r="F48" s="36">
        <f t="shared" si="2"/>
        <v>1.1660689717391794</v>
      </c>
      <c r="G48" s="35">
        <v>7686</v>
      </c>
      <c r="H48" s="35">
        <v>6875</v>
      </c>
      <c r="I48" s="36">
        <f t="shared" si="1"/>
        <v>-10.55165235493104</v>
      </c>
      <c r="J48" s="36">
        <f t="shared" si="3"/>
        <v>1.1240290432755269</v>
      </c>
      <c r="K48" s="79"/>
      <c r="L48" s="35">
        <v>40152</v>
      </c>
      <c r="M48" s="36">
        <f t="shared" si="4"/>
        <v>1.3840067118396824</v>
      </c>
      <c r="N48" s="15"/>
    </row>
    <row r="49" spans="1:15" ht="15.75">
      <c r="A49" s="12"/>
      <c r="B49" s="40" t="s">
        <v>70</v>
      </c>
      <c r="C49" s="42">
        <f>SUM(C17:C48)</f>
        <v>50661</v>
      </c>
      <c r="D49" s="42">
        <f>SUM(D17:D48)</f>
        <v>44337</v>
      </c>
      <c r="E49" s="38">
        <f t="shared" si="0"/>
        <v>-12.482975069580149</v>
      </c>
      <c r="F49" s="38">
        <f>SUM(F17:F48)</f>
        <v>100.00000000000003</v>
      </c>
      <c r="G49" s="42">
        <f>SUM(G17:G48)</f>
        <v>598606</v>
      </c>
      <c r="H49" s="42">
        <f>SUM(H17:H48)</f>
        <v>611639</v>
      </c>
      <c r="I49" s="38">
        <f t="shared" si="1"/>
        <v>2.1772250862837961</v>
      </c>
      <c r="J49" s="38">
        <f>SUM(J17:J48)</f>
        <v>99.999999999999972</v>
      </c>
      <c r="K49" s="4"/>
      <c r="L49" s="42">
        <f>SUM(L17:L48)</f>
        <v>2901142</v>
      </c>
      <c r="M49" s="38">
        <f>SUM(M17:M48)</f>
        <v>99.999999999999972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308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256</v>
      </c>
      <c r="C52" s="104" t="s">
        <v>319</v>
      </c>
      <c r="D52" s="104"/>
      <c r="E52" s="101" t="s">
        <v>316</v>
      </c>
      <c r="F52" s="101" t="s">
        <v>306</v>
      </c>
      <c r="G52" s="105" t="s">
        <v>321</v>
      </c>
      <c r="H52" s="106"/>
      <c r="I52" s="101" t="s">
        <v>316</v>
      </c>
      <c r="J52" s="101" t="s">
        <v>306</v>
      </c>
      <c r="K52" s="94"/>
      <c r="L52" s="86" t="s">
        <v>322</v>
      </c>
      <c r="M52" s="101" t="s">
        <v>101</v>
      </c>
      <c r="N52" s="15"/>
    </row>
    <row r="53" spans="1:15" ht="15.75">
      <c r="A53" s="12"/>
      <c r="B53" s="30"/>
      <c r="C53" s="31">
        <v>2017</v>
      </c>
      <c r="D53" s="31">
        <v>2018</v>
      </c>
      <c r="E53" s="101"/>
      <c r="F53" s="101"/>
      <c r="G53" s="31">
        <v>2017</v>
      </c>
      <c r="H53" s="31">
        <v>2018</v>
      </c>
      <c r="I53" s="101"/>
      <c r="J53" s="101"/>
      <c r="K53" s="94"/>
      <c r="L53" s="39" t="s">
        <v>318</v>
      </c>
      <c r="M53" s="101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94</v>
      </c>
      <c r="D55" s="35">
        <v>131</v>
      </c>
      <c r="E55" s="36">
        <f t="shared" ref="E55:E87" si="5">IF(ISBLANK(D55),"",(IFERROR(((D55/C55-1)*100),"")))</f>
        <v>39.361702127659569</v>
      </c>
      <c r="F55" s="36">
        <f>+(D55*100)/$D$87</f>
        <v>0.5575654394552032</v>
      </c>
      <c r="G55" s="35">
        <v>1512</v>
      </c>
      <c r="H55" s="35">
        <v>1438</v>
      </c>
      <c r="I55" s="36">
        <f t="shared" ref="I55:I87" si="6">IF(ISBLANK(H55),"",(IFERROR(((H55/G55-1)*100),"")))</f>
        <v>-4.8941798941798957</v>
      </c>
      <c r="J55" s="36">
        <f>+(H55*100)/$H$87</f>
        <v>0.43608265555535336</v>
      </c>
      <c r="K55" s="79"/>
      <c r="L55" s="35">
        <v>7286</v>
      </c>
      <c r="M55" s="36">
        <f>+(L55*100)/$L$87</f>
        <v>0.44546371084844144</v>
      </c>
      <c r="N55" s="15"/>
    </row>
    <row r="56" spans="1:15" ht="15.75">
      <c r="A56" s="12"/>
      <c r="B56" s="34" t="s">
        <v>43</v>
      </c>
      <c r="C56" s="35">
        <v>337</v>
      </c>
      <c r="D56" s="35">
        <v>331</v>
      </c>
      <c r="E56" s="36">
        <f t="shared" si="5"/>
        <v>-1.7804154302670572</v>
      </c>
      <c r="F56" s="36">
        <f t="shared" ref="F56:F85" si="7">+(D56*100)/$D$87</f>
        <v>1.408810385188338</v>
      </c>
      <c r="G56" s="35">
        <v>3763</v>
      </c>
      <c r="H56" s="35">
        <v>4706</v>
      </c>
      <c r="I56" s="36">
        <f t="shared" si="6"/>
        <v>25.059792718575615</v>
      </c>
      <c r="J56" s="36">
        <f t="shared" ref="J56:J86" si="8">+(H56*100)/$H$87</f>
        <v>1.4271244624780897</v>
      </c>
      <c r="K56" s="79"/>
      <c r="L56" s="35">
        <v>21334</v>
      </c>
      <c r="M56" s="36">
        <f t="shared" ref="M56:M86" si="9">+(L56*100)/$L$87</f>
        <v>1.3043539400549891</v>
      </c>
      <c r="N56" s="15"/>
    </row>
    <row r="57" spans="1:15" ht="15.75">
      <c r="A57" s="12"/>
      <c r="B57" s="34" t="s">
        <v>33</v>
      </c>
      <c r="C57" s="35">
        <v>1737</v>
      </c>
      <c r="D57" s="35">
        <v>1388</v>
      </c>
      <c r="E57" s="36">
        <f t="shared" si="5"/>
        <v>-20.092112838226829</v>
      </c>
      <c r="F57" s="36">
        <f t="shared" si="7"/>
        <v>5.9076399233879551</v>
      </c>
      <c r="G57" s="35">
        <v>19847</v>
      </c>
      <c r="H57" s="35">
        <v>22690</v>
      </c>
      <c r="I57" s="36">
        <f t="shared" si="6"/>
        <v>14.324583060412156</v>
      </c>
      <c r="J57" s="36">
        <f t="shared" si="8"/>
        <v>6.8808869642218138</v>
      </c>
      <c r="K57" s="79"/>
      <c r="L57" s="35">
        <v>97573</v>
      </c>
      <c r="M57" s="36">
        <f t="shared" si="9"/>
        <v>5.9655820283578063</v>
      </c>
      <c r="N57" s="15"/>
    </row>
    <row r="58" spans="1:15" ht="15.75">
      <c r="A58" s="12"/>
      <c r="B58" s="34" t="s">
        <v>30</v>
      </c>
      <c r="C58" s="35">
        <v>9680</v>
      </c>
      <c r="D58" s="35">
        <v>8690</v>
      </c>
      <c r="E58" s="36">
        <f t="shared" si="5"/>
        <v>-10.22727272727273</v>
      </c>
      <c r="F58" s="36">
        <f t="shared" si="7"/>
        <v>36.986592892104703</v>
      </c>
      <c r="G58" s="35">
        <v>124094</v>
      </c>
      <c r="H58" s="35">
        <v>130746</v>
      </c>
      <c r="I58" s="36">
        <f t="shared" si="6"/>
        <v>5.3604525601560038</v>
      </c>
      <c r="J58" s="36">
        <f t="shared" si="8"/>
        <v>39.649556942448008</v>
      </c>
      <c r="K58" s="79"/>
      <c r="L58" s="35">
        <v>627168</v>
      </c>
      <c r="M58" s="36">
        <f t="shared" si="9"/>
        <v>38.344851030111904</v>
      </c>
      <c r="N58" s="15"/>
    </row>
    <row r="59" spans="1:15" ht="15.75">
      <c r="A59" s="12"/>
      <c r="B59" s="34" t="s">
        <v>34</v>
      </c>
      <c r="C59" s="35">
        <v>1092</v>
      </c>
      <c r="D59" s="35">
        <v>904</v>
      </c>
      <c r="E59" s="36">
        <f t="shared" si="5"/>
        <v>-17.216117216117222</v>
      </c>
      <c r="F59" s="36">
        <f t="shared" si="7"/>
        <v>3.847627154713769</v>
      </c>
      <c r="G59" s="35">
        <v>11436</v>
      </c>
      <c r="H59" s="35">
        <v>10215</v>
      </c>
      <c r="I59" s="36">
        <f t="shared" si="6"/>
        <v>-10.676810073452259</v>
      </c>
      <c r="J59" s="36">
        <f t="shared" si="8"/>
        <v>3.0977637875507198</v>
      </c>
      <c r="K59" s="79"/>
      <c r="L59" s="35">
        <v>50597</v>
      </c>
      <c r="M59" s="36">
        <f t="shared" si="9"/>
        <v>3.093484405407438</v>
      </c>
      <c r="N59" s="15"/>
    </row>
    <row r="60" spans="1:15" ht="15.75">
      <c r="A60" s="12"/>
      <c r="B60" s="34" t="s">
        <v>32</v>
      </c>
      <c r="C60" s="35">
        <v>2565</v>
      </c>
      <c r="D60" s="35">
        <v>1633</v>
      </c>
      <c r="E60" s="36">
        <f t="shared" si="5"/>
        <v>-36.33528265107212</v>
      </c>
      <c r="F60" s="36">
        <f t="shared" si="7"/>
        <v>6.9504149819110452</v>
      </c>
      <c r="G60" s="35">
        <v>23872</v>
      </c>
      <c r="H60" s="35">
        <v>18222</v>
      </c>
      <c r="I60" s="36">
        <f t="shared" si="6"/>
        <v>-23.667895442359253</v>
      </c>
      <c r="J60" s="36">
        <f t="shared" si="8"/>
        <v>5.5259375170581704</v>
      </c>
      <c r="K60" s="79"/>
      <c r="L60" s="35">
        <v>138841</v>
      </c>
      <c r="M60" s="36">
        <f t="shared" si="9"/>
        <v>8.4886943560126902</v>
      </c>
      <c r="N60" s="15"/>
    </row>
    <row r="61" spans="1:15" ht="15.75">
      <c r="A61" s="12"/>
      <c r="B61" s="34" t="s">
        <v>35</v>
      </c>
      <c r="C61" s="35">
        <v>484</v>
      </c>
      <c r="D61" s="35">
        <v>335</v>
      </c>
      <c r="E61" s="36">
        <f t="shared" si="5"/>
        <v>-30.785123966942152</v>
      </c>
      <c r="F61" s="36">
        <f t="shared" si="7"/>
        <v>1.4258352841030006</v>
      </c>
      <c r="G61" s="35">
        <v>4879</v>
      </c>
      <c r="H61" s="35">
        <v>4621</v>
      </c>
      <c r="I61" s="36">
        <f t="shared" si="6"/>
        <v>-5.2879688460750192</v>
      </c>
      <c r="J61" s="36">
        <f t="shared" si="8"/>
        <v>1.4013476712943589</v>
      </c>
      <c r="K61" s="79"/>
      <c r="L61" s="35">
        <v>22304</v>
      </c>
      <c r="M61" s="36">
        <f t="shared" si="9"/>
        <v>1.3636594299703044</v>
      </c>
      <c r="N61" s="15"/>
    </row>
    <row r="62" spans="1:15" ht="15.75">
      <c r="A62" s="12"/>
      <c r="B62" s="34" t="s">
        <v>41</v>
      </c>
      <c r="C62" s="35">
        <v>693</v>
      </c>
      <c r="D62" s="35">
        <v>784</v>
      </c>
      <c r="E62" s="36">
        <f t="shared" si="5"/>
        <v>13.131313131313128</v>
      </c>
      <c r="F62" s="36">
        <f t="shared" si="7"/>
        <v>3.3368801872738882</v>
      </c>
      <c r="G62" s="35">
        <v>10624</v>
      </c>
      <c r="H62" s="35">
        <v>9966</v>
      </c>
      <c r="I62" s="36">
        <f t="shared" si="6"/>
        <v>-6.1935240963855387</v>
      </c>
      <c r="J62" s="36">
        <f t="shared" si="8"/>
        <v>3.0222529522007315</v>
      </c>
      <c r="K62" s="79"/>
      <c r="L62" s="35">
        <v>50888</v>
      </c>
      <c r="M62" s="36">
        <f t="shared" si="9"/>
        <v>3.1112760523820326</v>
      </c>
      <c r="N62" s="15"/>
    </row>
    <row r="63" spans="1:15" ht="15.75">
      <c r="A63" s="12"/>
      <c r="B63" s="34" t="s">
        <v>52</v>
      </c>
      <c r="C63" s="35">
        <v>172</v>
      </c>
      <c r="D63" s="35">
        <v>82</v>
      </c>
      <c r="E63" s="36">
        <f t="shared" si="5"/>
        <v>-52.325581395348841</v>
      </c>
      <c r="F63" s="36">
        <f t="shared" si="7"/>
        <v>0.34901042775058522</v>
      </c>
      <c r="G63" s="35">
        <v>2160</v>
      </c>
      <c r="H63" s="35">
        <v>2317</v>
      </c>
      <c r="I63" s="36">
        <f t="shared" si="6"/>
        <v>7.2685185185185075</v>
      </c>
      <c r="J63" s="36">
        <f t="shared" si="8"/>
        <v>0.70264500203181768</v>
      </c>
      <c r="K63" s="79"/>
      <c r="L63" s="35">
        <v>10814</v>
      </c>
      <c r="M63" s="36">
        <f t="shared" si="9"/>
        <v>0.66116450303527941</v>
      </c>
      <c r="N63" s="15"/>
    </row>
    <row r="64" spans="1:15" ht="15.75">
      <c r="A64" s="12"/>
      <c r="B64" s="34" t="s">
        <v>38</v>
      </c>
      <c r="C64" s="35">
        <v>766</v>
      </c>
      <c r="D64" s="35">
        <v>686</v>
      </c>
      <c r="E64" s="36">
        <f t="shared" si="5"/>
        <v>-10.44386422976501</v>
      </c>
      <c r="F64" s="36">
        <f t="shared" si="7"/>
        <v>2.9197701638646523</v>
      </c>
      <c r="G64" s="35">
        <v>8724</v>
      </c>
      <c r="H64" s="35">
        <v>8589</v>
      </c>
      <c r="I64" s="36">
        <f t="shared" si="6"/>
        <v>-1.5474552957359</v>
      </c>
      <c r="J64" s="36">
        <f t="shared" si="8"/>
        <v>2.6046689350242906</v>
      </c>
      <c r="K64" s="79"/>
      <c r="L64" s="35">
        <v>42115</v>
      </c>
      <c r="M64" s="36">
        <f t="shared" si="9"/>
        <v>2.5748976368902157</v>
      </c>
      <c r="N64" s="15"/>
    </row>
    <row r="65" spans="1:14" ht="15.75">
      <c r="A65" s="12"/>
      <c r="B65" s="34" t="s">
        <v>57</v>
      </c>
      <c r="C65" s="35">
        <v>0</v>
      </c>
      <c r="D65" s="35">
        <v>0</v>
      </c>
      <c r="E65" s="36" t="str">
        <f t="shared" si="5"/>
        <v/>
      </c>
      <c r="F65" s="36">
        <f t="shared" si="7"/>
        <v>0</v>
      </c>
      <c r="G65" s="35">
        <v>4</v>
      </c>
      <c r="H65" s="35">
        <v>0</v>
      </c>
      <c r="I65" s="36">
        <f t="shared" si="6"/>
        <v>-100</v>
      </c>
      <c r="J65" s="36">
        <f t="shared" si="8"/>
        <v>0</v>
      </c>
      <c r="K65" s="79"/>
      <c r="L65" s="35">
        <v>20</v>
      </c>
      <c r="M65" s="36">
        <f t="shared" si="9"/>
        <v>1.2227936065013489E-3</v>
      </c>
      <c r="N65" s="15"/>
    </row>
    <row r="66" spans="1:14" ht="15.75">
      <c r="A66" s="12"/>
      <c r="B66" s="34" t="s">
        <v>56</v>
      </c>
      <c r="C66" s="35">
        <v>34</v>
      </c>
      <c r="D66" s="35">
        <v>36</v>
      </c>
      <c r="E66" s="36">
        <f t="shared" si="5"/>
        <v>5.8823529411764719</v>
      </c>
      <c r="F66" s="36">
        <f t="shared" si="7"/>
        <v>0.15322409023196426</v>
      </c>
      <c r="G66" s="35">
        <v>443</v>
      </c>
      <c r="H66" s="35">
        <v>533</v>
      </c>
      <c r="I66" s="36">
        <f t="shared" si="6"/>
        <v>20.316027088036126</v>
      </c>
      <c r="J66" s="36">
        <f t="shared" si="8"/>
        <v>0.16163564354033613</v>
      </c>
      <c r="K66" s="79"/>
      <c r="L66" s="35">
        <v>1999</v>
      </c>
      <c r="M66" s="36">
        <f t="shared" si="9"/>
        <v>0.12221822096980983</v>
      </c>
      <c r="N66" s="15"/>
    </row>
    <row r="67" spans="1:14" ht="15.75">
      <c r="A67" s="12"/>
      <c r="B67" s="34" t="s">
        <v>39</v>
      </c>
      <c r="C67" s="35">
        <v>470</v>
      </c>
      <c r="D67" s="35">
        <v>435</v>
      </c>
      <c r="E67" s="36">
        <f t="shared" si="5"/>
        <v>-7.4468085106383031</v>
      </c>
      <c r="F67" s="36">
        <f t="shared" si="7"/>
        <v>1.851457756969568</v>
      </c>
      <c r="G67" s="35">
        <v>5904</v>
      </c>
      <c r="H67" s="35">
        <v>6082</v>
      </c>
      <c r="I67" s="36">
        <f t="shared" si="6"/>
        <v>3.0149051490514944</v>
      </c>
      <c r="J67" s="36">
        <f t="shared" si="8"/>
        <v>1.8444052232876629</v>
      </c>
      <c r="K67" s="79"/>
      <c r="L67" s="35">
        <v>33557</v>
      </c>
      <c r="M67" s="36">
        <f t="shared" si="9"/>
        <v>2.0516642526682887</v>
      </c>
      <c r="N67" s="15"/>
    </row>
    <row r="68" spans="1:14" ht="15.75">
      <c r="A68" s="12"/>
      <c r="B68" s="34" t="s">
        <v>31</v>
      </c>
      <c r="C68" s="35">
        <v>4196</v>
      </c>
      <c r="D68" s="35">
        <v>3627</v>
      </c>
      <c r="E68" s="36">
        <f t="shared" si="5"/>
        <v>-13.560533841754053</v>
      </c>
      <c r="F68" s="36">
        <f t="shared" si="7"/>
        <v>15.437327090870397</v>
      </c>
      <c r="G68" s="35">
        <v>48396</v>
      </c>
      <c r="H68" s="35">
        <v>50623</v>
      </c>
      <c r="I68" s="36">
        <f t="shared" si="6"/>
        <v>4.6016199685924519</v>
      </c>
      <c r="J68" s="36">
        <f t="shared" si="8"/>
        <v>15.351747059929524</v>
      </c>
      <c r="K68" s="79"/>
      <c r="L68" s="35">
        <v>208193</v>
      </c>
      <c r="M68" s="36">
        <f t="shared" si="9"/>
        <v>12.728853465916767</v>
      </c>
      <c r="N68" s="15"/>
    </row>
    <row r="69" spans="1:14" ht="15.75">
      <c r="A69" s="12"/>
      <c r="B69" s="34" t="s">
        <v>58</v>
      </c>
      <c r="C69" s="35">
        <v>0</v>
      </c>
      <c r="D69" s="35">
        <v>0</v>
      </c>
      <c r="E69" s="36" t="str">
        <f t="shared" si="5"/>
        <v/>
      </c>
      <c r="F69" s="36">
        <f t="shared" si="7"/>
        <v>0</v>
      </c>
      <c r="G69" s="35">
        <v>3</v>
      </c>
      <c r="H69" s="35">
        <v>1</v>
      </c>
      <c r="I69" s="36">
        <f t="shared" si="6"/>
        <v>-66.666666666666671</v>
      </c>
      <c r="J69" s="36">
        <f t="shared" si="8"/>
        <v>3.0325636686742236E-4</v>
      </c>
      <c r="K69" s="79"/>
      <c r="L69" s="35">
        <v>12</v>
      </c>
      <c r="M69" s="36">
        <f t="shared" si="9"/>
        <v>7.3367616390080943E-4</v>
      </c>
      <c r="N69" s="15"/>
    </row>
    <row r="70" spans="1:14" ht="15.75">
      <c r="A70" s="12"/>
      <c r="B70" s="34" t="s">
        <v>55</v>
      </c>
      <c r="C70" s="35">
        <v>33</v>
      </c>
      <c r="D70" s="35">
        <v>86</v>
      </c>
      <c r="E70" s="36">
        <f t="shared" si="5"/>
        <v>160.60606060606059</v>
      </c>
      <c r="F70" s="36">
        <f t="shared" si="7"/>
        <v>0.36603532666524791</v>
      </c>
      <c r="G70" s="35">
        <v>541</v>
      </c>
      <c r="H70" s="35">
        <v>771</v>
      </c>
      <c r="I70" s="36">
        <f t="shared" si="6"/>
        <v>42.513863216266181</v>
      </c>
      <c r="J70" s="36">
        <f t="shared" si="8"/>
        <v>0.23381065885478267</v>
      </c>
      <c r="K70" s="79"/>
      <c r="L70" s="35">
        <v>2281</v>
      </c>
      <c r="M70" s="36">
        <f t="shared" si="9"/>
        <v>0.13945961082147887</v>
      </c>
      <c r="N70" s="15"/>
    </row>
    <row r="71" spans="1:14" ht="15.75">
      <c r="A71" s="12"/>
      <c r="B71" s="34" t="s">
        <v>47</v>
      </c>
      <c r="C71" s="35">
        <v>517</v>
      </c>
      <c r="D71" s="35">
        <v>671</v>
      </c>
      <c r="E71" s="36">
        <f t="shared" si="5"/>
        <v>29.787234042553191</v>
      </c>
      <c r="F71" s="36">
        <f t="shared" si="7"/>
        <v>2.855926792934667</v>
      </c>
      <c r="G71" s="35">
        <v>7954</v>
      </c>
      <c r="H71" s="35">
        <v>6740</v>
      </c>
      <c r="I71" s="36">
        <f t="shared" si="6"/>
        <v>-15.262760875031434</v>
      </c>
      <c r="J71" s="36">
        <f t="shared" si="8"/>
        <v>2.0439479126864271</v>
      </c>
      <c r="K71" s="79"/>
      <c r="L71" s="35">
        <v>24668</v>
      </c>
      <c r="M71" s="36">
        <f t="shared" si="9"/>
        <v>1.5081936342587638</v>
      </c>
      <c r="N71" s="15"/>
    </row>
    <row r="72" spans="1:14" ht="15.75">
      <c r="A72" s="12"/>
      <c r="B72" s="34" t="s">
        <v>40</v>
      </c>
      <c r="C72" s="35">
        <v>720</v>
      </c>
      <c r="D72" s="35">
        <v>330</v>
      </c>
      <c r="E72" s="36">
        <f t="shared" si="5"/>
        <v>-54.166666666666671</v>
      </c>
      <c r="F72" s="36">
        <f t="shared" si="7"/>
        <v>1.4045541604596723</v>
      </c>
      <c r="G72" s="35">
        <v>5842</v>
      </c>
      <c r="H72" s="35">
        <v>4855</v>
      </c>
      <c r="I72" s="36">
        <f t="shared" si="6"/>
        <v>-16.894899007189323</v>
      </c>
      <c r="J72" s="36">
        <f t="shared" si="8"/>
        <v>1.4723096611413358</v>
      </c>
      <c r="K72" s="79"/>
      <c r="L72" s="35">
        <v>31628</v>
      </c>
      <c r="M72" s="36">
        <f t="shared" si="9"/>
        <v>1.9337258093212333</v>
      </c>
      <c r="N72" s="15"/>
    </row>
    <row r="73" spans="1:14" ht="15.75">
      <c r="A73" s="12"/>
      <c r="B73" s="34" t="s">
        <v>44</v>
      </c>
      <c r="C73" s="35">
        <v>524</v>
      </c>
      <c r="D73" s="35">
        <v>230</v>
      </c>
      <c r="E73" s="36">
        <f t="shared" si="5"/>
        <v>-56.106870229007633</v>
      </c>
      <c r="F73" s="36">
        <f t="shared" si="7"/>
        <v>0.97893168759310489</v>
      </c>
      <c r="G73" s="35">
        <v>5564</v>
      </c>
      <c r="H73" s="35">
        <v>4543</v>
      </c>
      <c r="I73" s="36">
        <f t="shared" si="6"/>
        <v>-18.350107836089148</v>
      </c>
      <c r="J73" s="36">
        <f t="shared" si="8"/>
        <v>1.3776936746786999</v>
      </c>
      <c r="K73" s="79"/>
      <c r="L73" s="35">
        <v>30503</v>
      </c>
      <c r="M73" s="36">
        <f t="shared" si="9"/>
        <v>1.8649436689555325</v>
      </c>
      <c r="N73" s="15"/>
    </row>
    <row r="74" spans="1:14" ht="15.75">
      <c r="A74" s="12"/>
      <c r="B74" s="34" t="s">
        <v>36</v>
      </c>
      <c r="C74" s="35">
        <v>539</v>
      </c>
      <c r="D74" s="35">
        <v>466</v>
      </c>
      <c r="E74" s="36">
        <f t="shared" si="5"/>
        <v>-13.543599257884974</v>
      </c>
      <c r="F74" s="36">
        <f t="shared" si="7"/>
        <v>1.9834007235582038</v>
      </c>
      <c r="G74" s="35">
        <v>6141</v>
      </c>
      <c r="H74" s="35">
        <v>6604</v>
      </c>
      <c r="I74" s="36">
        <f t="shared" si="6"/>
        <v>7.539488682624973</v>
      </c>
      <c r="J74" s="36">
        <f t="shared" si="8"/>
        <v>2.0027050467924572</v>
      </c>
      <c r="K74" s="79"/>
      <c r="L74" s="35">
        <v>32497</v>
      </c>
      <c r="M74" s="36">
        <f t="shared" si="9"/>
        <v>1.9868561915237171</v>
      </c>
      <c r="N74" s="15"/>
    </row>
    <row r="75" spans="1:14" ht="15.75">
      <c r="A75" s="12"/>
      <c r="B75" s="34" t="s">
        <v>48</v>
      </c>
      <c r="C75" s="35">
        <v>553</v>
      </c>
      <c r="D75" s="35">
        <v>448</v>
      </c>
      <c r="E75" s="36">
        <f t="shared" si="5"/>
        <v>-18.9873417721519</v>
      </c>
      <c r="F75" s="36">
        <f t="shared" si="7"/>
        <v>1.9067886784422217</v>
      </c>
      <c r="G75" s="35">
        <v>6231</v>
      </c>
      <c r="H75" s="35">
        <v>5680</v>
      </c>
      <c r="I75" s="36">
        <f t="shared" si="6"/>
        <v>-8.8428823623816442</v>
      </c>
      <c r="J75" s="36">
        <f t="shared" si="8"/>
        <v>1.7224961638069591</v>
      </c>
      <c r="K75" s="79"/>
      <c r="L75" s="35">
        <v>25801</v>
      </c>
      <c r="M75" s="36">
        <f t="shared" si="9"/>
        <v>1.5774648920670653</v>
      </c>
      <c r="N75" s="15"/>
    </row>
    <row r="76" spans="1:14" ht="15.75">
      <c r="A76" s="12"/>
      <c r="B76" s="34" t="s">
        <v>85</v>
      </c>
      <c r="C76" s="35">
        <v>0</v>
      </c>
      <c r="D76" s="35">
        <v>0</v>
      </c>
      <c r="E76" s="36" t="str">
        <f t="shared" si="5"/>
        <v/>
      </c>
      <c r="F76" s="36">
        <f t="shared" si="7"/>
        <v>0</v>
      </c>
      <c r="G76" s="35">
        <v>6</v>
      </c>
      <c r="H76" s="35">
        <v>4</v>
      </c>
      <c r="I76" s="36">
        <f t="shared" si="6"/>
        <v>-33.333333333333336</v>
      </c>
      <c r="J76" s="36">
        <f t="shared" si="8"/>
        <v>1.2130254674696894E-3</v>
      </c>
      <c r="K76" s="79"/>
      <c r="L76" s="35">
        <v>38</v>
      </c>
      <c r="M76" s="36">
        <f t="shared" si="9"/>
        <v>2.3233078523525632E-3</v>
      </c>
      <c r="N76" s="15"/>
    </row>
    <row r="77" spans="1:14" ht="15.75">
      <c r="A77" s="12"/>
      <c r="B77" s="34" t="s">
        <v>53</v>
      </c>
      <c r="C77" s="35">
        <v>80</v>
      </c>
      <c r="D77" s="35">
        <v>88</v>
      </c>
      <c r="E77" s="36">
        <f t="shared" si="5"/>
        <v>10.000000000000009</v>
      </c>
      <c r="F77" s="36">
        <f t="shared" si="7"/>
        <v>0.37454777612257928</v>
      </c>
      <c r="G77" s="35">
        <v>1805</v>
      </c>
      <c r="H77" s="35">
        <v>1571</v>
      </c>
      <c r="I77" s="36">
        <f t="shared" si="6"/>
        <v>-12.963988919667591</v>
      </c>
      <c r="J77" s="36">
        <f t="shared" si="8"/>
        <v>0.47641575234872058</v>
      </c>
      <c r="K77" s="79"/>
      <c r="L77" s="35">
        <v>8720</v>
      </c>
      <c r="M77" s="36">
        <f t="shared" si="9"/>
        <v>0.53313801243458814</v>
      </c>
      <c r="N77" s="15"/>
    </row>
    <row r="78" spans="1:14" ht="15.75">
      <c r="A78" s="12"/>
      <c r="B78" s="34" t="s">
        <v>50</v>
      </c>
      <c r="C78" s="35">
        <v>171</v>
      </c>
      <c r="D78" s="35">
        <v>189</v>
      </c>
      <c r="E78" s="36">
        <f t="shared" si="5"/>
        <v>10.526315789473696</v>
      </c>
      <c r="F78" s="36">
        <f t="shared" si="7"/>
        <v>0.80442647371781228</v>
      </c>
      <c r="G78" s="35">
        <v>3276</v>
      </c>
      <c r="H78" s="35">
        <v>2962</v>
      </c>
      <c r="I78" s="36">
        <f t="shared" si="6"/>
        <v>-9.5848595848595846</v>
      </c>
      <c r="J78" s="36">
        <f t="shared" si="8"/>
        <v>0.89824535866130506</v>
      </c>
      <c r="K78" s="79"/>
      <c r="L78" s="35">
        <v>13829</v>
      </c>
      <c r="M78" s="36">
        <f t="shared" si="9"/>
        <v>0.84550063921535779</v>
      </c>
      <c r="N78" s="15"/>
    </row>
    <row r="79" spans="1:14" ht="15.75">
      <c r="A79" s="12"/>
      <c r="B79" s="34" t="s">
        <v>54</v>
      </c>
      <c r="C79" s="35">
        <v>73</v>
      </c>
      <c r="D79" s="35">
        <v>116</v>
      </c>
      <c r="E79" s="36">
        <f t="shared" si="5"/>
        <v>58.904109589041084</v>
      </c>
      <c r="F79" s="36">
        <f t="shared" si="7"/>
        <v>0.49372206852521811</v>
      </c>
      <c r="G79" s="35">
        <v>1109</v>
      </c>
      <c r="H79" s="35">
        <v>1102</v>
      </c>
      <c r="I79" s="36">
        <f t="shared" si="6"/>
        <v>-0.63119927862939074</v>
      </c>
      <c r="J79" s="36">
        <f t="shared" si="8"/>
        <v>0.33418851628789947</v>
      </c>
      <c r="K79" s="79"/>
      <c r="L79" s="35">
        <v>3974</v>
      </c>
      <c r="M79" s="36">
        <f t="shared" si="9"/>
        <v>0.24296908961181807</v>
      </c>
      <c r="N79" s="15"/>
    </row>
    <row r="80" spans="1:14" ht="15.75">
      <c r="A80" s="12"/>
      <c r="B80" s="34" t="s">
        <v>233</v>
      </c>
      <c r="C80" s="35">
        <v>1</v>
      </c>
      <c r="D80" s="35">
        <v>2</v>
      </c>
      <c r="E80" s="36">
        <f t="shared" si="5"/>
        <v>100</v>
      </c>
      <c r="F80" s="36">
        <f t="shared" si="7"/>
        <v>8.5124494573313465E-3</v>
      </c>
      <c r="G80" s="35">
        <v>31</v>
      </c>
      <c r="H80" s="35">
        <v>36</v>
      </c>
      <c r="I80" s="36">
        <f t="shared" si="6"/>
        <v>16.129032258064523</v>
      </c>
      <c r="J80" s="36">
        <f t="shared" si="8"/>
        <v>1.0917229207227206E-2</v>
      </c>
      <c r="K80" s="79"/>
      <c r="L80" s="35">
        <v>148</v>
      </c>
      <c r="M80" s="36">
        <f t="shared" si="9"/>
        <v>9.0486726881099828E-3</v>
      </c>
      <c r="N80" s="15"/>
    </row>
    <row r="81" spans="1:14" ht="15.75">
      <c r="A81" s="12"/>
      <c r="B81" s="34" t="s">
        <v>42</v>
      </c>
      <c r="C81" s="35">
        <v>301</v>
      </c>
      <c r="D81" s="35">
        <v>273</v>
      </c>
      <c r="E81" s="36">
        <f t="shared" si="5"/>
        <v>-9.3023255813953547</v>
      </c>
      <c r="F81" s="36">
        <f t="shared" si="7"/>
        <v>1.1619493509257288</v>
      </c>
      <c r="G81" s="35">
        <v>4511</v>
      </c>
      <c r="H81" s="35">
        <v>4145</v>
      </c>
      <c r="I81" s="36">
        <f t="shared" si="6"/>
        <v>-8.1135003325205073</v>
      </c>
      <c r="J81" s="36">
        <f t="shared" si="8"/>
        <v>1.2569976406654657</v>
      </c>
      <c r="K81" s="79"/>
      <c r="L81" s="35">
        <v>20715</v>
      </c>
      <c r="M81" s="36">
        <f t="shared" si="9"/>
        <v>1.2665084779337723</v>
      </c>
      <c r="N81" s="15"/>
    </row>
    <row r="82" spans="1:14" ht="15.75">
      <c r="A82" s="12"/>
      <c r="B82" s="34" t="s">
        <v>51</v>
      </c>
      <c r="C82" s="35">
        <v>139</v>
      </c>
      <c r="D82" s="35">
        <v>64</v>
      </c>
      <c r="E82" s="36">
        <f t="shared" si="5"/>
        <v>-53.956834532374096</v>
      </c>
      <c r="F82" s="36">
        <f t="shared" si="7"/>
        <v>0.27239838263460309</v>
      </c>
      <c r="G82" s="35">
        <v>2182</v>
      </c>
      <c r="H82" s="35">
        <v>1072</v>
      </c>
      <c r="I82" s="36">
        <f t="shared" si="6"/>
        <v>-50.870760769935842</v>
      </c>
      <c r="J82" s="36">
        <f t="shared" si="8"/>
        <v>0.32509082528187677</v>
      </c>
      <c r="K82" s="79"/>
      <c r="L82" s="35">
        <v>18479</v>
      </c>
      <c r="M82" s="36">
        <f t="shared" si="9"/>
        <v>1.1298001527269215</v>
      </c>
      <c r="N82" s="15"/>
    </row>
    <row r="83" spans="1:14" ht="15.75">
      <c r="A83" s="12"/>
      <c r="B83" s="34" t="s">
        <v>46</v>
      </c>
      <c r="C83" s="35">
        <v>277</v>
      </c>
      <c r="D83" s="35">
        <v>384</v>
      </c>
      <c r="E83" s="36">
        <f t="shared" si="5"/>
        <v>38.628158844765338</v>
      </c>
      <c r="F83" s="36">
        <f t="shared" si="7"/>
        <v>1.6343902958076186</v>
      </c>
      <c r="G83" s="35">
        <v>4078</v>
      </c>
      <c r="H83" s="35">
        <v>4409</v>
      </c>
      <c r="I83" s="36">
        <f t="shared" si="6"/>
        <v>8.1167238842569933</v>
      </c>
      <c r="J83" s="36">
        <f t="shared" si="8"/>
        <v>1.3370573215184653</v>
      </c>
      <c r="K83" s="79"/>
      <c r="L83" s="35">
        <v>21853</v>
      </c>
      <c r="M83" s="36">
        <f t="shared" si="9"/>
        <v>1.336085434143699</v>
      </c>
      <c r="N83" s="15"/>
    </row>
    <row r="84" spans="1:14" ht="15.75">
      <c r="A84" s="12"/>
      <c r="B84" s="34" t="s">
        <v>49</v>
      </c>
      <c r="C84" s="35">
        <v>405</v>
      </c>
      <c r="D84" s="35">
        <v>540</v>
      </c>
      <c r="E84" s="36">
        <f t="shared" si="5"/>
        <v>33.333333333333329</v>
      </c>
      <c r="F84" s="36">
        <f t="shared" si="7"/>
        <v>2.2983613534794638</v>
      </c>
      <c r="G84" s="35">
        <v>5300</v>
      </c>
      <c r="H84" s="35">
        <v>6019</v>
      </c>
      <c r="I84" s="36">
        <f t="shared" si="6"/>
        <v>13.566037735849058</v>
      </c>
      <c r="J84" s="36">
        <f t="shared" si="8"/>
        <v>1.8253000721750152</v>
      </c>
      <c r="K84" s="79"/>
      <c r="L84" s="35">
        <v>26579</v>
      </c>
      <c r="M84" s="36">
        <f t="shared" si="9"/>
        <v>1.6250315633599679</v>
      </c>
      <c r="N84" s="15"/>
    </row>
    <row r="85" spans="1:14" ht="15.75">
      <c r="A85" s="12"/>
      <c r="B85" s="34" t="s">
        <v>37</v>
      </c>
      <c r="C85" s="35">
        <v>472</v>
      </c>
      <c r="D85" s="35">
        <v>334</v>
      </c>
      <c r="E85" s="36">
        <f t="shared" si="5"/>
        <v>-29.237288135593221</v>
      </c>
      <c r="F85" s="36">
        <f t="shared" si="7"/>
        <v>1.4215790593743349</v>
      </c>
      <c r="G85" s="35">
        <v>7402</v>
      </c>
      <c r="H85" s="35">
        <v>5362</v>
      </c>
      <c r="I85" s="36">
        <f t="shared" si="6"/>
        <v>-27.560118886787354</v>
      </c>
      <c r="J85" s="36">
        <f t="shared" si="8"/>
        <v>1.6260606391431187</v>
      </c>
      <c r="K85" s="79"/>
      <c r="L85" s="35">
        <v>42229</v>
      </c>
      <c r="M85" s="36">
        <f t="shared" si="9"/>
        <v>2.5818675604472734</v>
      </c>
      <c r="N85" s="15"/>
    </row>
    <row r="86" spans="1:14" ht="15.75">
      <c r="A86" s="12"/>
      <c r="B86" s="34" t="s">
        <v>45</v>
      </c>
      <c r="C86" s="35">
        <v>156</v>
      </c>
      <c r="D86" s="35">
        <v>212</v>
      </c>
      <c r="E86" s="36">
        <f t="shared" si="5"/>
        <v>35.897435897435905</v>
      </c>
      <c r="F86" s="36">
        <f>+(D86*100)/$D$87</f>
        <v>0.90231964247712282</v>
      </c>
      <c r="G86" s="35">
        <v>3319</v>
      </c>
      <c r="H86" s="35">
        <v>3130</v>
      </c>
      <c r="I86" s="36">
        <f t="shared" si="6"/>
        <v>-5.6944862910515255</v>
      </c>
      <c r="J86" s="36">
        <f t="shared" si="8"/>
        <v>0.94919242829503203</v>
      </c>
      <c r="K86" s="79"/>
      <c r="L86" s="35">
        <v>18956</v>
      </c>
      <c r="M86" s="36">
        <f t="shared" si="9"/>
        <v>1.1589637802419785</v>
      </c>
      <c r="N86" s="15"/>
    </row>
    <row r="87" spans="1:14" ht="15.75">
      <c r="A87" s="12"/>
      <c r="B87" s="40" t="s">
        <v>70</v>
      </c>
      <c r="C87" s="42">
        <f>SUM(C55:C86)</f>
        <v>27281</v>
      </c>
      <c r="D87" s="42">
        <f>SUM(D55:D86)</f>
        <v>23495</v>
      </c>
      <c r="E87" s="38">
        <f t="shared" si="5"/>
        <v>-13.877790403577583</v>
      </c>
      <c r="F87" s="38">
        <f>SUM(F55:F86)</f>
        <v>100.00000000000001</v>
      </c>
      <c r="G87" s="42">
        <f>SUM(G55:G86)</f>
        <v>330953</v>
      </c>
      <c r="H87" s="42">
        <f>SUM(H55:H86)</f>
        <v>329754</v>
      </c>
      <c r="I87" s="38">
        <f t="shared" si="6"/>
        <v>-0.36228709212486887</v>
      </c>
      <c r="J87" s="38">
        <f>SUM(J55:J86)</f>
        <v>99.999999999999972</v>
      </c>
      <c r="K87" s="4"/>
      <c r="L87" s="42">
        <f>SUM(L55:L86)</f>
        <v>1635599</v>
      </c>
      <c r="M87" s="38">
        <f>SUM(M55:M86)</f>
        <v>100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309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256</v>
      </c>
      <c r="C90" s="104" t="s">
        <v>319</v>
      </c>
      <c r="D90" s="104"/>
      <c r="E90" s="101" t="s">
        <v>316</v>
      </c>
      <c r="F90" s="101" t="s">
        <v>306</v>
      </c>
      <c r="G90" s="105" t="s">
        <v>321</v>
      </c>
      <c r="H90" s="106"/>
      <c r="I90" s="101" t="s">
        <v>316</v>
      </c>
      <c r="J90" s="101" t="s">
        <v>306</v>
      </c>
      <c r="K90" s="94"/>
      <c r="L90" s="86" t="s">
        <v>312</v>
      </c>
      <c r="M90" s="101" t="s">
        <v>101</v>
      </c>
      <c r="N90" s="15"/>
    </row>
    <row r="91" spans="1:14" ht="15.75">
      <c r="A91" s="12"/>
      <c r="B91" s="30"/>
      <c r="C91" s="31">
        <v>2017</v>
      </c>
      <c r="D91" s="31">
        <v>2018</v>
      </c>
      <c r="E91" s="101"/>
      <c r="F91" s="101"/>
      <c r="G91" s="31">
        <v>2017</v>
      </c>
      <c r="H91" s="31">
        <v>2018</v>
      </c>
      <c r="I91" s="101"/>
      <c r="J91" s="101"/>
      <c r="K91" s="94"/>
      <c r="L91" s="39" t="s">
        <v>318</v>
      </c>
      <c r="M91" s="101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129</v>
      </c>
      <c r="D93" s="35">
        <f>D17-D55</f>
        <v>139</v>
      </c>
      <c r="E93" s="36">
        <f t="shared" ref="E93:E125" si="10">IF(ISBLANK(D93),"",(IFERROR(((D93/C93-1)*100),"")))</f>
        <v>7.7519379844961156</v>
      </c>
      <c r="F93" s="36">
        <f>+(D93*100)/$D$125</f>
        <v>0.66692256021495055</v>
      </c>
      <c r="G93" s="35">
        <f>G17-G55</f>
        <v>2568</v>
      </c>
      <c r="H93" s="35">
        <f>H17-H55</f>
        <v>1506</v>
      </c>
      <c r="I93" s="36">
        <f t="shared" ref="I93:I125" si="11">IF(ISBLANK(H93),"",(IFERROR(((H93/G93-1)*100),"")))</f>
        <v>-41.355140186915882</v>
      </c>
      <c r="J93" s="36">
        <f>+(H93*100)/$H$125</f>
        <v>0.53426042535076357</v>
      </c>
      <c r="K93" s="79"/>
      <c r="L93" s="35">
        <f>L17-L55</f>
        <v>8488</v>
      </c>
      <c r="M93" s="36">
        <f>+(L93*100)/$L$125</f>
        <v>0.6707002448751247</v>
      </c>
      <c r="N93" s="15"/>
    </row>
    <row r="94" spans="1:14" ht="15.75">
      <c r="A94" s="12"/>
      <c r="B94" s="34" t="s">
        <v>43</v>
      </c>
      <c r="C94" s="35">
        <f t="shared" ref="C94:D124" si="12">C18-C56</f>
        <v>241</v>
      </c>
      <c r="D94" s="35">
        <f t="shared" si="12"/>
        <v>272</v>
      </c>
      <c r="E94" s="36">
        <f t="shared" si="10"/>
        <v>12.863070539419086</v>
      </c>
      <c r="F94" s="36">
        <f t="shared" ref="F94:F124" si="13">+(D94*100)/$D$125</f>
        <v>1.3050570962479608</v>
      </c>
      <c r="G94" s="35">
        <f t="shared" ref="G94:H94" si="14">G18-G56</f>
        <v>2732</v>
      </c>
      <c r="H94" s="35">
        <f t="shared" si="14"/>
        <v>3337</v>
      </c>
      <c r="I94" s="36">
        <f t="shared" si="11"/>
        <v>22.144948755490489</v>
      </c>
      <c r="J94" s="36">
        <f t="shared" ref="J94:J124" si="15">+(H94*100)/$H$125</f>
        <v>1.1838160952161343</v>
      </c>
      <c r="K94" s="79"/>
      <c r="L94" s="35">
        <f t="shared" ref="L94" si="16">L18-L56</f>
        <v>14944</v>
      </c>
      <c r="M94" s="36">
        <f t="shared" ref="M94:M124" si="17">+(L94*100)/$L$125</f>
        <v>1.1808370004021989</v>
      </c>
      <c r="N94" s="15"/>
    </row>
    <row r="95" spans="1:14" ht="15.75">
      <c r="A95" s="12"/>
      <c r="B95" s="34" t="s">
        <v>33</v>
      </c>
      <c r="C95" s="35">
        <f t="shared" si="12"/>
        <v>1882</v>
      </c>
      <c r="D95" s="35">
        <f t="shared" si="12"/>
        <v>1473</v>
      </c>
      <c r="E95" s="36">
        <f t="shared" si="10"/>
        <v>-21.73219978746015</v>
      </c>
      <c r="F95" s="36">
        <f t="shared" si="13"/>
        <v>7.0674599366663466</v>
      </c>
      <c r="G95" s="35">
        <f t="shared" ref="G95:H95" si="18">G19-G57</f>
        <v>16986</v>
      </c>
      <c r="H95" s="35">
        <f t="shared" si="18"/>
        <v>21997</v>
      </c>
      <c r="I95" s="36">
        <f t="shared" si="11"/>
        <v>29.500765336159198</v>
      </c>
      <c r="J95" s="36">
        <f t="shared" si="15"/>
        <v>7.8035369033471094</v>
      </c>
      <c r="K95" s="79"/>
      <c r="L95" s="35">
        <f t="shared" ref="L95" si="19">L19-L57</f>
        <v>86091</v>
      </c>
      <c r="M95" s="36">
        <f t="shared" si="17"/>
        <v>6.802692599145189</v>
      </c>
      <c r="N95" s="15"/>
    </row>
    <row r="96" spans="1:14" ht="15.75">
      <c r="A96" s="12"/>
      <c r="B96" s="34" t="s">
        <v>30</v>
      </c>
      <c r="C96" s="35">
        <f t="shared" si="12"/>
        <v>7920</v>
      </c>
      <c r="D96" s="35">
        <f t="shared" si="12"/>
        <v>7016</v>
      </c>
      <c r="E96" s="36">
        <f t="shared" si="10"/>
        <v>-11.41414141414141</v>
      </c>
      <c r="F96" s="36">
        <f t="shared" si="13"/>
        <v>33.662796276748871</v>
      </c>
      <c r="G96" s="35">
        <f t="shared" ref="G96:H96" si="20">G20-G58</f>
        <v>91265</v>
      </c>
      <c r="H96" s="35">
        <f t="shared" si="20"/>
        <v>103237</v>
      </c>
      <c r="I96" s="36">
        <f t="shared" si="11"/>
        <v>13.117843642141015</v>
      </c>
      <c r="J96" s="36">
        <f t="shared" si="15"/>
        <v>36.623800486013799</v>
      </c>
      <c r="K96" s="79"/>
      <c r="L96" s="35">
        <f t="shared" ref="L96" si="21">L20-L58</f>
        <v>442917</v>
      </c>
      <c r="M96" s="36">
        <f t="shared" si="17"/>
        <v>34.998178647426442</v>
      </c>
      <c r="N96" s="15"/>
    </row>
    <row r="97" spans="1:14" ht="15.75">
      <c r="A97" s="12"/>
      <c r="B97" s="34" t="s">
        <v>34</v>
      </c>
      <c r="C97" s="35">
        <f t="shared" si="12"/>
        <v>993</v>
      </c>
      <c r="D97" s="35">
        <f t="shared" si="12"/>
        <v>922</v>
      </c>
      <c r="E97" s="36">
        <f t="shared" si="10"/>
        <v>-7.1500503524672743</v>
      </c>
      <c r="F97" s="36">
        <f t="shared" si="13"/>
        <v>4.4237597159581616</v>
      </c>
      <c r="G97" s="35">
        <f t="shared" ref="G97:H97" si="22">G21-G59</f>
        <v>11013</v>
      </c>
      <c r="H97" s="35">
        <f t="shared" si="22"/>
        <v>10800</v>
      </c>
      <c r="I97" s="36">
        <f t="shared" si="11"/>
        <v>-1.9340779079269899</v>
      </c>
      <c r="J97" s="36">
        <f t="shared" si="15"/>
        <v>3.831349663870018</v>
      </c>
      <c r="K97" s="79"/>
      <c r="L97" s="35">
        <f t="shared" ref="L97" si="23">L21-L59</f>
        <v>45162</v>
      </c>
      <c r="M97" s="36">
        <f t="shared" si="17"/>
        <v>3.5685867647326091</v>
      </c>
      <c r="N97" s="15"/>
    </row>
    <row r="98" spans="1:14" ht="15.75">
      <c r="A98" s="12"/>
      <c r="B98" s="34" t="s">
        <v>32</v>
      </c>
      <c r="C98" s="35">
        <f t="shared" si="12"/>
        <v>1866</v>
      </c>
      <c r="D98" s="35">
        <f t="shared" si="12"/>
        <v>1249</v>
      </c>
      <c r="E98" s="36">
        <f t="shared" si="10"/>
        <v>-33.065380493033224</v>
      </c>
      <c r="F98" s="36">
        <f t="shared" si="13"/>
        <v>5.9927070338739084</v>
      </c>
      <c r="G98" s="35">
        <f t="shared" ref="G98:H98" si="24">G22-G60</f>
        <v>18322</v>
      </c>
      <c r="H98" s="35">
        <f t="shared" si="24"/>
        <v>14700</v>
      </c>
      <c r="I98" s="36">
        <f t="shared" si="11"/>
        <v>-19.768584215696972</v>
      </c>
      <c r="J98" s="36">
        <f t="shared" si="15"/>
        <v>5.214892598045302</v>
      </c>
      <c r="K98" s="79"/>
      <c r="L98" s="35">
        <f t="shared" ref="L98" si="25">L22-L60</f>
        <v>111383</v>
      </c>
      <c r="M98" s="36">
        <f t="shared" si="17"/>
        <v>8.8012023297509447</v>
      </c>
      <c r="N98" s="15"/>
    </row>
    <row r="99" spans="1:14" ht="15.75">
      <c r="A99" s="12"/>
      <c r="B99" s="34" t="s">
        <v>35</v>
      </c>
      <c r="C99" s="35">
        <f t="shared" si="12"/>
        <v>324</v>
      </c>
      <c r="D99" s="35">
        <f t="shared" si="12"/>
        <v>315</v>
      </c>
      <c r="E99" s="36">
        <f t="shared" si="10"/>
        <v>-2.777777777777779</v>
      </c>
      <c r="F99" s="36">
        <f t="shared" si="13"/>
        <v>1.5113712695518664</v>
      </c>
      <c r="G99" s="35">
        <f t="shared" ref="G99:H99" si="26">G23-G61</f>
        <v>5374</v>
      </c>
      <c r="H99" s="35">
        <f t="shared" si="26"/>
        <v>4147</v>
      </c>
      <c r="I99" s="36">
        <f t="shared" si="11"/>
        <v>-22.832154819501305</v>
      </c>
      <c r="J99" s="36">
        <f t="shared" si="15"/>
        <v>1.4711673200063855</v>
      </c>
      <c r="K99" s="79"/>
      <c r="L99" s="35">
        <f t="shared" ref="L99" si="27">L23-L61</f>
        <v>24936</v>
      </c>
      <c r="M99" s="36">
        <f t="shared" si="17"/>
        <v>1.9703795129837547</v>
      </c>
      <c r="N99" s="15"/>
    </row>
    <row r="100" spans="1:14" ht="15.75">
      <c r="A100" s="12"/>
      <c r="B100" s="34" t="s">
        <v>41</v>
      </c>
      <c r="C100" s="35">
        <f t="shared" si="12"/>
        <v>742</v>
      </c>
      <c r="D100" s="35">
        <f t="shared" si="12"/>
        <v>568</v>
      </c>
      <c r="E100" s="36">
        <f t="shared" si="10"/>
        <v>-23.450134770889484</v>
      </c>
      <c r="F100" s="36">
        <f t="shared" si="13"/>
        <v>2.7252662892236827</v>
      </c>
      <c r="G100" s="35">
        <f t="shared" ref="G100:H100" si="28">G24-G62</f>
        <v>10344</v>
      </c>
      <c r="H100" s="35">
        <f t="shared" si="28"/>
        <v>9204</v>
      </c>
      <c r="I100" s="36">
        <f t="shared" si="11"/>
        <v>-11.020881670533644</v>
      </c>
      <c r="J100" s="36">
        <f t="shared" si="15"/>
        <v>3.265161324653671</v>
      </c>
      <c r="K100" s="79"/>
      <c r="L100" s="35">
        <f t="shared" ref="L100" si="29">L24-L62</f>
        <v>41830</v>
      </c>
      <c r="M100" s="36">
        <f t="shared" si="17"/>
        <v>3.3053005705851164</v>
      </c>
      <c r="N100" s="15"/>
    </row>
    <row r="101" spans="1:14" ht="15.75">
      <c r="A101" s="12"/>
      <c r="B101" s="34" t="s">
        <v>52</v>
      </c>
      <c r="C101" s="35">
        <f t="shared" si="12"/>
        <v>163</v>
      </c>
      <c r="D101" s="35">
        <f t="shared" si="12"/>
        <v>102</v>
      </c>
      <c r="E101" s="36">
        <f t="shared" si="10"/>
        <v>-37.423312883435578</v>
      </c>
      <c r="F101" s="36">
        <f t="shared" si="13"/>
        <v>0.48939641109298532</v>
      </c>
      <c r="G101" s="35">
        <f t="shared" ref="G101:H101" si="30">G25-G63</f>
        <v>1762</v>
      </c>
      <c r="H101" s="35">
        <f t="shared" si="30"/>
        <v>1714</v>
      </c>
      <c r="I101" s="36">
        <f t="shared" si="11"/>
        <v>-2.7241770715096481</v>
      </c>
      <c r="J101" s="36">
        <f t="shared" si="15"/>
        <v>0.60804938184011215</v>
      </c>
      <c r="K101" s="79"/>
      <c r="L101" s="35">
        <f t="shared" ref="L101" si="31">L25-L63</f>
        <v>8694</v>
      </c>
      <c r="M101" s="36">
        <f t="shared" si="17"/>
        <v>0.68697784271257478</v>
      </c>
      <c r="N101" s="15"/>
    </row>
    <row r="102" spans="1:14" ht="15.75">
      <c r="A102" s="12"/>
      <c r="B102" s="34" t="s">
        <v>38</v>
      </c>
      <c r="C102" s="35">
        <f t="shared" si="12"/>
        <v>621</v>
      </c>
      <c r="D102" s="35">
        <f t="shared" si="12"/>
        <v>527</v>
      </c>
      <c r="E102" s="36">
        <f t="shared" si="10"/>
        <v>-15.136876006441224</v>
      </c>
      <c r="F102" s="36">
        <f t="shared" si="13"/>
        <v>2.5285481239804239</v>
      </c>
      <c r="G102" s="35">
        <f t="shared" ref="G102:H102" si="32">G26-G64</f>
        <v>7378</v>
      </c>
      <c r="H102" s="35">
        <f t="shared" si="32"/>
        <v>7029</v>
      </c>
      <c r="I102" s="36">
        <f t="shared" si="11"/>
        <v>-4.7302792084575778</v>
      </c>
      <c r="J102" s="36">
        <f t="shared" si="15"/>
        <v>2.4935700729020698</v>
      </c>
      <c r="K102" s="79"/>
      <c r="L102" s="35">
        <f t="shared" ref="L102" si="33">L26-L64</f>
        <v>34516</v>
      </c>
      <c r="M102" s="36">
        <f t="shared" si="17"/>
        <v>2.7273668298904106</v>
      </c>
      <c r="N102" s="15"/>
    </row>
    <row r="103" spans="1:14" ht="15.75">
      <c r="A103" s="12"/>
      <c r="B103" s="34" t="s">
        <v>57</v>
      </c>
      <c r="C103" s="35">
        <f t="shared" si="12"/>
        <v>0</v>
      </c>
      <c r="D103" s="35">
        <f t="shared" si="12"/>
        <v>1</v>
      </c>
      <c r="E103" s="36" t="str">
        <f t="shared" si="10"/>
        <v/>
      </c>
      <c r="F103" s="36">
        <f t="shared" si="13"/>
        <v>4.7980040303233851E-3</v>
      </c>
      <c r="G103" s="35">
        <f t="shared" ref="G103:H103" si="34">G27-G65</f>
        <v>1</v>
      </c>
      <c r="H103" s="35">
        <f t="shared" si="34"/>
        <v>1</v>
      </c>
      <c r="I103" s="36">
        <f t="shared" si="11"/>
        <v>0</v>
      </c>
      <c r="J103" s="36">
        <f t="shared" si="15"/>
        <v>3.5475459850648313E-4</v>
      </c>
      <c r="K103" s="79"/>
      <c r="L103" s="35">
        <f t="shared" ref="L103" si="35">L27-L65</f>
        <v>36</v>
      </c>
      <c r="M103" s="36">
        <f t="shared" si="17"/>
        <v>2.8446287482922351E-3</v>
      </c>
      <c r="N103" s="15"/>
    </row>
    <row r="104" spans="1:14" ht="15.75">
      <c r="A104" s="12"/>
      <c r="B104" s="34" t="s">
        <v>56</v>
      </c>
      <c r="C104" s="35">
        <f t="shared" si="12"/>
        <v>23</v>
      </c>
      <c r="D104" s="35">
        <f t="shared" si="12"/>
        <v>21</v>
      </c>
      <c r="E104" s="36">
        <f t="shared" si="10"/>
        <v>-8.6956521739130483</v>
      </c>
      <c r="F104" s="36">
        <f t="shared" si="13"/>
        <v>0.10075808463679109</v>
      </c>
      <c r="G104" s="35">
        <f t="shared" ref="G104:H104" si="36">G28-G66</f>
        <v>351</v>
      </c>
      <c r="H104" s="35">
        <f t="shared" si="36"/>
        <v>329</v>
      </c>
      <c r="I104" s="36">
        <f t="shared" si="11"/>
        <v>-6.2678062678062645</v>
      </c>
      <c r="J104" s="36">
        <f t="shared" si="15"/>
        <v>0.11671426290863296</v>
      </c>
      <c r="K104" s="79"/>
      <c r="L104" s="35">
        <f t="shared" ref="L104" si="37">L28-L66</f>
        <v>1308</v>
      </c>
      <c r="M104" s="36">
        <f t="shared" si="17"/>
        <v>0.10335484452128454</v>
      </c>
      <c r="N104" s="15"/>
    </row>
    <row r="105" spans="1:14" ht="15.75">
      <c r="A105" s="12"/>
      <c r="B105" s="34" t="s">
        <v>39</v>
      </c>
      <c r="C105" s="35">
        <f t="shared" si="12"/>
        <v>379</v>
      </c>
      <c r="D105" s="35">
        <f t="shared" si="12"/>
        <v>357</v>
      </c>
      <c r="E105" s="36">
        <f t="shared" si="10"/>
        <v>-5.8047493403693977</v>
      </c>
      <c r="F105" s="36">
        <f t="shared" si="13"/>
        <v>1.7128874388254487</v>
      </c>
      <c r="G105" s="35">
        <f t="shared" ref="G105:H105" si="38">G29-G67</f>
        <v>4456</v>
      </c>
      <c r="H105" s="35">
        <f t="shared" si="38"/>
        <v>5110</v>
      </c>
      <c r="I105" s="36">
        <f t="shared" si="11"/>
        <v>14.676840215439846</v>
      </c>
      <c r="J105" s="36">
        <f t="shared" si="15"/>
        <v>1.8127959983681288</v>
      </c>
      <c r="K105" s="79"/>
      <c r="L105" s="35">
        <f t="shared" ref="L105" si="39">L29-L67</f>
        <v>24786</v>
      </c>
      <c r="M105" s="36">
        <f t="shared" si="17"/>
        <v>1.9585268931992039</v>
      </c>
      <c r="N105" s="15"/>
    </row>
    <row r="106" spans="1:14" ht="15.75">
      <c r="A106" s="12"/>
      <c r="B106" s="34" t="s">
        <v>31</v>
      </c>
      <c r="C106" s="35">
        <f t="shared" si="12"/>
        <v>3456</v>
      </c>
      <c r="D106" s="35">
        <f t="shared" si="12"/>
        <v>3502</v>
      </c>
      <c r="E106" s="36">
        <f t="shared" si="10"/>
        <v>1.3310185185185119</v>
      </c>
      <c r="F106" s="36">
        <f t="shared" si="13"/>
        <v>16.802610114192497</v>
      </c>
      <c r="G106" s="35">
        <f t="shared" ref="G106:H106" si="40">G30-G68</f>
        <v>36094</v>
      </c>
      <c r="H106" s="35">
        <f t="shared" si="40"/>
        <v>46105</v>
      </c>
      <c r="I106" s="36">
        <f t="shared" si="11"/>
        <v>27.735911785892387</v>
      </c>
      <c r="J106" s="36">
        <f t="shared" si="15"/>
        <v>16.355960764141404</v>
      </c>
      <c r="K106" s="79"/>
      <c r="L106" s="35">
        <f t="shared" ref="L106" si="41">L30-L68</f>
        <v>152816</v>
      </c>
      <c r="M106" s="36">
        <f t="shared" si="17"/>
        <v>12.075132966639616</v>
      </c>
      <c r="N106" s="15"/>
    </row>
    <row r="107" spans="1:14" ht="15.75">
      <c r="A107" s="12"/>
      <c r="B107" s="34" t="s">
        <v>58</v>
      </c>
      <c r="C107" s="35">
        <f t="shared" si="12"/>
        <v>1</v>
      </c>
      <c r="D107" s="35">
        <f t="shared" si="12"/>
        <v>0</v>
      </c>
      <c r="E107" s="36">
        <f t="shared" si="10"/>
        <v>-100</v>
      </c>
      <c r="F107" s="36">
        <f t="shared" si="13"/>
        <v>0</v>
      </c>
      <c r="G107" s="35">
        <f t="shared" ref="G107:H107" si="42">G31-G69</f>
        <v>3</v>
      </c>
      <c r="H107" s="35">
        <f t="shared" si="42"/>
        <v>2</v>
      </c>
      <c r="I107" s="36">
        <f t="shared" si="11"/>
        <v>-33.333333333333336</v>
      </c>
      <c r="J107" s="36">
        <f t="shared" si="15"/>
        <v>7.0950919701296626E-4</v>
      </c>
      <c r="K107" s="79"/>
      <c r="L107" s="35">
        <f t="shared" ref="L107" si="43">L31-L69</f>
        <v>30</v>
      </c>
      <c r="M107" s="36">
        <f t="shared" si="17"/>
        <v>2.3705239569101959E-3</v>
      </c>
      <c r="N107" s="15"/>
    </row>
    <row r="108" spans="1:14" ht="15.75">
      <c r="A108" s="12"/>
      <c r="B108" s="34" t="s">
        <v>55</v>
      </c>
      <c r="C108" s="35">
        <f t="shared" si="12"/>
        <v>23</v>
      </c>
      <c r="D108" s="35">
        <f t="shared" si="12"/>
        <v>36</v>
      </c>
      <c r="E108" s="36">
        <f t="shared" si="10"/>
        <v>56.521739130434788</v>
      </c>
      <c r="F108" s="36">
        <f t="shared" si="13"/>
        <v>0.17272814509164189</v>
      </c>
      <c r="G108" s="35">
        <f t="shared" ref="G108:H108" si="44">G32-G70</f>
        <v>494</v>
      </c>
      <c r="H108" s="35">
        <f t="shared" si="44"/>
        <v>687</v>
      </c>
      <c r="I108" s="36">
        <f t="shared" si="11"/>
        <v>39.068825910931167</v>
      </c>
      <c r="J108" s="36">
        <f t="shared" si="15"/>
        <v>0.24371640917395393</v>
      </c>
      <c r="K108" s="79"/>
      <c r="L108" s="35">
        <f t="shared" ref="L108" si="45">L32-L70</f>
        <v>2067</v>
      </c>
      <c r="M108" s="36">
        <f t="shared" si="17"/>
        <v>0.1633291006311125</v>
      </c>
      <c r="N108" s="15"/>
    </row>
    <row r="109" spans="1:14" ht="15.75">
      <c r="A109" s="12"/>
      <c r="B109" s="34" t="s">
        <v>47</v>
      </c>
      <c r="C109" s="35">
        <f t="shared" si="12"/>
        <v>419</v>
      </c>
      <c r="D109" s="35">
        <f t="shared" si="12"/>
        <v>691</v>
      </c>
      <c r="E109" s="36">
        <f t="shared" si="10"/>
        <v>64.916467780429585</v>
      </c>
      <c r="F109" s="36">
        <f t="shared" si="13"/>
        <v>3.3154207849534592</v>
      </c>
      <c r="G109" s="35">
        <f t="shared" ref="G109:H109" si="46">G33-G71</f>
        <v>7127</v>
      </c>
      <c r="H109" s="35">
        <f t="shared" si="46"/>
        <v>5367</v>
      </c>
      <c r="I109" s="36">
        <f t="shared" si="11"/>
        <v>-24.694822505963245</v>
      </c>
      <c r="J109" s="36">
        <f t="shared" si="15"/>
        <v>1.9039679301842951</v>
      </c>
      <c r="K109" s="79"/>
      <c r="L109" s="35">
        <f t="shared" ref="L109" si="47">L33-L71</f>
        <v>21026</v>
      </c>
      <c r="M109" s="36">
        <f t="shared" si="17"/>
        <v>1.6614212239331259</v>
      </c>
      <c r="N109" s="15"/>
    </row>
    <row r="110" spans="1:14" ht="15.75">
      <c r="A110" s="12"/>
      <c r="B110" s="34" t="s">
        <v>40</v>
      </c>
      <c r="C110" s="35">
        <f t="shared" si="12"/>
        <v>592</v>
      </c>
      <c r="D110" s="35">
        <f t="shared" si="12"/>
        <v>321</v>
      </c>
      <c r="E110" s="36">
        <f t="shared" si="10"/>
        <v>-45.777027027027032</v>
      </c>
      <c r="F110" s="36">
        <f t="shared" si="13"/>
        <v>1.5401592937338067</v>
      </c>
      <c r="G110" s="35">
        <f t="shared" ref="G110:H110" si="48">G34-G72</f>
        <v>5657</v>
      </c>
      <c r="H110" s="35">
        <f t="shared" si="48"/>
        <v>4731</v>
      </c>
      <c r="I110" s="36">
        <f t="shared" si="11"/>
        <v>-16.369100229803777</v>
      </c>
      <c r="J110" s="36">
        <f t="shared" si="15"/>
        <v>1.6783440055341718</v>
      </c>
      <c r="K110" s="79"/>
      <c r="L110" s="35">
        <f t="shared" ref="L110" si="49">L34-L72</f>
        <v>29375</v>
      </c>
      <c r="M110" s="36">
        <f t="shared" si="17"/>
        <v>2.3211380411412335</v>
      </c>
      <c r="N110" s="15"/>
    </row>
    <row r="111" spans="1:14" ht="15.75">
      <c r="A111" s="12"/>
      <c r="B111" s="34" t="s">
        <v>44</v>
      </c>
      <c r="C111" s="35">
        <f t="shared" si="12"/>
        <v>391</v>
      </c>
      <c r="D111" s="35">
        <f t="shared" si="12"/>
        <v>246</v>
      </c>
      <c r="E111" s="36">
        <f t="shared" si="10"/>
        <v>-37.084398976982101</v>
      </c>
      <c r="F111" s="36">
        <f t="shared" si="13"/>
        <v>1.1803089914595528</v>
      </c>
      <c r="G111" s="35">
        <f t="shared" ref="G111:H111" si="50">G35-G73</f>
        <v>5163</v>
      </c>
      <c r="H111" s="35">
        <f t="shared" si="50"/>
        <v>3613</v>
      </c>
      <c r="I111" s="36">
        <f t="shared" si="11"/>
        <v>-30.021305442572142</v>
      </c>
      <c r="J111" s="36">
        <f t="shared" si="15"/>
        <v>1.2817283644039237</v>
      </c>
      <c r="K111" s="79"/>
      <c r="L111" s="35">
        <f t="shared" ref="L111" si="51">L35-L73</f>
        <v>22725</v>
      </c>
      <c r="M111" s="36">
        <f t="shared" si="17"/>
        <v>1.7956718973594734</v>
      </c>
      <c r="N111" s="15"/>
    </row>
    <row r="112" spans="1:14" ht="15.75">
      <c r="A112" s="12"/>
      <c r="B112" s="34" t="s">
        <v>36</v>
      </c>
      <c r="C112" s="35">
        <f t="shared" si="12"/>
        <v>393</v>
      </c>
      <c r="D112" s="35">
        <f t="shared" si="12"/>
        <v>477</v>
      </c>
      <c r="E112" s="36">
        <f t="shared" si="10"/>
        <v>21.374045801526709</v>
      </c>
      <c r="F112" s="36">
        <f t="shared" si="13"/>
        <v>2.2886479224642549</v>
      </c>
      <c r="G112" s="35">
        <f t="shared" ref="G112:H112" si="52">G36-G74</f>
        <v>4709</v>
      </c>
      <c r="H112" s="35">
        <f t="shared" si="52"/>
        <v>6003</v>
      </c>
      <c r="I112" s="36">
        <f t="shared" si="11"/>
        <v>27.4792949670843</v>
      </c>
      <c r="J112" s="36">
        <f t="shared" si="15"/>
        <v>2.1295918548344184</v>
      </c>
      <c r="K112" s="79"/>
      <c r="L112" s="35">
        <f t="shared" ref="L112" si="53">L36-L74</f>
        <v>24341</v>
      </c>
      <c r="M112" s="36">
        <f t="shared" si="17"/>
        <v>1.9233641211717025</v>
      </c>
      <c r="N112" s="15"/>
    </row>
    <row r="113" spans="1:14" ht="15.75">
      <c r="A113" s="12"/>
      <c r="B113" s="34" t="s">
        <v>48</v>
      </c>
      <c r="C113" s="35">
        <f t="shared" si="12"/>
        <v>457</v>
      </c>
      <c r="D113" s="35">
        <f t="shared" si="12"/>
        <v>353</v>
      </c>
      <c r="E113" s="36">
        <f t="shared" si="10"/>
        <v>-22.75711159737418</v>
      </c>
      <c r="F113" s="36">
        <f t="shared" si="13"/>
        <v>1.693695422704155</v>
      </c>
      <c r="G113" s="35">
        <f t="shared" ref="G113:H113" si="54">G37-G75</f>
        <v>4883</v>
      </c>
      <c r="H113" s="35">
        <f t="shared" si="54"/>
        <v>4448</v>
      </c>
      <c r="I113" s="36">
        <f t="shared" si="11"/>
        <v>-8.9084579152160508</v>
      </c>
      <c r="J113" s="36">
        <f t="shared" si="15"/>
        <v>1.5779484541568369</v>
      </c>
      <c r="K113" s="79"/>
      <c r="L113" s="35">
        <f t="shared" ref="L113" si="55">L37-L75</f>
        <v>19941</v>
      </c>
      <c r="M113" s="36">
        <f t="shared" si="17"/>
        <v>1.5756872741582071</v>
      </c>
      <c r="N113" s="15"/>
    </row>
    <row r="114" spans="1:14" ht="15.75">
      <c r="A114" s="12"/>
      <c r="B114" s="34" t="s">
        <v>85</v>
      </c>
      <c r="C114" s="35">
        <f t="shared" si="12"/>
        <v>0</v>
      </c>
      <c r="D114" s="35">
        <f t="shared" si="12"/>
        <v>0</v>
      </c>
      <c r="E114" s="36" t="str">
        <f t="shared" si="10"/>
        <v/>
      </c>
      <c r="F114" s="36">
        <f t="shared" si="13"/>
        <v>0</v>
      </c>
      <c r="G114" s="35">
        <f t="shared" ref="G114:H114" si="56">G38-G76</f>
        <v>9</v>
      </c>
      <c r="H114" s="35">
        <f t="shared" si="56"/>
        <v>7</v>
      </c>
      <c r="I114" s="36">
        <f t="shared" si="11"/>
        <v>-22.222222222222221</v>
      </c>
      <c r="J114" s="36">
        <f t="shared" si="15"/>
        <v>2.4832821895453818E-3</v>
      </c>
      <c r="K114" s="79"/>
      <c r="L114" s="35">
        <f t="shared" ref="L114" si="57">L38-L76</f>
        <v>33</v>
      </c>
      <c r="M114" s="36">
        <f t="shared" si="17"/>
        <v>2.6075763526012155E-3</v>
      </c>
      <c r="N114" s="15"/>
    </row>
    <row r="115" spans="1:14" ht="15.75">
      <c r="A115" s="12"/>
      <c r="B115" s="34" t="s">
        <v>53</v>
      </c>
      <c r="C115" s="35">
        <f t="shared" si="12"/>
        <v>49</v>
      </c>
      <c r="D115" s="35">
        <f t="shared" si="12"/>
        <v>45</v>
      </c>
      <c r="E115" s="36">
        <f t="shared" si="10"/>
        <v>-8.1632653061224474</v>
      </c>
      <c r="F115" s="36">
        <f t="shared" si="13"/>
        <v>0.21591018136455234</v>
      </c>
      <c r="G115" s="35">
        <f t="shared" ref="G115:H115" si="58">G39-G77</f>
        <v>990</v>
      </c>
      <c r="H115" s="35">
        <f t="shared" si="58"/>
        <v>999</v>
      </c>
      <c r="I115" s="36">
        <f t="shared" si="11"/>
        <v>0.90909090909090384</v>
      </c>
      <c r="J115" s="36">
        <f t="shared" si="15"/>
        <v>0.35439984390797663</v>
      </c>
      <c r="K115" s="79"/>
      <c r="L115" s="35">
        <f t="shared" ref="L115" si="59">L39-L77</f>
        <v>4561</v>
      </c>
      <c r="M115" s="36">
        <f t="shared" si="17"/>
        <v>0.36039865891558009</v>
      </c>
      <c r="N115" s="15"/>
    </row>
    <row r="116" spans="1:14" ht="15.75">
      <c r="A116" s="12"/>
      <c r="B116" s="34" t="s">
        <v>50</v>
      </c>
      <c r="C116" s="35">
        <f t="shared" si="12"/>
        <v>166</v>
      </c>
      <c r="D116" s="35">
        <f t="shared" si="12"/>
        <v>151</v>
      </c>
      <c r="E116" s="36">
        <f t="shared" si="10"/>
        <v>-9.0361445783132552</v>
      </c>
      <c r="F116" s="36">
        <f t="shared" si="13"/>
        <v>0.72449860857883119</v>
      </c>
      <c r="G116" s="35">
        <f t="shared" ref="G116:H116" si="60">G40-G78</f>
        <v>2742</v>
      </c>
      <c r="H116" s="35">
        <f t="shared" si="60"/>
        <v>2256</v>
      </c>
      <c r="I116" s="36">
        <f t="shared" si="11"/>
        <v>-17.724288840262581</v>
      </c>
      <c r="J116" s="36">
        <f t="shared" si="15"/>
        <v>0.80032637423062591</v>
      </c>
      <c r="K116" s="79"/>
      <c r="L116" s="35">
        <f t="shared" ref="L116" si="61">L40-L78</f>
        <v>10473</v>
      </c>
      <c r="M116" s="36">
        <f t="shared" si="17"/>
        <v>0.8275499133573494</v>
      </c>
      <c r="N116" s="15"/>
    </row>
    <row r="117" spans="1:14" ht="15.75">
      <c r="A117" s="12"/>
      <c r="B117" s="34" t="s">
        <v>54</v>
      </c>
      <c r="C117" s="35">
        <f t="shared" si="12"/>
        <v>98</v>
      </c>
      <c r="D117" s="35">
        <f t="shared" si="12"/>
        <v>84</v>
      </c>
      <c r="E117" s="36">
        <f t="shared" si="10"/>
        <v>-14.28571428571429</v>
      </c>
      <c r="F117" s="36">
        <f t="shared" si="13"/>
        <v>0.40303233854716436</v>
      </c>
      <c r="G117" s="35">
        <f t="shared" ref="G117:H117" si="62">G41-G79</f>
        <v>535</v>
      </c>
      <c r="H117" s="35">
        <f t="shared" si="62"/>
        <v>703</v>
      </c>
      <c r="I117" s="36">
        <f t="shared" si="11"/>
        <v>31.401869158878505</v>
      </c>
      <c r="J117" s="36">
        <f t="shared" si="15"/>
        <v>0.24939248275005765</v>
      </c>
      <c r="K117" s="79"/>
      <c r="L117" s="35">
        <f t="shared" ref="L117" si="63">L41-L79</f>
        <v>1902</v>
      </c>
      <c r="M117" s="36">
        <f t="shared" si="17"/>
        <v>0.15029121886810642</v>
      </c>
      <c r="N117" s="15"/>
    </row>
    <row r="118" spans="1:14" ht="15.75">
      <c r="A118" s="12"/>
      <c r="B118" s="34" t="s">
        <v>233</v>
      </c>
      <c r="C118" s="35">
        <f t="shared" si="12"/>
        <v>1</v>
      </c>
      <c r="D118" s="35">
        <f t="shared" si="12"/>
        <v>3</v>
      </c>
      <c r="E118" s="36">
        <f t="shared" si="10"/>
        <v>200</v>
      </c>
      <c r="F118" s="36">
        <f t="shared" si="13"/>
        <v>1.4394012090970156E-2</v>
      </c>
      <c r="G118" s="35">
        <f t="shared" ref="G118:H118" si="64">G42-G80</f>
        <v>27</v>
      </c>
      <c r="H118" s="35">
        <f t="shared" si="64"/>
        <v>24</v>
      </c>
      <c r="I118" s="36">
        <f t="shared" si="11"/>
        <v>-11.111111111111116</v>
      </c>
      <c r="J118" s="36">
        <f t="shared" si="15"/>
        <v>8.5141103641555946E-3</v>
      </c>
      <c r="K118" s="79"/>
      <c r="L118" s="35">
        <f t="shared" ref="L118" si="65">L42-L80</f>
        <v>120</v>
      </c>
      <c r="M118" s="36">
        <f t="shared" si="17"/>
        <v>9.4820958276407834E-3</v>
      </c>
      <c r="N118" s="15"/>
    </row>
    <row r="119" spans="1:14" ht="15.75">
      <c r="A119" s="12"/>
      <c r="B119" s="34" t="s">
        <v>42</v>
      </c>
      <c r="C119" s="35">
        <f t="shared" si="12"/>
        <v>383</v>
      </c>
      <c r="D119" s="35">
        <f t="shared" si="12"/>
        <v>255</v>
      </c>
      <c r="E119" s="36">
        <f t="shared" si="10"/>
        <v>-33.420365535248045</v>
      </c>
      <c r="F119" s="36">
        <f t="shared" si="13"/>
        <v>1.2234910277324633</v>
      </c>
      <c r="G119" s="35">
        <f t="shared" ref="G119:H119" si="66">G43-G81</f>
        <v>4193</v>
      </c>
      <c r="H119" s="35">
        <f t="shared" si="66"/>
        <v>3798</v>
      </c>
      <c r="I119" s="36">
        <f t="shared" si="11"/>
        <v>-9.4204626758883858</v>
      </c>
      <c r="J119" s="36">
        <f t="shared" si="15"/>
        <v>1.3473579651276231</v>
      </c>
      <c r="K119" s="79"/>
      <c r="L119" s="35">
        <f t="shared" ref="L119" si="67">L43-L81</f>
        <v>18412</v>
      </c>
      <c r="M119" s="36">
        <f t="shared" si="17"/>
        <v>1.4548695698210174</v>
      </c>
      <c r="N119" s="15"/>
    </row>
    <row r="120" spans="1:14" ht="15.75">
      <c r="A120" s="12"/>
      <c r="B120" s="34" t="s">
        <v>51</v>
      </c>
      <c r="C120" s="35">
        <f t="shared" si="12"/>
        <v>142</v>
      </c>
      <c r="D120" s="35">
        <f t="shared" si="12"/>
        <v>96</v>
      </c>
      <c r="E120" s="36">
        <f t="shared" si="10"/>
        <v>-32.394366197183103</v>
      </c>
      <c r="F120" s="36">
        <f t="shared" si="13"/>
        <v>0.460608386911045</v>
      </c>
      <c r="G120" s="35">
        <f t="shared" ref="G120:H120" si="68">G44-G82</f>
        <v>2192</v>
      </c>
      <c r="H120" s="35">
        <f t="shared" si="68"/>
        <v>1004</v>
      </c>
      <c r="I120" s="36">
        <f t="shared" si="11"/>
        <v>-54.197080291970799</v>
      </c>
      <c r="J120" s="36">
        <f t="shared" si="15"/>
        <v>0.35617361690050908</v>
      </c>
      <c r="K120" s="79"/>
      <c r="L120" s="35">
        <f t="shared" ref="L120" si="69">L44-L82</f>
        <v>13015</v>
      </c>
      <c r="M120" s="36">
        <f t="shared" si="17"/>
        <v>1.0284123099728733</v>
      </c>
      <c r="N120" s="15"/>
    </row>
    <row r="121" spans="1:14" ht="15.75">
      <c r="A121" s="12"/>
      <c r="B121" s="34" t="s">
        <v>46</v>
      </c>
      <c r="C121" s="35">
        <f t="shared" si="12"/>
        <v>288</v>
      </c>
      <c r="D121" s="35">
        <f t="shared" si="12"/>
        <v>278</v>
      </c>
      <c r="E121" s="36">
        <f t="shared" si="10"/>
        <v>-3.472222222222221</v>
      </c>
      <c r="F121" s="36">
        <f t="shared" si="13"/>
        <v>1.3338451204299011</v>
      </c>
      <c r="G121" s="35">
        <f t="shared" ref="G121:H121" si="70">G45-G83</f>
        <v>3379</v>
      </c>
      <c r="H121" s="35">
        <f t="shared" si="70"/>
        <v>3679</v>
      </c>
      <c r="I121" s="36">
        <f t="shared" si="11"/>
        <v>8.8783663805859661</v>
      </c>
      <c r="J121" s="36">
        <f t="shared" si="15"/>
        <v>1.3051421679053514</v>
      </c>
      <c r="K121" s="79"/>
      <c r="L121" s="35">
        <f t="shared" ref="L121" si="71">L45-L83</f>
        <v>15915</v>
      </c>
      <c r="M121" s="36">
        <f t="shared" si="17"/>
        <v>1.2575629591408588</v>
      </c>
      <c r="N121" s="15"/>
    </row>
    <row r="122" spans="1:14" ht="15.75">
      <c r="A122" s="12"/>
      <c r="B122" s="34" t="s">
        <v>49</v>
      </c>
      <c r="C122" s="35">
        <f t="shared" si="12"/>
        <v>505</v>
      </c>
      <c r="D122" s="35">
        <f t="shared" si="12"/>
        <v>540</v>
      </c>
      <c r="E122" s="36">
        <f t="shared" si="10"/>
        <v>6.9306930693069368</v>
      </c>
      <c r="F122" s="36">
        <f t="shared" si="13"/>
        <v>2.5909221763746282</v>
      </c>
      <c r="G122" s="35">
        <f t="shared" ref="G122:H122" si="72">G46-G84</f>
        <v>4725</v>
      </c>
      <c r="H122" s="35">
        <f t="shared" si="72"/>
        <v>5206</v>
      </c>
      <c r="I122" s="36">
        <f t="shared" si="11"/>
        <v>10.179894179894177</v>
      </c>
      <c r="J122" s="36">
        <f t="shared" si="15"/>
        <v>1.8468524398247512</v>
      </c>
      <c r="K122" s="79"/>
      <c r="L122" s="35">
        <f t="shared" ref="L122" si="73">L46-L84</f>
        <v>20629</v>
      </c>
      <c r="M122" s="36">
        <f t="shared" si="17"/>
        <v>1.630051290236681</v>
      </c>
      <c r="N122" s="15"/>
    </row>
    <row r="123" spans="1:14" ht="15.75">
      <c r="A123" s="12"/>
      <c r="B123" s="34" t="s">
        <v>37</v>
      </c>
      <c r="C123" s="35">
        <f t="shared" si="12"/>
        <v>502</v>
      </c>
      <c r="D123" s="35">
        <f t="shared" si="12"/>
        <v>497</v>
      </c>
      <c r="E123" s="36">
        <f t="shared" si="10"/>
        <v>-0.9960159362549792</v>
      </c>
      <c r="F123" s="36">
        <f t="shared" si="13"/>
        <v>2.3846080030707224</v>
      </c>
      <c r="G123" s="35">
        <f t="shared" ref="G123:H123" si="74">G47-G85</f>
        <v>7812</v>
      </c>
      <c r="H123" s="35">
        <f t="shared" si="74"/>
        <v>6397</v>
      </c>
      <c r="I123" s="36">
        <f t="shared" si="11"/>
        <v>-18.1131592421915</v>
      </c>
      <c r="J123" s="36">
        <f t="shared" si="15"/>
        <v>2.2693651666459727</v>
      </c>
      <c r="K123" s="79"/>
      <c r="L123" s="35">
        <f t="shared" ref="L123" si="75">L47-L85</f>
        <v>41875</v>
      </c>
      <c r="M123" s="36">
        <f t="shared" si="17"/>
        <v>3.3088563565204816</v>
      </c>
      <c r="N123" s="15"/>
    </row>
    <row r="124" spans="1:14" ht="15.75">
      <c r="A124" s="12"/>
      <c r="B124" s="34" t="s">
        <v>45</v>
      </c>
      <c r="C124" s="35">
        <f t="shared" si="12"/>
        <v>231</v>
      </c>
      <c r="D124" s="35">
        <f t="shared" si="12"/>
        <v>305</v>
      </c>
      <c r="E124" s="36">
        <f t="shared" si="10"/>
        <v>32.03463203463204</v>
      </c>
      <c r="F124" s="36">
        <f t="shared" si="13"/>
        <v>1.4633912292486326</v>
      </c>
      <c r="G124" s="35">
        <f t="shared" ref="G124:H124" si="76">G48-G86</f>
        <v>4367</v>
      </c>
      <c r="H124" s="35">
        <f t="shared" si="76"/>
        <v>3745</v>
      </c>
      <c r="I124" s="36">
        <f t="shared" si="11"/>
        <v>-14.243187542935654</v>
      </c>
      <c r="J124" s="36">
        <f t="shared" si="15"/>
        <v>1.3285559714067794</v>
      </c>
      <c r="K124" s="79"/>
      <c r="L124" s="35">
        <f t="shared" ref="L124" si="77">L48-L86</f>
        <v>21196</v>
      </c>
      <c r="M124" s="36">
        <f t="shared" si="17"/>
        <v>1.6748541930222838</v>
      </c>
      <c r="N124" s="15"/>
    </row>
    <row r="125" spans="1:14" ht="15.75">
      <c r="A125" s="12"/>
      <c r="B125" s="40" t="s">
        <v>70</v>
      </c>
      <c r="C125" s="42">
        <f>SUM(C93:C124)</f>
        <v>23380</v>
      </c>
      <c r="D125" s="42">
        <f>SUM(D93:D124)</f>
        <v>20842</v>
      </c>
      <c r="E125" s="38">
        <f t="shared" si="10"/>
        <v>-10.85543199315654</v>
      </c>
      <c r="F125" s="38">
        <f>SUM(F93:F124)</f>
        <v>99.999999999999986</v>
      </c>
      <c r="G125" s="42">
        <f>SUM(G93:G124)</f>
        <v>267653</v>
      </c>
      <c r="H125" s="42">
        <f>SUM(H93:H124)</f>
        <v>281885</v>
      </c>
      <c r="I125" s="38">
        <f t="shared" si="11"/>
        <v>5.3173325163551333</v>
      </c>
      <c r="J125" s="38">
        <f>SUM(J93:J124)</f>
        <v>99.999999999999972</v>
      </c>
      <c r="K125" s="4"/>
      <c r="L125" s="42">
        <f>SUM(L93:L124)</f>
        <v>1265543</v>
      </c>
      <c r="M125" s="38">
        <f>SUM(M93:M124)</f>
        <v>100.00000000000001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0000"/>
  </sheetPr>
  <dimension ref="A1:S11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106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31.5" customHeight="1">
      <c r="A14" s="12"/>
      <c r="B14" s="30" t="s">
        <v>257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6080</v>
      </c>
      <c r="D17" s="35">
        <v>3336</v>
      </c>
      <c r="E17" s="36">
        <f t="shared" ref="E17:E42" si="0">IF(ISBLANK(D17),"",(IFERROR(((D17/C17-1)*100),"")))</f>
        <v>-45.131578947368425</v>
      </c>
      <c r="F17" s="36">
        <f>+(D17*100)/$D$42</f>
        <v>4.2954264524103829</v>
      </c>
      <c r="G17" s="35">
        <v>45342</v>
      </c>
      <c r="H17" s="35">
        <v>49872</v>
      </c>
      <c r="I17" s="36">
        <f t="shared" ref="I17:I42" si="1">IF(ISBLANK(H17),"",(IFERROR(((H17/G17-1)*100),"")))</f>
        <v>9.9907370649728655</v>
      </c>
      <c r="J17" s="36">
        <f>+(H17*100)/$H$42</f>
        <v>4.7373250527667645</v>
      </c>
      <c r="K17" s="79"/>
      <c r="L17" s="35">
        <v>162512</v>
      </c>
      <c r="M17" s="36">
        <f>+(L17*100)/$L$42</f>
        <v>3.3980753049887173</v>
      </c>
      <c r="N17" s="15"/>
    </row>
    <row r="18" spans="1:18" ht="15.75">
      <c r="A18" s="12"/>
      <c r="B18" s="34" t="s">
        <v>235</v>
      </c>
      <c r="C18" s="35">
        <v>5000</v>
      </c>
      <c r="D18" s="35">
        <v>3264</v>
      </c>
      <c r="E18" s="36">
        <f t="shared" si="0"/>
        <v>-34.72</v>
      </c>
      <c r="F18" s="36">
        <f t="shared" ref="F18:F41" si="2">+(D18*100)/$D$42</f>
        <v>4.2027194066749072</v>
      </c>
      <c r="G18" s="35">
        <v>34921</v>
      </c>
      <c r="H18" s="35">
        <v>52786</v>
      </c>
      <c r="I18" s="36">
        <f t="shared" si="1"/>
        <v>51.158328799289833</v>
      </c>
      <c r="J18" s="36">
        <f t="shared" ref="J18:J41" si="3">+(H18*100)/$H$42</f>
        <v>5.0141249646163466</v>
      </c>
      <c r="K18" s="79"/>
      <c r="L18" s="35">
        <v>117276</v>
      </c>
      <c r="M18" s="36">
        <f t="shared" ref="M18:M41" si="4">+(L18*100)/$L$42</f>
        <v>2.4522046339215366</v>
      </c>
      <c r="N18" s="15"/>
    </row>
    <row r="19" spans="1:18" ht="15.75">
      <c r="A19" s="12"/>
      <c r="B19" s="34" t="s">
        <v>236</v>
      </c>
      <c r="C19" s="35">
        <v>781</v>
      </c>
      <c r="D19" s="35">
        <v>589</v>
      </c>
      <c r="E19" s="36">
        <f t="shared" si="0"/>
        <v>-24.583866837387969</v>
      </c>
      <c r="F19" s="36">
        <f t="shared" si="2"/>
        <v>0.7583951380304903</v>
      </c>
      <c r="G19" s="35">
        <v>53559</v>
      </c>
      <c r="H19" s="35">
        <v>7968</v>
      </c>
      <c r="I19" s="36">
        <f t="shared" si="1"/>
        <v>-85.122948524057591</v>
      </c>
      <c r="J19" s="36">
        <f t="shared" si="3"/>
        <v>0.75687772739103254</v>
      </c>
      <c r="K19" s="79"/>
      <c r="L19" s="35">
        <v>344296</v>
      </c>
      <c r="M19" s="36">
        <f t="shared" si="4"/>
        <v>7.1991221276360848</v>
      </c>
      <c r="N19" s="15"/>
    </row>
    <row r="20" spans="1:18" ht="15.75">
      <c r="A20" s="12"/>
      <c r="B20" s="34" t="s">
        <v>237</v>
      </c>
      <c r="C20" s="35">
        <v>1402</v>
      </c>
      <c r="D20" s="35">
        <v>845</v>
      </c>
      <c r="E20" s="36">
        <f t="shared" si="0"/>
        <v>-39.728958630527821</v>
      </c>
      <c r="F20" s="36">
        <f t="shared" si="2"/>
        <v>1.0880201895344046</v>
      </c>
      <c r="G20" s="35">
        <v>16102</v>
      </c>
      <c r="H20" s="35">
        <v>15772</v>
      </c>
      <c r="I20" s="36">
        <f t="shared" si="1"/>
        <v>-2.0494348528133144</v>
      </c>
      <c r="J20" s="36">
        <f t="shared" si="3"/>
        <v>1.4981771481439967</v>
      </c>
      <c r="K20" s="79"/>
      <c r="L20" s="35">
        <v>70190</v>
      </c>
      <c r="M20" s="36">
        <f t="shared" si="4"/>
        <v>1.4676510390442432</v>
      </c>
      <c r="N20" s="15"/>
    </row>
    <row r="21" spans="1:18" ht="15.75">
      <c r="A21" s="12"/>
      <c r="B21" s="34" t="s">
        <v>238</v>
      </c>
      <c r="C21" s="35">
        <v>1040</v>
      </c>
      <c r="D21" s="35">
        <v>721</v>
      </c>
      <c r="E21" s="36">
        <f t="shared" si="0"/>
        <v>-30.673076923076927</v>
      </c>
      <c r="F21" s="36">
        <f t="shared" si="2"/>
        <v>0.92835805521219616</v>
      </c>
      <c r="G21" s="35">
        <v>16043</v>
      </c>
      <c r="H21" s="35">
        <v>11804</v>
      </c>
      <c r="I21" s="36">
        <f t="shared" si="1"/>
        <v>-26.422738889235177</v>
      </c>
      <c r="J21" s="36">
        <f t="shared" si="3"/>
        <v>1.1212581192424385</v>
      </c>
      <c r="K21" s="79"/>
      <c r="L21" s="35">
        <v>76989</v>
      </c>
      <c r="M21" s="36">
        <f t="shared" si="4"/>
        <v>1.609816011468546</v>
      </c>
      <c r="N21" s="15"/>
    </row>
    <row r="22" spans="1:18" ht="15" customHeight="1">
      <c r="A22" s="12"/>
      <c r="B22" s="34" t="s">
        <v>239</v>
      </c>
      <c r="C22" s="35">
        <v>255</v>
      </c>
      <c r="D22" s="35">
        <v>219</v>
      </c>
      <c r="E22" s="36">
        <f t="shared" si="0"/>
        <v>-14.117647058823534</v>
      </c>
      <c r="F22" s="36">
        <f t="shared" si="2"/>
        <v>0.28198393077873918</v>
      </c>
      <c r="G22" s="35">
        <v>9567</v>
      </c>
      <c r="H22" s="35">
        <v>3075</v>
      </c>
      <c r="I22" s="36">
        <f t="shared" si="1"/>
        <v>-67.8582627783004</v>
      </c>
      <c r="J22" s="36">
        <f t="shared" si="3"/>
        <v>0.29209324946378329</v>
      </c>
      <c r="K22" s="79"/>
      <c r="L22" s="35">
        <v>50565</v>
      </c>
      <c r="M22" s="36">
        <f t="shared" si="4"/>
        <v>1.0572984013288524</v>
      </c>
      <c r="N22" s="15"/>
    </row>
    <row r="23" spans="1:18" ht="15.75">
      <c r="A23" s="12"/>
      <c r="B23" s="34" t="s">
        <v>240</v>
      </c>
      <c r="C23" s="35">
        <v>451</v>
      </c>
      <c r="D23" s="35">
        <v>271</v>
      </c>
      <c r="E23" s="36">
        <f t="shared" si="0"/>
        <v>-39.911308203991133</v>
      </c>
      <c r="F23" s="36">
        <f t="shared" si="2"/>
        <v>0.34893901936547178</v>
      </c>
      <c r="G23" s="35">
        <v>21102</v>
      </c>
      <c r="H23" s="35">
        <v>4719</v>
      </c>
      <c r="I23" s="36">
        <f t="shared" si="1"/>
        <v>-77.637190787603075</v>
      </c>
      <c r="J23" s="36">
        <f t="shared" si="3"/>
        <v>0.44825627454295719</v>
      </c>
      <c r="K23" s="79"/>
      <c r="L23" s="35">
        <v>88170</v>
      </c>
      <c r="M23" s="36">
        <f t="shared" si="4"/>
        <v>1.8436072391014522</v>
      </c>
      <c r="N23" s="15"/>
    </row>
    <row r="24" spans="1:18" ht="15.75">
      <c r="A24" s="12"/>
      <c r="B24" s="34" t="s">
        <v>241</v>
      </c>
      <c r="C24" s="35">
        <v>2032</v>
      </c>
      <c r="D24" s="35">
        <v>2119</v>
      </c>
      <c r="E24" s="36">
        <f t="shared" si="0"/>
        <v>4.2814960629921295</v>
      </c>
      <c r="F24" s="36">
        <f t="shared" si="2"/>
        <v>2.7284198599093532</v>
      </c>
      <c r="G24" s="35">
        <v>32361</v>
      </c>
      <c r="H24" s="35">
        <v>27523</v>
      </c>
      <c r="I24" s="36">
        <f t="shared" si="1"/>
        <v>-14.950094249250645</v>
      </c>
      <c r="J24" s="36">
        <f t="shared" si="3"/>
        <v>2.6144008146314497</v>
      </c>
      <c r="K24" s="79"/>
      <c r="L24" s="35">
        <v>147362</v>
      </c>
      <c r="M24" s="36">
        <f t="shared" si="4"/>
        <v>3.0812935235167087</v>
      </c>
      <c r="N24" s="15"/>
    </row>
    <row r="25" spans="1:18" ht="15.75">
      <c r="A25" s="12"/>
      <c r="B25" s="34" t="s">
        <v>242</v>
      </c>
      <c r="C25" s="35">
        <v>802</v>
      </c>
      <c r="D25" s="35">
        <v>709</v>
      </c>
      <c r="E25" s="36">
        <f t="shared" si="0"/>
        <v>-11.59600997506235</v>
      </c>
      <c r="F25" s="36">
        <f t="shared" si="2"/>
        <v>0.91290688092295014</v>
      </c>
      <c r="G25" s="35">
        <v>18883</v>
      </c>
      <c r="H25" s="35">
        <v>9785</v>
      </c>
      <c r="I25" s="36">
        <f t="shared" si="1"/>
        <v>-48.180903458136946</v>
      </c>
      <c r="J25" s="36">
        <f t="shared" si="3"/>
        <v>0.92947396617987621</v>
      </c>
      <c r="K25" s="79"/>
      <c r="L25" s="35">
        <v>92203</v>
      </c>
      <c r="M25" s="36">
        <f t="shared" si="4"/>
        <v>1.9279360130074989</v>
      </c>
      <c r="N25" s="15"/>
    </row>
    <row r="26" spans="1:18" ht="15.75">
      <c r="A26" s="12"/>
      <c r="B26" s="34" t="s">
        <v>75</v>
      </c>
      <c r="C26" s="35">
        <v>1105</v>
      </c>
      <c r="D26" s="35">
        <v>865</v>
      </c>
      <c r="E26" s="36">
        <f t="shared" si="0"/>
        <v>-21.719457013574662</v>
      </c>
      <c r="F26" s="36">
        <f t="shared" si="2"/>
        <v>1.1137721466831478</v>
      </c>
      <c r="G26" s="35">
        <v>49916</v>
      </c>
      <c r="H26" s="35">
        <v>13617</v>
      </c>
      <c r="I26" s="36">
        <f t="shared" si="1"/>
        <v>-72.720169885407486</v>
      </c>
      <c r="J26" s="36">
        <f t="shared" si="3"/>
        <v>1.2934743993327926</v>
      </c>
      <c r="K26" s="79"/>
      <c r="L26" s="35">
        <v>269872</v>
      </c>
      <c r="M26" s="36">
        <f t="shared" si="4"/>
        <v>5.6429394672880466</v>
      </c>
      <c r="N26" s="15"/>
      <c r="R26" s="4"/>
    </row>
    <row r="27" spans="1:18" ht="15" customHeight="1">
      <c r="A27" s="12"/>
      <c r="B27" s="34" t="s">
        <v>243</v>
      </c>
      <c r="C27" s="35">
        <v>1264</v>
      </c>
      <c r="D27" s="35">
        <v>1118</v>
      </c>
      <c r="E27" s="36">
        <f t="shared" si="0"/>
        <v>-11.5506329113924</v>
      </c>
      <c r="F27" s="36">
        <f t="shared" si="2"/>
        <v>1.4395344046147507</v>
      </c>
      <c r="G27" s="35">
        <v>14663</v>
      </c>
      <c r="H27" s="35">
        <v>16530</v>
      </c>
      <c r="I27" s="36">
        <f t="shared" si="1"/>
        <v>12.732728636704627</v>
      </c>
      <c r="J27" s="36">
        <f t="shared" si="3"/>
        <v>1.5701793215077522</v>
      </c>
      <c r="K27" s="79"/>
      <c r="L27" s="35">
        <v>67064</v>
      </c>
      <c r="M27" s="36">
        <f t="shared" si="4"/>
        <v>1.4022873526494248</v>
      </c>
      <c r="N27" s="15"/>
    </row>
    <row r="28" spans="1:18" ht="15" customHeight="1">
      <c r="A28" s="12"/>
      <c r="B28" s="34" t="s">
        <v>76</v>
      </c>
      <c r="C28" s="35">
        <v>2363</v>
      </c>
      <c r="D28" s="35">
        <v>1618</v>
      </c>
      <c r="E28" s="36">
        <f t="shared" si="0"/>
        <v>-31.52771900126957</v>
      </c>
      <c r="F28" s="36">
        <f t="shared" si="2"/>
        <v>2.0833333333333335</v>
      </c>
      <c r="G28" s="35">
        <v>16213</v>
      </c>
      <c r="H28" s="35">
        <v>24201</v>
      </c>
      <c r="I28" s="36">
        <f t="shared" si="1"/>
        <v>49.269105039166107</v>
      </c>
      <c r="J28" s="36">
        <f t="shared" si="3"/>
        <v>2.2988451155359413</v>
      </c>
      <c r="K28" s="79"/>
      <c r="L28" s="35">
        <v>58369</v>
      </c>
      <c r="M28" s="36">
        <f t="shared" si="4"/>
        <v>1.2204776107418924</v>
      </c>
      <c r="N28" s="15"/>
    </row>
    <row r="29" spans="1:18" ht="15" customHeight="1">
      <c r="A29" s="12"/>
      <c r="B29" s="34" t="s">
        <v>244</v>
      </c>
      <c r="C29" s="35">
        <v>2739</v>
      </c>
      <c r="D29" s="35">
        <v>2518</v>
      </c>
      <c r="E29" s="36">
        <f t="shared" si="0"/>
        <v>-8.0686381891201151</v>
      </c>
      <c r="F29" s="36">
        <f t="shared" si="2"/>
        <v>3.2421714050267822</v>
      </c>
      <c r="G29" s="35">
        <v>20933</v>
      </c>
      <c r="H29" s="35">
        <v>32404</v>
      </c>
      <c r="I29" s="36">
        <f t="shared" si="1"/>
        <v>54.798643290498262</v>
      </c>
      <c r="J29" s="36">
        <f t="shared" si="3"/>
        <v>3.0780454164632305</v>
      </c>
      <c r="K29" s="79"/>
      <c r="L29" s="35">
        <v>96614</v>
      </c>
      <c r="M29" s="36">
        <f t="shared" si="4"/>
        <v>2.0201686491839368</v>
      </c>
      <c r="N29" s="15"/>
    </row>
    <row r="30" spans="1:18" ht="15" customHeight="1">
      <c r="A30" s="12"/>
      <c r="B30" s="34" t="s">
        <v>79</v>
      </c>
      <c r="C30" s="35">
        <v>3154</v>
      </c>
      <c r="D30" s="35">
        <v>2862</v>
      </c>
      <c r="E30" s="36">
        <f t="shared" si="0"/>
        <v>-9.2580849714648075</v>
      </c>
      <c r="F30" s="36">
        <f t="shared" si="2"/>
        <v>3.6851050679851669</v>
      </c>
      <c r="G30" s="35">
        <v>18782</v>
      </c>
      <c r="H30" s="35">
        <v>42561</v>
      </c>
      <c r="I30" s="36">
        <f t="shared" si="1"/>
        <v>126.60526035565968</v>
      </c>
      <c r="J30" s="36">
        <f t="shared" si="3"/>
        <v>4.0428555416026279</v>
      </c>
      <c r="K30" s="79"/>
      <c r="L30" s="35">
        <v>64798</v>
      </c>
      <c r="M30" s="36">
        <f t="shared" si="4"/>
        <v>1.3549059984041725</v>
      </c>
      <c r="N30" s="15"/>
    </row>
    <row r="31" spans="1:18" ht="15" customHeight="1">
      <c r="A31" s="12"/>
      <c r="B31" s="34" t="s">
        <v>245</v>
      </c>
      <c r="C31" s="35">
        <v>774</v>
      </c>
      <c r="D31" s="35">
        <v>747</v>
      </c>
      <c r="E31" s="36">
        <f t="shared" si="0"/>
        <v>-3.4883720930232509</v>
      </c>
      <c r="F31" s="36">
        <f t="shared" si="2"/>
        <v>0.96183559950556241</v>
      </c>
      <c r="G31" s="35">
        <v>43016</v>
      </c>
      <c r="H31" s="35">
        <v>10433</v>
      </c>
      <c r="I31" s="36">
        <f t="shared" si="1"/>
        <v>-75.746233959456944</v>
      </c>
      <c r="J31" s="36">
        <f t="shared" si="3"/>
        <v>0.9910272753351711</v>
      </c>
      <c r="K31" s="79"/>
      <c r="L31" s="35">
        <v>216543</v>
      </c>
      <c r="M31" s="36">
        <f t="shared" si="4"/>
        <v>4.5278466868180303</v>
      </c>
      <c r="N31" s="15"/>
    </row>
    <row r="32" spans="1:18" ht="15" customHeight="1">
      <c r="A32" s="12"/>
      <c r="B32" s="34" t="s">
        <v>78</v>
      </c>
      <c r="C32" s="35">
        <v>6702</v>
      </c>
      <c r="D32" s="35">
        <v>6057</v>
      </c>
      <c r="E32" s="36">
        <f t="shared" si="0"/>
        <v>-9.6239928379588164</v>
      </c>
      <c r="F32" s="36">
        <f t="shared" si="2"/>
        <v>7.79898022249691</v>
      </c>
      <c r="G32" s="35">
        <v>57449</v>
      </c>
      <c r="H32" s="35">
        <v>86037</v>
      </c>
      <c r="I32" s="36">
        <f t="shared" si="1"/>
        <v>49.762397952966978</v>
      </c>
      <c r="J32" s="36">
        <f t="shared" si="3"/>
        <v>8.1726266354847237</v>
      </c>
      <c r="K32" s="79"/>
      <c r="L32" s="35">
        <v>223590</v>
      </c>
      <c r="M32" s="36">
        <f t="shared" si="4"/>
        <v>4.6751972620017428</v>
      </c>
      <c r="N32" s="15"/>
    </row>
    <row r="33" spans="1:14" ht="15" customHeight="1">
      <c r="A33" s="12"/>
      <c r="B33" s="34" t="s">
        <v>246</v>
      </c>
      <c r="C33" s="35">
        <v>6500</v>
      </c>
      <c r="D33" s="35">
        <v>6988</v>
      </c>
      <c r="E33" s="36">
        <f t="shared" si="0"/>
        <v>7.5076923076923041</v>
      </c>
      <c r="F33" s="36">
        <f t="shared" si="2"/>
        <v>8.9977338277709098</v>
      </c>
      <c r="G33" s="35">
        <v>54307</v>
      </c>
      <c r="H33" s="35">
        <v>102235</v>
      </c>
      <c r="I33" s="36">
        <f t="shared" si="1"/>
        <v>88.253816266779594</v>
      </c>
      <c r="J33" s="36">
        <f t="shared" si="3"/>
        <v>9.7112693850178484</v>
      </c>
      <c r="K33" s="79"/>
      <c r="L33" s="35">
        <v>239358</v>
      </c>
      <c r="M33" s="36">
        <f t="shared" si="4"/>
        <v>5.0049012309951841</v>
      </c>
      <c r="N33" s="15"/>
    </row>
    <row r="34" spans="1:14" ht="15" customHeight="1">
      <c r="A34" s="12"/>
      <c r="B34" s="34" t="s">
        <v>247</v>
      </c>
      <c r="C34" s="35">
        <v>1176</v>
      </c>
      <c r="D34" s="35">
        <v>1026</v>
      </c>
      <c r="E34" s="36">
        <f t="shared" si="0"/>
        <v>-12.755102040816324</v>
      </c>
      <c r="F34" s="36">
        <f t="shared" si="2"/>
        <v>1.3210754017305315</v>
      </c>
      <c r="G34" s="35">
        <v>16012</v>
      </c>
      <c r="H34" s="35">
        <v>15473</v>
      </c>
      <c r="I34" s="36">
        <f t="shared" si="1"/>
        <v>-3.3662253310017487</v>
      </c>
      <c r="J34" s="36">
        <f t="shared" si="3"/>
        <v>1.4697752354319085</v>
      </c>
      <c r="K34" s="79"/>
      <c r="L34" s="35">
        <v>82461</v>
      </c>
      <c r="M34" s="36">
        <f t="shared" si="4"/>
        <v>1.7242338271922972</v>
      </c>
      <c r="N34" s="15"/>
    </row>
    <row r="35" spans="1:14" ht="15" customHeight="1">
      <c r="A35" s="12"/>
      <c r="B35" s="34" t="s">
        <v>248</v>
      </c>
      <c r="C35" s="35">
        <v>3125</v>
      </c>
      <c r="D35" s="35">
        <v>3639</v>
      </c>
      <c r="E35" s="36">
        <f t="shared" si="0"/>
        <v>16.447999999999997</v>
      </c>
      <c r="F35" s="36">
        <f t="shared" si="2"/>
        <v>4.6855686032138442</v>
      </c>
      <c r="G35" s="35">
        <v>18747</v>
      </c>
      <c r="H35" s="35">
        <v>47627</v>
      </c>
      <c r="I35" s="36">
        <f t="shared" si="1"/>
        <v>154.05131487704699</v>
      </c>
      <c r="J35" s="36">
        <f t="shared" si="3"/>
        <v>4.5240732332395472</v>
      </c>
      <c r="K35" s="79"/>
      <c r="L35" s="35">
        <v>89650</v>
      </c>
      <c r="M35" s="36">
        <f t="shared" si="4"/>
        <v>1.8745535781495428</v>
      </c>
      <c r="N35" s="15"/>
    </row>
    <row r="36" spans="1:14" ht="15" customHeight="1">
      <c r="A36" s="12"/>
      <c r="B36" s="34" t="s">
        <v>77</v>
      </c>
      <c r="C36" s="35">
        <v>1052</v>
      </c>
      <c r="D36" s="35">
        <v>1199</v>
      </c>
      <c r="E36" s="36">
        <f t="shared" si="0"/>
        <v>13.973384030418256</v>
      </c>
      <c r="F36" s="36">
        <f t="shared" si="2"/>
        <v>1.5438298310671612</v>
      </c>
      <c r="G36" s="35">
        <v>11411</v>
      </c>
      <c r="H36" s="35">
        <v>15676</v>
      </c>
      <c r="I36" s="36">
        <f t="shared" si="1"/>
        <v>37.376215931995446</v>
      </c>
      <c r="J36" s="36">
        <f t="shared" si="3"/>
        <v>1.4890581393802493</v>
      </c>
      <c r="K36" s="79"/>
      <c r="L36" s="35">
        <v>55332</v>
      </c>
      <c r="M36" s="36">
        <f t="shared" si="4"/>
        <v>1.1569748866276688</v>
      </c>
      <c r="N36" s="15"/>
    </row>
    <row r="37" spans="1:14" ht="15" customHeight="1">
      <c r="A37" s="12"/>
      <c r="B37" s="34" t="s">
        <v>249</v>
      </c>
      <c r="C37" s="35">
        <v>2955</v>
      </c>
      <c r="D37" s="35">
        <v>3533</v>
      </c>
      <c r="E37" s="36">
        <f t="shared" si="0"/>
        <v>19.560067681895088</v>
      </c>
      <c r="F37" s="36">
        <f t="shared" si="2"/>
        <v>4.5490832303255049</v>
      </c>
      <c r="G37" s="35">
        <v>33061</v>
      </c>
      <c r="H37" s="35">
        <v>50096</v>
      </c>
      <c r="I37" s="36">
        <f t="shared" si="1"/>
        <v>51.525967151628805</v>
      </c>
      <c r="J37" s="36">
        <f t="shared" si="3"/>
        <v>4.7586027398821749</v>
      </c>
      <c r="K37" s="79"/>
      <c r="L37" s="35">
        <v>158369</v>
      </c>
      <c r="M37" s="36">
        <f t="shared" si="4"/>
        <v>3.3114464653426094</v>
      </c>
      <c r="N37" s="15"/>
    </row>
    <row r="38" spans="1:14" ht="15" customHeight="1">
      <c r="A38" s="12"/>
      <c r="B38" s="34" t="s">
        <v>250</v>
      </c>
      <c r="C38" s="35">
        <v>1872</v>
      </c>
      <c r="D38" s="35">
        <v>1975</v>
      </c>
      <c r="E38" s="36">
        <f t="shared" si="0"/>
        <v>5.5021367521367548</v>
      </c>
      <c r="F38" s="36">
        <f t="shared" si="2"/>
        <v>2.5430057684384013</v>
      </c>
      <c r="G38" s="35">
        <v>16172</v>
      </c>
      <c r="H38" s="35">
        <v>25739</v>
      </c>
      <c r="I38" s="36">
        <f t="shared" si="1"/>
        <v>59.157803611179816</v>
      </c>
      <c r="J38" s="36">
        <f t="shared" si="3"/>
        <v>2.444939235105144</v>
      </c>
      <c r="K38" s="79"/>
      <c r="L38" s="35">
        <v>62453</v>
      </c>
      <c r="M38" s="36">
        <f t="shared" si="4"/>
        <v>1.3058727787637858</v>
      </c>
      <c r="N38" s="15"/>
    </row>
    <row r="39" spans="1:14" ht="15" customHeight="1">
      <c r="A39" s="12"/>
      <c r="B39" s="34" t="s">
        <v>251</v>
      </c>
      <c r="C39" s="35">
        <v>129</v>
      </c>
      <c r="D39" s="35">
        <v>244</v>
      </c>
      <c r="E39" s="36">
        <f t="shared" si="0"/>
        <v>89.147286821705436</v>
      </c>
      <c r="F39" s="36">
        <f t="shared" si="2"/>
        <v>0.31417387721466833</v>
      </c>
      <c r="G39" s="35">
        <v>13186</v>
      </c>
      <c r="H39" s="35">
        <v>2002</v>
      </c>
      <c r="I39" s="36">
        <f t="shared" si="1"/>
        <v>-84.817230395874404</v>
      </c>
      <c r="J39" s="36">
        <f t="shared" si="3"/>
        <v>0.19016932859398183</v>
      </c>
      <c r="K39" s="79"/>
      <c r="L39" s="35">
        <v>59467</v>
      </c>
      <c r="M39" s="36">
        <f t="shared" si="4"/>
        <v>1.2434364487654084</v>
      </c>
      <c r="N39" s="15"/>
    </row>
    <row r="40" spans="1:14" ht="15" customHeight="1">
      <c r="A40" s="12"/>
      <c r="B40" s="34" t="s">
        <v>252</v>
      </c>
      <c r="C40" s="35">
        <v>927</v>
      </c>
      <c r="D40" s="35">
        <v>895</v>
      </c>
      <c r="E40" s="36">
        <f t="shared" si="0"/>
        <v>-3.4519956850053934</v>
      </c>
      <c r="F40" s="36">
        <f t="shared" si="2"/>
        <v>1.1524000824062628</v>
      </c>
      <c r="G40" s="35">
        <v>51765</v>
      </c>
      <c r="H40" s="35">
        <v>13012</v>
      </c>
      <c r="I40" s="36">
        <f t="shared" si="1"/>
        <v>-74.863324640200915</v>
      </c>
      <c r="J40" s="36">
        <f t="shared" si="3"/>
        <v>1.2360056461862596</v>
      </c>
      <c r="K40" s="79"/>
      <c r="L40" s="35">
        <v>298575</v>
      </c>
      <c r="M40" s="36">
        <f t="shared" si="4"/>
        <v>6.2431102576240907</v>
      </c>
      <c r="N40" s="15"/>
    </row>
    <row r="41" spans="1:14" ht="15" customHeight="1">
      <c r="A41" s="12"/>
      <c r="B41" s="34" t="s">
        <v>71</v>
      </c>
      <c r="C41" s="35">
        <v>34553</v>
      </c>
      <c r="D41" s="35">
        <v>30307</v>
      </c>
      <c r="E41" s="36">
        <f t="shared" si="0"/>
        <v>-12.288368593175703</v>
      </c>
      <c r="F41" s="36">
        <f t="shared" si="2"/>
        <v>39.023228265348166</v>
      </c>
      <c r="G41" s="35">
        <v>357389</v>
      </c>
      <c r="H41" s="35">
        <v>371799</v>
      </c>
      <c r="I41" s="36">
        <f t="shared" si="1"/>
        <v>4.0320211310364895</v>
      </c>
      <c r="J41" s="36">
        <f t="shared" si="3"/>
        <v>35.317066034922007</v>
      </c>
      <c r="K41" s="79"/>
      <c r="L41" s="35">
        <v>1590394</v>
      </c>
      <c r="M41" s="36">
        <f t="shared" si="4"/>
        <v>33.254643205438526</v>
      </c>
      <c r="N41" s="15"/>
    </row>
    <row r="42" spans="1:14" ht="15.75">
      <c r="A42" s="12"/>
      <c r="B42" s="40" t="s">
        <v>70</v>
      </c>
      <c r="C42" s="42">
        <f>SUM(C17:C41)</f>
        <v>88233</v>
      </c>
      <c r="D42" s="42">
        <f>SUM(D17:D41)</f>
        <v>77664</v>
      </c>
      <c r="E42" s="42">
        <f t="shared" si="0"/>
        <v>-11.97851144129748</v>
      </c>
      <c r="F42" s="42">
        <f>SUM(F17:F41)</f>
        <v>100</v>
      </c>
      <c r="G42" s="42">
        <f>SUM(G17:G41)</f>
        <v>1040902</v>
      </c>
      <c r="H42" s="42">
        <f>SUM(H17:H41)</f>
        <v>1052746</v>
      </c>
      <c r="I42" s="42">
        <f t="shared" si="1"/>
        <v>1.1378592797400611</v>
      </c>
      <c r="J42" s="42">
        <f>SUM(J17:J41)</f>
        <v>100.00000000000001</v>
      </c>
      <c r="K42" s="4"/>
      <c r="L42" s="42">
        <f>SUM(L17:L41)</f>
        <v>4782472</v>
      </c>
      <c r="M42" s="42">
        <f>SUM(M17:M41)</f>
        <v>100.00000000000001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308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257</v>
      </c>
      <c r="C45" s="104" t="s">
        <v>319</v>
      </c>
      <c r="D45" s="104"/>
      <c r="E45" s="101" t="s">
        <v>316</v>
      </c>
      <c r="F45" s="101" t="s">
        <v>306</v>
      </c>
      <c r="G45" s="105" t="s">
        <v>321</v>
      </c>
      <c r="H45" s="106"/>
      <c r="I45" s="101" t="s">
        <v>316</v>
      </c>
      <c r="J45" s="101" t="s">
        <v>306</v>
      </c>
      <c r="K45" s="94"/>
      <c r="L45" s="86" t="s">
        <v>323</v>
      </c>
      <c r="M45" s="101" t="s">
        <v>101</v>
      </c>
      <c r="N45" s="15"/>
    </row>
    <row r="46" spans="1:14" ht="15.75">
      <c r="A46" s="12"/>
      <c r="B46" s="30"/>
      <c r="C46" s="31">
        <v>2017</v>
      </c>
      <c r="D46" s="31">
        <v>2018</v>
      </c>
      <c r="E46" s="101"/>
      <c r="F46" s="101"/>
      <c r="G46" s="31">
        <v>2017</v>
      </c>
      <c r="H46" s="31">
        <v>2018</v>
      </c>
      <c r="I46" s="101"/>
      <c r="J46" s="101"/>
      <c r="K46" s="94"/>
      <c r="L46" s="39" t="s">
        <v>318</v>
      </c>
      <c r="M46" s="101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3480</v>
      </c>
      <c r="D48" s="35">
        <v>1928</v>
      </c>
      <c r="E48" s="36">
        <f t="shared" ref="E48:E73" si="5">IF(ISBLANK(D48),"",(IFERROR(((D48/C48-1)*100),"")))</f>
        <v>-44.597701149425284</v>
      </c>
      <c r="F48" s="36">
        <f>+(D48*100)/$D$73</f>
        <v>4.8841038632045599</v>
      </c>
      <c r="G48" s="35">
        <v>22863</v>
      </c>
      <c r="H48" s="35">
        <v>29233</v>
      </c>
      <c r="I48" s="36">
        <f t="shared" ref="I48:I73" si="6">IF(ISBLANK(H48),"",(IFERROR(((H48/G48-1)*100),"")))</f>
        <v>27.861610462319032</v>
      </c>
      <c r="J48" s="36">
        <f>+(H48*100)/$H$73</f>
        <v>5.3208180441493393</v>
      </c>
      <c r="K48" s="79"/>
      <c r="L48" s="35">
        <v>73348</v>
      </c>
      <c r="M48" s="36">
        <f>+(L48*100)/$L$73</f>
        <v>2.8114175411940439</v>
      </c>
      <c r="N48" s="15"/>
    </row>
    <row r="49" spans="1:14" ht="15.75">
      <c r="A49" s="12"/>
      <c r="B49" s="34" t="s">
        <v>235</v>
      </c>
      <c r="C49" s="35">
        <v>3358</v>
      </c>
      <c r="D49" s="35">
        <v>2199</v>
      </c>
      <c r="E49" s="36">
        <f t="shared" si="5"/>
        <v>-34.514592019058966</v>
      </c>
      <c r="F49" s="36">
        <f t="shared" ref="F49:F72" si="7">+(D49*100)/$D$73</f>
        <v>5.5706143128562378</v>
      </c>
      <c r="G49" s="35">
        <v>21965</v>
      </c>
      <c r="H49" s="35">
        <v>36082</v>
      </c>
      <c r="I49" s="36">
        <f t="shared" si="6"/>
        <v>64.270430229911213</v>
      </c>
      <c r="J49" s="36">
        <f t="shared" ref="J49:J72" si="8">+(H49*100)/$H$73</f>
        <v>6.5674325819791486</v>
      </c>
      <c r="K49" s="79"/>
      <c r="L49" s="35">
        <v>71340</v>
      </c>
      <c r="M49" s="36">
        <f t="shared" ref="M49:M71" si="9">+(L49*100)/$L$73</f>
        <v>2.7344512105140302</v>
      </c>
      <c r="N49" s="15"/>
    </row>
    <row r="50" spans="1:14" ht="15.75">
      <c r="A50" s="12"/>
      <c r="B50" s="34" t="s">
        <v>236</v>
      </c>
      <c r="C50" s="35">
        <v>216</v>
      </c>
      <c r="D50" s="35">
        <v>162</v>
      </c>
      <c r="E50" s="36">
        <f t="shared" si="5"/>
        <v>-25</v>
      </c>
      <c r="F50" s="36">
        <f t="shared" si="7"/>
        <v>0.41038632045598478</v>
      </c>
      <c r="G50" s="35">
        <v>28084</v>
      </c>
      <c r="H50" s="35">
        <v>2153</v>
      </c>
      <c r="I50" s="36">
        <f t="shared" si="6"/>
        <v>-92.333713146275457</v>
      </c>
      <c r="J50" s="36">
        <f t="shared" si="8"/>
        <v>0.39187634690430428</v>
      </c>
      <c r="K50" s="79"/>
      <c r="L50" s="35">
        <v>200767</v>
      </c>
      <c r="M50" s="36">
        <f t="shared" si="9"/>
        <v>7.6953681830848089</v>
      </c>
      <c r="N50" s="15"/>
    </row>
    <row r="51" spans="1:14" ht="15.75">
      <c r="A51" s="12"/>
      <c r="B51" s="34" t="s">
        <v>237</v>
      </c>
      <c r="C51" s="35">
        <v>351</v>
      </c>
      <c r="D51" s="35">
        <v>216</v>
      </c>
      <c r="E51" s="36">
        <f t="shared" si="5"/>
        <v>-38.46153846153846</v>
      </c>
      <c r="F51" s="36">
        <f t="shared" si="7"/>
        <v>0.54718176060797974</v>
      </c>
      <c r="G51" s="35">
        <v>8111</v>
      </c>
      <c r="H51" s="35">
        <v>4590</v>
      </c>
      <c r="I51" s="36">
        <f t="shared" si="6"/>
        <v>-43.410183701146586</v>
      </c>
      <c r="J51" s="36">
        <f t="shared" si="8"/>
        <v>0.83544469683732303</v>
      </c>
      <c r="K51" s="79"/>
      <c r="L51" s="35">
        <v>41079</v>
      </c>
      <c r="M51" s="36">
        <f t="shared" si="9"/>
        <v>1.5745517420340038</v>
      </c>
      <c r="N51" s="15"/>
    </row>
    <row r="52" spans="1:14" ht="15.75">
      <c r="A52" s="12"/>
      <c r="B52" s="34" t="s">
        <v>238</v>
      </c>
      <c r="C52" s="35">
        <v>655</v>
      </c>
      <c r="D52" s="35">
        <v>478</v>
      </c>
      <c r="E52" s="36">
        <f t="shared" si="5"/>
        <v>-27.022900763358781</v>
      </c>
      <c r="F52" s="36">
        <f t="shared" si="7"/>
        <v>1.2108929702343256</v>
      </c>
      <c r="G52" s="35">
        <v>12734</v>
      </c>
      <c r="H52" s="35">
        <v>7774</v>
      </c>
      <c r="I52" s="36">
        <f t="shared" si="6"/>
        <v>-38.950840270142926</v>
      </c>
      <c r="J52" s="36">
        <f t="shared" si="8"/>
        <v>1.4149775758634748</v>
      </c>
      <c r="K52" s="79"/>
      <c r="L52" s="35">
        <v>62805</v>
      </c>
      <c r="M52" s="36">
        <f t="shared" si="9"/>
        <v>2.4073059752780162</v>
      </c>
      <c r="N52" s="15"/>
    </row>
    <row r="53" spans="1:14" ht="15.75">
      <c r="A53" s="12"/>
      <c r="B53" s="34" t="s">
        <v>239</v>
      </c>
      <c r="C53" s="35">
        <v>200</v>
      </c>
      <c r="D53" s="35">
        <v>171</v>
      </c>
      <c r="E53" s="36">
        <f t="shared" si="5"/>
        <v>-14.500000000000002</v>
      </c>
      <c r="F53" s="36">
        <f t="shared" si="7"/>
        <v>0.43318556048131729</v>
      </c>
      <c r="G53" s="35">
        <v>6621</v>
      </c>
      <c r="H53" s="35">
        <v>2461</v>
      </c>
      <c r="I53" s="36">
        <f t="shared" si="6"/>
        <v>-62.830388158888383</v>
      </c>
      <c r="J53" s="36">
        <f t="shared" si="8"/>
        <v>0.44793668821713556</v>
      </c>
      <c r="K53" s="79"/>
      <c r="L53" s="35">
        <v>35171</v>
      </c>
      <c r="M53" s="36">
        <f t="shared" si="9"/>
        <v>1.3480990121248801</v>
      </c>
      <c r="N53" s="15"/>
    </row>
    <row r="54" spans="1:14" ht="15.75">
      <c r="A54" s="12"/>
      <c r="B54" s="34" t="s">
        <v>240</v>
      </c>
      <c r="C54" s="35">
        <v>266</v>
      </c>
      <c r="D54" s="35">
        <v>183</v>
      </c>
      <c r="E54" s="36">
        <f t="shared" si="5"/>
        <v>-31.203007518796987</v>
      </c>
      <c r="F54" s="36">
        <f t="shared" si="7"/>
        <v>0.46358454718176062</v>
      </c>
      <c r="G54" s="35">
        <v>2492</v>
      </c>
      <c r="H54" s="35">
        <v>2863</v>
      </c>
      <c r="I54" s="36">
        <f t="shared" si="6"/>
        <v>14.8876404494382</v>
      </c>
      <c r="J54" s="36">
        <f t="shared" si="8"/>
        <v>0.52110635447609066</v>
      </c>
      <c r="K54" s="79"/>
      <c r="L54" s="35">
        <v>9529</v>
      </c>
      <c r="M54" s="36">
        <f t="shared" si="9"/>
        <v>0.36524510211645911</v>
      </c>
      <c r="N54" s="15"/>
    </row>
    <row r="55" spans="1:14" ht="15.75">
      <c r="A55" s="12"/>
      <c r="B55" s="34" t="s">
        <v>241</v>
      </c>
      <c r="C55" s="35">
        <v>1526</v>
      </c>
      <c r="D55" s="35">
        <v>1566</v>
      </c>
      <c r="E55" s="36">
        <f t="shared" si="5"/>
        <v>2.6212319790301475</v>
      </c>
      <c r="F55" s="36">
        <f t="shared" si="7"/>
        <v>3.9670677644078531</v>
      </c>
      <c r="G55" s="35">
        <v>24629</v>
      </c>
      <c r="H55" s="35">
        <v>20566</v>
      </c>
      <c r="I55" s="36">
        <f t="shared" si="6"/>
        <v>-16.496812700475051</v>
      </c>
      <c r="J55" s="36">
        <f t="shared" si="8"/>
        <v>3.7433018812976875</v>
      </c>
      <c r="K55" s="79"/>
      <c r="L55" s="35">
        <v>112057</v>
      </c>
      <c r="M55" s="36">
        <f t="shared" si="9"/>
        <v>4.2951275483118962</v>
      </c>
      <c r="N55" s="15"/>
    </row>
    <row r="56" spans="1:14" ht="15.75">
      <c r="A56" s="12"/>
      <c r="B56" s="34" t="s">
        <v>242</v>
      </c>
      <c r="C56" s="35">
        <v>322</v>
      </c>
      <c r="D56" s="35">
        <v>276</v>
      </c>
      <c r="E56" s="36">
        <f t="shared" si="5"/>
        <v>-14.28571428571429</v>
      </c>
      <c r="F56" s="36">
        <f t="shared" si="7"/>
        <v>0.69917669411019634</v>
      </c>
      <c r="G56" s="35">
        <v>4595</v>
      </c>
      <c r="H56" s="35">
        <v>3928</v>
      </c>
      <c r="I56" s="36">
        <f t="shared" si="6"/>
        <v>-14.515778019586511</v>
      </c>
      <c r="J56" s="36">
        <f t="shared" si="8"/>
        <v>0.71495136583377017</v>
      </c>
      <c r="K56" s="79"/>
      <c r="L56" s="35">
        <v>22966</v>
      </c>
      <c r="M56" s="36">
        <f t="shared" si="9"/>
        <v>0.8802832422296778</v>
      </c>
      <c r="N56" s="15"/>
    </row>
    <row r="57" spans="1:14" ht="15.75">
      <c r="A57" s="12"/>
      <c r="B57" s="34" t="s">
        <v>75</v>
      </c>
      <c r="C57" s="35">
        <v>804</v>
      </c>
      <c r="D57" s="35">
        <v>653</v>
      </c>
      <c r="E57" s="36">
        <f t="shared" si="5"/>
        <v>-18.781094527363184</v>
      </c>
      <c r="F57" s="36">
        <f t="shared" si="7"/>
        <v>1.6542115262824573</v>
      </c>
      <c r="G57" s="35">
        <v>31000</v>
      </c>
      <c r="H57" s="35">
        <v>10123</v>
      </c>
      <c r="I57" s="36">
        <f t="shared" si="6"/>
        <v>-67.345161290322579</v>
      </c>
      <c r="J57" s="36">
        <f t="shared" si="8"/>
        <v>1.8425286854213991</v>
      </c>
      <c r="K57" s="79"/>
      <c r="L57" s="35">
        <v>165729</v>
      </c>
      <c r="M57" s="36">
        <f t="shared" si="9"/>
        <v>6.3523670404721013</v>
      </c>
      <c r="N57" s="15"/>
    </row>
    <row r="58" spans="1:14" ht="15.75">
      <c r="A58" s="12"/>
      <c r="B58" s="34" t="s">
        <v>243</v>
      </c>
      <c r="C58" s="35">
        <v>1095</v>
      </c>
      <c r="D58" s="35">
        <v>931</v>
      </c>
      <c r="E58" s="36">
        <f t="shared" si="5"/>
        <v>-14.977168949771691</v>
      </c>
      <c r="F58" s="36">
        <f t="shared" si="7"/>
        <v>2.3584547181760609</v>
      </c>
      <c r="G58" s="35">
        <v>7504</v>
      </c>
      <c r="H58" s="35">
        <v>14277</v>
      </c>
      <c r="I58" s="36">
        <f t="shared" si="6"/>
        <v>90.258528784648192</v>
      </c>
      <c r="J58" s="36">
        <f t="shared" si="8"/>
        <v>2.5986152367639348</v>
      </c>
      <c r="K58" s="79"/>
      <c r="L58" s="35">
        <v>25901</v>
      </c>
      <c r="M58" s="36">
        <f t="shared" si="9"/>
        <v>0.99278134011107222</v>
      </c>
      <c r="N58" s="15"/>
    </row>
    <row r="59" spans="1:14" ht="15.75">
      <c r="A59" s="12"/>
      <c r="B59" s="34" t="s">
        <v>76</v>
      </c>
      <c r="C59" s="35">
        <v>431</v>
      </c>
      <c r="D59" s="35">
        <v>271</v>
      </c>
      <c r="E59" s="36">
        <f t="shared" si="5"/>
        <v>-37.122969837587007</v>
      </c>
      <c r="F59" s="36">
        <f t="shared" si="7"/>
        <v>0.68651044965167829</v>
      </c>
      <c r="G59" s="35">
        <v>4550</v>
      </c>
      <c r="H59" s="35">
        <v>4428</v>
      </c>
      <c r="I59" s="36">
        <f t="shared" si="6"/>
        <v>-2.6813186813186785</v>
      </c>
      <c r="J59" s="36">
        <f t="shared" si="8"/>
        <v>0.80595841341953522</v>
      </c>
      <c r="K59" s="79"/>
      <c r="L59" s="35">
        <v>19094</v>
      </c>
      <c r="M59" s="36">
        <f t="shared" si="9"/>
        <v>0.73187007868734077</v>
      </c>
      <c r="N59" s="15"/>
    </row>
    <row r="60" spans="1:14" ht="15.75">
      <c r="A60" s="12"/>
      <c r="B60" s="34" t="s">
        <v>244</v>
      </c>
      <c r="C60" s="35">
        <v>1807</v>
      </c>
      <c r="D60" s="35">
        <v>1683</v>
      </c>
      <c r="E60" s="36">
        <f t="shared" si="5"/>
        <v>-6.8622025456557818</v>
      </c>
      <c r="F60" s="36">
        <f t="shared" si="7"/>
        <v>4.2634578847371758</v>
      </c>
      <c r="G60" s="35">
        <v>11884</v>
      </c>
      <c r="H60" s="35">
        <v>21995</v>
      </c>
      <c r="I60" s="36">
        <f t="shared" si="6"/>
        <v>85.080780881857947</v>
      </c>
      <c r="J60" s="36">
        <f t="shared" si="8"/>
        <v>4.0034000232978038</v>
      </c>
      <c r="K60" s="79"/>
      <c r="L60" s="35">
        <v>48423</v>
      </c>
      <c r="M60" s="36">
        <f t="shared" si="9"/>
        <v>1.8560461307362053</v>
      </c>
      <c r="N60" s="15"/>
    </row>
    <row r="61" spans="1:14" ht="15.75">
      <c r="A61" s="12"/>
      <c r="B61" s="34" t="s">
        <v>79</v>
      </c>
      <c r="C61" s="35">
        <v>2348</v>
      </c>
      <c r="D61" s="35">
        <v>2090</v>
      </c>
      <c r="E61" s="36">
        <f t="shared" si="5"/>
        <v>-10.988074957410564</v>
      </c>
      <c r="F61" s="36">
        <f t="shared" si="7"/>
        <v>5.2944901836605442</v>
      </c>
      <c r="G61" s="35">
        <v>13815</v>
      </c>
      <c r="H61" s="35">
        <v>32470</v>
      </c>
      <c r="I61" s="36">
        <f t="shared" si="6"/>
        <v>135.0343829171191</v>
      </c>
      <c r="J61" s="36">
        <f t="shared" si="8"/>
        <v>5.9099976702195818</v>
      </c>
      <c r="K61" s="79"/>
      <c r="L61" s="35">
        <v>47800</v>
      </c>
      <c r="M61" s="36">
        <f t="shared" si="9"/>
        <v>1.8321666367055038</v>
      </c>
      <c r="N61" s="15"/>
    </row>
    <row r="62" spans="1:14" ht="15.75">
      <c r="A62" s="12"/>
      <c r="B62" s="34" t="s">
        <v>245</v>
      </c>
      <c r="C62" s="35">
        <v>490</v>
      </c>
      <c r="D62" s="35">
        <v>458</v>
      </c>
      <c r="E62" s="36">
        <f t="shared" si="5"/>
        <v>-6.5306122448979593</v>
      </c>
      <c r="F62" s="36">
        <f t="shared" si="7"/>
        <v>1.1602279924002534</v>
      </c>
      <c r="G62" s="35">
        <v>29606</v>
      </c>
      <c r="H62" s="35">
        <v>6908</v>
      </c>
      <c r="I62" s="36">
        <f t="shared" si="6"/>
        <v>-76.666891846247381</v>
      </c>
      <c r="J62" s="36">
        <f t="shared" si="8"/>
        <v>1.2573533694449299</v>
      </c>
      <c r="K62" s="79"/>
      <c r="L62" s="35">
        <v>145348</v>
      </c>
      <c r="M62" s="36">
        <f t="shared" si="9"/>
        <v>5.5711664500391542</v>
      </c>
      <c r="N62" s="15"/>
    </row>
    <row r="63" spans="1:14" ht="15.75">
      <c r="A63" s="12"/>
      <c r="B63" s="34" t="s">
        <v>78</v>
      </c>
      <c r="C63" s="35">
        <v>4186</v>
      </c>
      <c r="D63" s="35">
        <v>3942</v>
      </c>
      <c r="E63" s="36">
        <f t="shared" si="5"/>
        <v>-5.828953655040614</v>
      </c>
      <c r="F63" s="36">
        <f t="shared" si="7"/>
        <v>9.9860671310956306</v>
      </c>
      <c r="G63" s="35">
        <v>32038</v>
      </c>
      <c r="H63" s="35">
        <v>56446</v>
      </c>
      <c r="I63" s="36">
        <f t="shared" si="6"/>
        <v>76.184530869592365</v>
      </c>
      <c r="J63" s="36">
        <f t="shared" si="8"/>
        <v>10.273967616052188</v>
      </c>
      <c r="K63" s="79"/>
      <c r="L63" s="35">
        <v>121159</v>
      </c>
      <c r="M63" s="36">
        <f t="shared" si="9"/>
        <v>4.6440058062050653</v>
      </c>
      <c r="N63" s="15"/>
    </row>
    <row r="64" spans="1:14" ht="15.75">
      <c r="A64" s="12"/>
      <c r="B64" s="34" t="s">
        <v>246</v>
      </c>
      <c r="C64" s="35">
        <v>3338</v>
      </c>
      <c r="D64" s="35">
        <v>3805</v>
      </c>
      <c r="E64" s="36">
        <f t="shared" si="5"/>
        <v>13.990413421210302</v>
      </c>
      <c r="F64" s="36">
        <f t="shared" si="7"/>
        <v>9.6390120329322357</v>
      </c>
      <c r="G64" s="35">
        <v>32395</v>
      </c>
      <c r="H64" s="35">
        <v>56586</v>
      </c>
      <c r="I64" s="36">
        <f t="shared" si="6"/>
        <v>74.675104182744263</v>
      </c>
      <c r="J64" s="36">
        <f t="shared" si="8"/>
        <v>10.299449589376202</v>
      </c>
      <c r="K64" s="79"/>
      <c r="L64" s="35">
        <v>147109</v>
      </c>
      <c r="M64" s="36">
        <f t="shared" si="9"/>
        <v>5.6386653087679903</v>
      </c>
      <c r="N64" s="15"/>
    </row>
    <row r="65" spans="1:14" ht="15.75">
      <c r="A65" s="12"/>
      <c r="B65" s="34" t="s">
        <v>247</v>
      </c>
      <c r="C65" s="35">
        <v>354</v>
      </c>
      <c r="D65" s="35">
        <v>334</v>
      </c>
      <c r="E65" s="36">
        <f t="shared" si="5"/>
        <v>-5.6497175141242977</v>
      </c>
      <c r="F65" s="36">
        <f t="shared" si="7"/>
        <v>0.84610512982900565</v>
      </c>
      <c r="G65" s="35">
        <v>3753</v>
      </c>
      <c r="H65" s="35">
        <v>4854</v>
      </c>
      <c r="I65" s="36">
        <f t="shared" si="6"/>
        <v>29.3365307753797</v>
      </c>
      <c r="J65" s="36">
        <f t="shared" si="8"/>
        <v>0.88349641796260703</v>
      </c>
      <c r="K65" s="79"/>
      <c r="L65" s="35">
        <v>19474</v>
      </c>
      <c r="M65" s="36">
        <f t="shared" si="9"/>
        <v>0.74643542015068998</v>
      </c>
      <c r="N65" s="15"/>
    </row>
    <row r="66" spans="1:14" ht="15.75">
      <c r="A66" s="12"/>
      <c r="B66" s="34" t="s">
        <v>248</v>
      </c>
      <c r="C66" s="35">
        <v>146</v>
      </c>
      <c r="D66" s="35">
        <v>175</v>
      </c>
      <c r="E66" s="36">
        <f t="shared" si="5"/>
        <v>19.863013698630127</v>
      </c>
      <c r="F66" s="36">
        <f t="shared" si="7"/>
        <v>0.44331855604813175</v>
      </c>
      <c r="G66" s="35">
        <v>2941</v>
      </c>
      <c r="H66" s="35">
        <v>2641</v>
      </c>
      <c r="I66" s="36">
        <f t="shared" si="6"/>
        <v>-10.200612036722202</v>
      </c>
      <c r="J66" s="36">
        <f t="shared" si="8"/>
        <v>0.48069922534801096</v>
      </c>
      <c r="K66" s="79"/>
      <c r="L66" s="35">
        <v>21124</v>
      </c>
      <c r="M66" s="36">
        <f t="shared" si="9"/>
        <v>0.80967966597839036</v>
      </c>
      <c r="N66" s="15"/>
    </row>
    <row r="67" spans="1:14" ht="15.75">
      <c r="A67" s="12"/>
      <c r="B67" s="34" t="s">
        <v>77</v>
      </c>
      <c r="C67" s="35">
        <v>129</v>
      </c>
      <c r="D67" s="35">
        <v>139</v>
      </c>
      <c r="E67" s="36">
        <f t="shared" si="5"/>
        <v>7.7519379844961156</v>
      </c>
      <c r="F67" s="36">
        <f t="shared" si="7"/>
        <v>0.35212159594680176</v>
      </c>
      <c r="G67" s="35">
        <v>4196</v>
      </c>
      <c r="H67" s="35">
        <v>2152</v>
      </c>
      <c r="I67" s="36">
        <f t="shared" si="6"/>
        <v>-48.713060057197332</v>
      </c>
      <c r="J67" s="36">
        <f t="shared" si="8"/>
        <v>0.39169433280913274</v>
      </c>
      <c r="K67" s="79"/>
      <c r="L67" s="35">
        <v>24450</v>
      </c>
      <c r="M67" s="36">
        <f t="shared" si="9"/>
        <v>0.93716473362865205</v>
      </c>
      <c r="N67" s="15"/>
    </row>
    <row r="68" spans="1:14" ht="15.75">
      <c r="A68" s="12"/>
      <c r="B68" s="34" t="s">
        <v>249</v>
      </c>
      <c r="C68" s="35">
        <v>1118</v>
      </c>
      <c r="D68" s="35">
        <v>1322</v>
      </c>
      <c r="E68" s="36">
        <f t="shared" si="5"/>
        <v>18.246869409660114</v>
      </c>
      <c r="F68" s="36">
        <f t="shared" si="7"/>
        <v>3.3489550348321724</v>
      </c>
      <c r="G68" s="35">
        <v>18224</v>
      </c>
      <c r="H68" s="35">
        <v>19808</v>
      </c>
      <c r="I68" s="36">
        <f t="shared" si="6"/>
        <v>8.6918349429323971</v>
      </c>
      <c r="J68" s="36">
        <f t="shared" si="8"/>
        <v>3.6053351971576677</v>
      </c>
      <c r="K68" s="79"/>
      <c r="L68" s="35">
        <v>90117</v>
      </c>
      <c r="M68" s="36">
        <f t="shared" si="9"/>
        <v>3.4541707280332612</v>
      </c>
      <c r="N68" s="15"/>
    </row>
    <row r="69" spans="1:14" ht="15.75">
      <c r="A69" s="12"/>
      <c r="B69" s="34" t="s">
        <v>250</v>
      </c>
      <c r="C69" s="35">
        <v>56</v>
      </c>
      <c r="D69" s="35">
        <v>83</v>
      </c>
      <c r="E69" s="36">
        <f t="shared" si="5"/>
        <v>48.214285714285722</v>
      </c>
      <c r="F69" s="36">
        <f t="shared" si="7"/>
        <v>0.21025965801139962</v>
      </c>
      <c r="G69" s="35">
        <v>2267</v>
      </c>
      <c r="H69" s="35">
        <v>945</v>
      </c>
      <c r="I69" s="36">
        <f t="shared" si="6"/>
        <v>-58.314953683281878</v>
      </c>
      <c r="J69" s="36">
        <f t="shared" si="8"/>
        <v>0.17200331993709592</v>
      </c>
      <c r="K69" s="79"/>
      <c r="L69" s="35">
        <v>9715</v>
      </c>
      <c r="M69" s="36">
        <f t="shared" si="9"/>
        <v>0.37237445346430897</v>
      </c>
      <c r="N69" s="15"/>
    </row>
    <row r="70" spans="1:14" ht="15.75">
      <c r="A70" s="12"/>
      <c r="B70" s="34" t="s">
        <v>251</v>
      </c>
      <c r="C70" s="35">
        <v>1</v>
      </c>
      <c r="D70" s="35">
        <v>6</v>
      </c>
      <c r="E70" s="36">
        <f t="shared" si="5"/>
        <v>500</v>
      </c>
      <c r="F70" s="36">
        <f t="shared" si="7"/>
        <v>1.5199493350221659E-2</v>
      </c>
      <c r="G70" s="35">
        <v>417</v>
      </c>
      <c r="H70" s="35">
        <v>38</v>
      </c>
      <c r="I70" s="36">
        <f t="shared" si="6"/>
        <v>-90.887290167865714</v>
      </c>
      <c r="J70" s="36">
        <f t="shared" si="8"/>
        <v>6.9165356165181435E-3</v>
      </c>
      <c r="K70" s="79"/>
      <c r="L70" s="35">
        <v>2789</v>
      </c>
      <c r="M70" s="36">
        <f t="shared" si="9"/>
        <v>0.10690194037179183</v>
      </c>
      <c r="N70" s="15"/>
    </row>
    <row r="71" spans="1:14" ht="15.75">
      <c r="A71" s="12"/>
      <c r="B71" s="34" t="s">
        <v>252</v>
      </c>
      <c r="C71" s="35">
        <v>162</v>
      </c>
      <c r="D71" s="35">
        <v>156</v>
      </c>
      <c r="E71" s="36">
        <f t="shared" si="5"/>
        <v>-3.703703703703709</v>
      </c>
      <c r="F71" s="36">
        <f t="shared" si="7"/>
        <v>0.39518682710576314</v>
      </c>
      <c r="G71" s="35">
        <v>31247</v>
      </c>
      <c r="H71" s="35">
        <v>1990</v>
      </c>
      <c r="I71" s="36">
        <f t="shared" si="6"/>
        <v>-93.631388613306882</v>
      </c>
      <c r="J71" s="36">
        <f t="shared" si="8"/>
        <v>0.36220804939134488</v>
      </c>
      <c r="K71" s="79"/>
      <c r="L71" s="35">
        <v>192695</v>
      </c>
      <c r="M71" s="36">
        <f t="shared" si="9"/>
        <v>7.3859696665265071</v>
      </c>
      <c r="N71" s="15"/>
    </row>
    <row r="72" spans="1:14" ht="15.75">
      <c r="A72" s="12"/>
      <c r="B72" s="34" t="s">
        <v>71</v>
      </c>
      <c r="C72" s="35">
        <v>18892</v>
      </c>
      <c r="D72" s="35">
        <v>16248</v>
      </c>
      <c r="E72" s="36">
        <f t="shared" si="5"/>
        <v>-13.995341943679861</v>
      </c>
      <c r="F72" s="36">
        <f t="shared" si="7"/>
        <v>41.160227992400252</v>
      </c>
      <c r="G72" s="35">
        <v>197361</v>
      </c>
      <c r="H72" s="35">
        <v>204097</v>
      </c>
      <c r="I72" s="36">
        <f t="shared" si="6"/>
        <v>3.413034996782538</v>
      </c>
      <c r="J72" s="36">
        <f t="shared" si="8"/>
        <v>37.148530782223773</v>
      </c>
      <c r="K72" s="79"/>
      <c r="L72" s="35">
        <v>898944</v>
      </c>
      <c r="M72" s="36">
        <f>+(L72*100)/$L$73</f>
        <v>34.45638504323415</v>
      </c>
      <c r="N72" s="15"/>
    </row>
    <row r="73" spans="1:14" ht="15.75">
      <c r="A73" s="12"/>
      <c r="B73" s="40" t="s">
        <v>70</v>
      </c>
      <c r="C73" s="42">
        <f>SUM(C48:C72)</f>
        <v>45731</v>
      </c>
      <c r="D73" s="42">
        <f>SUM(D48:D72)</f>
        <v>39475</v>
      </c>
      <c r="E73" s="42">
        <f t="shared" si="5"/>
        <v>-13.679998250639613</v>
      </c>
      <c r="F73" s="97">
        <f>SUM(F48:F72)</f>
        <v>100</v>
      </c>
      <c r="G73" s="42">
        <f>SUM(G48:G72)</f>
        <v>555292</v>
      </c>
      <c r="H73" s="42">
        <f>SUM(H48:H72)</f>
        <v>549408</v>
      </c>
      <c r="I73" s="42">
        <f t="shared" si="6"/>
        <v>-1.0596226850017598</v>
      </c>
      <c r="J73" s="97">
        <f>SUM(J48:J72)</f>
        <v>99.999999999999986</v>
      </c>
      <c r="K73" s="4"/>
      <c r="L73" s="42">
        <f>SUM(L48:L72)</f>
        <v>2608933</v>
      </c>
      <c r="M73" s="97">
        <f>SUM(M48:M72)</f>
        <v>100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309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257</v>
      </c>
      <c r="C76" s="104" t="s">
        <v>319</v>
      </c>
      <c r="D76" s="104"/>
      <c r="E76" s="101" t="s">
        <v>316</v>
      </c>
      <c r="F76" s="101" t="s">
        <v>306</v>
      </c>
      <c r="G76" s="105" t="s">
        <v>321</v>
      </c>
      <c r="H76" s="106"/>
      <c r="I76" s="101" t="s">
        <v>316</v>
      </c>
      <c r="J76" s="101" t="s">
        <v>306</v>
      </c>
      <c r="K76" s="94"/>
      <c r="L76" s="86" t="s">
        <v>323</v>
      </c>
      <c r="M76" s="101" t="s">
        <v>101</v>
      </c>
      <c r="N76" s="15"/>
    </row>
    <row r="77" spans="1:14" ht="15.75">
      <c r="A77" s="12"/>
      <c r="B77" s="30"/>
      <c r="C77" s="31">
        <v>2017</v>
      </c>
      <c r="D77" s="31">
        <v>2018</v>
      </c>
      <c r="E77" s="101"/>
      <c r="F77" s="101"/>
      <c r="G77" s="31">
        <v>2017</v>
      </c>
      <c r="H77" s="31">
        <v>2018</v>
      </c>
      <c r="I77" s="101"/>
      <c r="J77" s="101"/>
      <c r="K77" s="94"/>
      <c r="L77" s="39" t="s">
        <v>318</v>
      </c>
      <c r="M77" s="101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2600</v>
      </c>
      <c r="D79" s="35">
        <f>D17-D48</f>
        <v>1408</v>
      </c>
      <c r="E79" s="36">
        <f t="shared" ref="E79:E104" si="10">IF(ISBLANK(D79),"",(IFERROR(((D79/C79-1)*100),"")))</f>
        <v>-45.846153846153847</v>
      </c>
      <c r="F79" s="36">
        <f>+(D79*100)/$D$104</f>
        <v>3.6869255544790382</v>
      </c>
      <c r="G79" s="35">
        <f>G17-G48</f>
        <v>22479</v>
      </c>
      <c r="H79" s="35">
        <f>H17-H48</f>
        <v>20639</v>
      </c>
      <c r="I79" s="36">
        <f t="shared" ref="I79:I104" si="11">IF(ISBLANK(H79),"",(IFERROR(((H79/G79-1)*100),"")))</f>
        <v>-8.1854175007785024</v>
      </c>
      <c r="J79" s="36">
        <f>+(H79*100)/$H$104</f>
        <v>4.1004255589683272</v>
      </c>
      <c r="K79" s="79"/>
      <c r="L79" s="35">
        <f>L17-L48</f>
        <v>89164</v>
      </c>
      <c r="M79" s="36">
        <f>+(L79*100)/$L$104</f>
        <v>4.102249833106284</v>
      </c>
      <c r="N79" s="15"/>
    </row>
    <row r="80" spans="1:14" ht="15.75">
      <c r="A80" s="12"/>
      <c r="B80" s="34" t="s">
        <v>235</v>
      </c>
      <c r="C80" s="35">
        <f t="shared" ref="C80:D103" si="12">C18-C49</f>
        <v>1642</v>
      </c>
      <c r="D80" s="35">
        <f t="shared" si="12"/>
        <v>1065</v>
      </c>
      <c r="E80" s="36">
        <f t="shared" si="10"/>
        <v>-35.140073081607795</v>
      </c>
      <c r="F80" s="36">
        <f t="shared" ref="F80:F103" si="13">+(D80*100)/$D$104</f>
        <v>2.7887611615910339</v>
      </c>
      <c r="G80" s="35">
        <f t="shared" ref="G80:H80" si="14">G18-G49</f>
        <v>12956</v>
      </c>
      <c r="H80" s="35">
        <f t="shared" si="14"/>
        <v>16704</v>
      </c>
      <c r="I80" s="36">
        <f t="shared" si="11"/>
        <v>28.928681691880207</v>
      </c>
      <c r="J80" s="36">
        <f t="shared" ref="J80:J103" si="15">+(H80*100)/$H$104</f>
        <v>3.3186447277972255</v>
      </c>
      <c r="K80" s="79"/>
      <c r="L80" s="35">
        <f t="shared" ref="L80" si="16">L18-L49</f>
        <v>45936</v>
      </c>
      <c r="M80" s="36">
        <f t="shared" ref="M80:M103" si="17">+(L80*100)/$L$104</f>
        <v>2.113419634982395</v>
      </c>
      <c r="N80" s="15"/>
    </row>
    <row r="81" spans="1:14" ht="15.75">
      <c r="A81" s="12"/>
      <c r="B81" s="34" t="s">
        <v>236</v>
      </c>
      <c r="C81" s="35">
        <f t="shared" si="12"/>
        <v>565</v>
      </c>
      <c r="D81" s="35">
        <f t="shared" si="12"/>
        <v>427</v>
      </c>
      <c r="E81" s="36">
        <f t="shared" si="10"/>
        <v>-24.424778761061951</v>
      </c>
      <c r="F81" s="36">
        <f t="shared" si="13"/>
        <v>1.1181230197177197</v>
      </c>
      <c r="G81" s="35">
        <f t="shared" ref="G81:H81" si="18">G19-G50</f>
        <v>25475</v>
      </c>
      <c r="H81" s="35">
        <f t="shared" si="18"/>
        <v>5815</v>
      </c>
      <c r="I81" s="36">
        <f t="shared" si="11"/>
        <v>-77.17369970559372</v>
      </c>
      <c r="J81" s="36">
        <f t="shared" si="15"/>
        <v>1.1552873019720347</v>
      </c>
      <c r="K81" s="79"/>
      <c r="L81" s="35">
        <f t="shared" ref="L81" si="19">L19-L50</f>
        <v>143529</v>
      </c>
      <c r="M81" s="36">
        <f t="shared" si="17"/>
        <v>6.6034701930814217</v>
      </c>
      <c r="N81" s="15"/>
    </row>
    <row r="82" spans="1:14" ht="15.75">
      <c r="A82" s="12"/>
      <c r="B82" s="34" t="s">
        <v>237</v>
      </c>
      <c r="C82" s="35">
        <f t="shared" si="12"/>
        <v>1051</v>
      </c>
      <c r="D82" s="35">
        <f t="shared" si="12"/>
        <v>629</v>
      </c>
      <c r="E82" s="36">
        <f t="shared" si="10"/>
        <v>-40.152235965746911</v>
      </c>
      <c r="F82" s="36">
        <f t="shared" si="13"/>
        <v>1.647071146141559</v>
      </c>
      <c r="G82" s="35">
        <f t="shared" ref="G82:H82" si="20">G20-G51</f>
        <v>7991</v>
      </c>
      <c r="H82" s="35">
        <f t="shared" si="20"/>
        <v>11182</v>
      </c>
      <c r="I82" s="36">
        <f t="shared" si="11"/>
        <v>39.932423976974093</v>
      </c>
      <c r="J82" s="36">
        <f t="shared" si="15"/>
        <v>2.2215688066468258</v>
      </c>
      <c r="K82" s="79"/>
      <c r="L82" s="35">
        <f t="shared" ref="L82" si="21">L20-L51</f>
        <v>29111</v>
      </c>
      <c r="M82" s="36">
        <f t="shared" si="17"/>
        <v>1.3393364462289381</v>
      </c>
      <c r="N82" s="15"/>
    </row>
    <row r="83" spans="1:14" ht="15.75">
      <c r="A83" s="12"/>
      <c r="B83" s="34" t="s">
        <v>238</v>
      </c>
      <c r="C83" s="35">
        <f t="shared" si="12"/>
        <v>385</v>
      </c>
      <c r="D83" s="35">
        <f t="shared" si="12"/>
        <v>243</v>
      </c>
      <c r="E83" s="36">
        <f t="shared" si="10"/>
        <v>-36.883116883116884</v>
      </c>
      <c r="F83" s="36">
        <f t="shared" si="13"/>
        <v>0.63630888475739089</v>
      </c>
      <c r="G83" s="35">
        <f t="shared" ref="G83:H83" si="22">G21-G52</f>
        <v>3309</v>
      </c>
      <c r="H83" s="35">
        <f t="shared" si="22"/>
        <v>4030</v>
      </c>
      <c r="I83" s="36">
        <f t="shared" si="11"/>
        <v>21.789060139014804</v>
      </c>
      <c r="J83" s="36">
        <f t="shared" si="15"/>
        <v>0.80065482836582968</v>
      </c>
      <c r="K83" s="79"/>
      <c r="L83" s="35">
        <f t="shared" ref="L83" si="23">L21-L52</f>
        <v>14184</v>
      </c>
      <c r="M83" s="36">
        <f t="shared" si="17"/>
        <v>0.65257628227512821</v>
      </c>
      <c r="N83" s="15"/>
    </row>
    <row r="84" spans="1:14" ht="15.75">
      <c r="A84" s="12"/>
      <c r="B84" s="34" t="s">
        <v>239</v>
      </c>
      <c r="C84" s="35">
        <f t="shared" si="12"/>
        <v>55</v>
      </c>
      <c r="D84" s="35">
        <f t="shared" si="12"/>
        <v>48</v>
      </c>
      <c r="E84" s="36">
        <f t="shared" si="10"/>
        <v>-12.727272727272732</v>
      </c>
      <c r="F84" s="36">
        <f t="shared" si="13"/>
        <v>0.12569064390269449</v>
      </c>
      <c r="G84" s="35">
        <f t="shared" ref="G84:H84" si="24">G22-G53</f>
        <v>2946</v>
      </c>
      <c r="H84" s="35">
        <f t="shared" si="24"/>
        <v>614</v>
      </c>
      <c r="I84" s="36">
        <f t="shared" si="11"/>
        <v>-79.158180583842494</v>
      </c>
      <c r="J84" s="36">
        <f t="shared" si="15"/>
        <v>0.12198562397434726</v>
      </c>
      <c r="K84" s="79"/>
      <c r="L84" s="35">
        <f t="shared" ref="L84" si="25">L22-L53</f>
        <v>15394</v>
      </c>
      <c r="M84" s="36">
        <f t="shared" si="17"/>
        <v>0.70824586078280627</v>
      </c>
      <c r="N84" s="15"/>
    </row>
    <row r="85" spans="1:14" ht="15.75">
      <c r="A85" s="12"/>
      <c r="B85" s="34" t="s">
        <v>240</v>
      </c>
      <c r="C85" s="35">
        <f t="shared" si="12"/>
        <v>185</v>
      </c>
      <c r="D85" s="35">
        <f t="shared" si="12"/>
        <v>88</v>
      </c>
      <c r="E85" s="36">
        <f t="shared" si="10"/>
        <v>-52.432432432432428</v>
      </c>
      <c r="F85" s="36">
        <f t="shared" si="13"/>
        <v>0.23043284715493989</v>
      </c>
      <c r="G85" s="35">
        <f t="shared" ref="G85:H85" si="26">G23-G54</f>
        <v>18610</v>
      </c>
      <c r="H85" s="35">
        <f t="shared" si="26"/>
        <v>1856</v>
      </c>
      <c r="I85" s="36">
        <f t="shared" si="11"/>
        <v>-90.026867275658248</v>
      </c>
      <c r="J85" s="36">
        <f t="shared" si="15"/>
        <v>0.36873830308858063</v>
      </c>
      <c r="K85" s="79"/>
      <c r="L85" s="35">
        <f t="shared" ref="L85" si="27">L23-L54</f>
        <v>78641</v>
      </c>
      <c r="M85" s="36">
        <f t="shared" si="17"/>
        <v>3.6181085317539736</v>
      </c>
      <c r="N85" s="15"/>
    </row>
    <row r="86" spans="1:14" ht="15.75">
      <c r="A86" s="12"/>
      <c r="B86" s="34" t="s">
        <v>241</v>
      </c>
      <c r="C86" s="35">
        <f t="shared" si="12"/>
        <v>506</v>
      </c>
      <c r="D86" s="35">
        <f t="shared" si="12"/>
        <v>553</v>
      </c>
      <c r="E86" s="36">
        <f t="shared" si="10"/>
        <v>9.2885375494071063</v>
      </c>
      <c r="F86" s="36">
        <f t="shared" si="13"/>
        <v>1.4480609599622929</v>
      </c>
      <c r="G86" s="35">
        <f t="shared" ref="G86:H86" si="28">G24-G55</f>
        <v>7732</v>
      </c>
      <c r="H86" s="35">
        <f t="shared" si="28"/>
        <v>6957</v>
      </c>
      <c r="I86" s="36">
        <f t="shared" si="11"/>
        <v>-10.023279875840663</v>
      </c>
      <c r="J86" s="36">
        <f t="shared" si="15"/>
        <v>1.3821726156181333</v>
      </c>
      <c r="K86" s="79"/>
      <c r="L86" s="35">
        <f t="shared" ref="L86" si="29">L24-L55</f>
        <v>35305</v>
      </c>
      <c r="M86" s="36">
        <f t="shared" si="17"/>
        <v>1.6243094786889032</v>
      </c>
      <c r="N86" s="15"/>
    </row>
    <row r="87" spans="1:14" ht="15.75">
      <c r="A87" s="12"/>
      <c r="B87" s="34" t="s">
        <v>242</v>
      </c>
      <c r="C87" s="35">
        <f t="shared" si="12"/>
        <v>480</v>
      </c>
      <c r="D87" s="35">
        <f t="shared" si="12"/>
        <v>433</v>
      </c>
      <c r="E87" s="36">
        <f t="shared" si="10"/>
        <v>-9.7916666666666643</v>
      </c>
      <c r="F87" s="36">
        <f t="shared" si="13"/>
        <v>1.1338343502055566</v>
      </c>
      <c r="G87" s="35">
        <f t="shared" ref="G87:H87" si="30">G25-G56</f>
        <v>14288</v>
      </c>
      <c r="H87" s="35">
        <f t="shared" si="30"/>
        <v>5857</v>
      </c>
      <c r="I87" s="36">
        <f t="shared" si="11"/>
        <v>-59.007558790593507</v>
      </c>
      <c r="J87" s="36">
        <f t="shared" si="15"/>
        <v>1.1636315954686514</v>
      </c>
      <c r="K87" s="79"/>
      <c r="L87" s="35">
        <f t="shared" ref="L87" si="31">L25-L56</f>
        <v>69237</v>
      </c>
      <c r="M87" s="36">
        <f t="shared" si="17"/>
        <v>3.1854500885422348</v>
      </c>
      <c r="N87" s="15"/>
    </row>
    <row r="88" spans="1:14" ht="15.75">
      <c r="A88" s="12"/>
      <c r="B88" s="34" t="s">
        <v>75</v>
      </c>
      <c r="C88" s="35">
        <f t="shared" si="12"/>
        <v>301</v>
      </c>
      <c r="D88" s="35">
        <f t="shared" si="12"/>
        <v>212</v>
      </c>
      <c r="E88" s="36">
        <f t="shared" si="10"/>
        <v>-29.568106312292365</v>
      </c>
      <c r="F88" s="36">
        <f t="shared" si="13"/>
        <v>0.55513367723690066</v>
      </c>
      <c r="G88" s="35">
        <f t="shared" ref="G88:H88" si="32">G26-G57</f>
        <v>18916</v>
      </c>
      <c r="H88" s="35">
        <f t="shared" si="32"/>
        <v>3494</v>
      </c>
      <c r="I88" s="36">
        <f t="shared" si="11"/>
        <v>-81.528864453372805</v>
      </c>
      <c r="J88" s="36">
        <f t="shared" si="15"/>
        <v>0.69416574945662757</v>
      </c>
      <c r="K88" s="79"/>
      <c r="L88" s="35">
        <f t="shared" ref="L88" si="33">L26-L57</f>
        <v>104143</v>
      </c>
      <c r="M88" s="36">
        <f t="shared" si="17"/>
        <v>4.791402408698441</v>
      </c>
      <c r="N88" s="15"/>
    </row>
    <row r="89" spans="1:14" ht="15.75">
      <c r="A89" s="12"/>
      <c r="B89" s="34" t="s">
        <v>243</v>
      </c>
      <c r="C89" s="35">
        <f t="shared" si="12"/>
        <v>169</v>
      </c>
      <c r="D89" s="35">
        <f t="shared" si="12"/>
        <v>187</v>
      </c>
      <c r="E89" s="36">
        <f t="shared" si="10"/>
        <v>10.650887573964507</v>
      </c>
      <c r="F89" s="36">
        <f t="shared" si="13"/>
        <v>0.48966980020424727</v>
      </c>
      <c r="G89" s="35">
        <f t="shared" ref="G89:H89" si="34">G27-G58</f>
        <v>7159</v>
      </c>
      <c r="H89" s="35">
        <f t="shared" si="34"/>
        <v>2253</v>
      </c>
      <c r="I89" s="36">
        <f t="shared" si="11"/>
        <v>-68.529124179354667</v>
      </c>
      <c r="J89" s="36">
        <f t="shared" si="15"/>
        <v>0.44761174399707554</v>
      </c>
      <c r="K89" s="79"/>
      <c r="L89" s="35">
        <f t="shared" ref="L89" si="35">L27-L58</f>
        <v>41163</v>
      </c>
      <c r="M89" s="36">
        <f t="shared" si="17"/>
        <v>1.8938238513318602</v>
      </c>
      <c r="N89" s="15"/>
    </row>
    <row r="90" spans="1:14" ht="15.75">
      <c r="A90" s="12"/>
      <c r="B90" s="34" t="s">
        <v>76</v>
      </c>
      <c r="C90" s="35">
        <f t="shared" si="12"/>
        <v>1932</v>
      </c>
      <c r="D90" s="35">
        <f t="shared" si="12"/>
        <v>1347</v>
      </c>
      <c r="E90" s="36">
        <f t="shared" si="10"/>
        <v>-30.279503105590067</v>
      </c>
      <c r="F90" s="36">
        <f t="shared" si="13"/>
        <v>3.5271936945193643</v>
      </c>
      <c r="G90" s="35">
        <f t="shared" ref="G90:H90" si="36">G28-G59</f>
        <v>11663</v>
      </c>
      <c r="H90" s="35">
        <f t="shared" si="36"/>
        <v>19773</v>
      </c>
      <c r="I90" s="36">
        <f t="shared" si="11"/>
        <v>69.536139929692183</v>
      </c>
      <c r="J90" s="36">
        <f t="shared" si="15"/>
        <v>3.9283741740142806</v>
      </c>
      <c r="K90" s="79"/>
      <c r="L90" s="35">
        <f t="shared" ref="L90" si="37">L28-L59</f>
        <v>39275</v>
      </c>
      <c r="M90" s="36">
        <f t="shared" si="17"/>
        <v>1.8069609056934337</v>
      </c>
      <c r="N90" s="15"/>
    </row>
    <row r="91" spans="1:14" ht="15.75">
      <c r="A91" s="12"/>
      <c r="B91" s="34" t="s">
        <v>244</v>
      </c>
      <c r="C91" s="35">
        <f t="shared" si="12"/>
        <v>932</v>
      </c>
      <c r="D91" s="35">
        <f t="shared" si="12"/>
        <v>835</v>
      </c>
      <c r="E91" s="36">
        <f t="shared" si="10"/>
        <v>-10.407725321888417</v>
      </c>
      <c r="F91" s="36">
        <f t="shared" si="13"/>
        <v>2.186493492890623</v>
      </c>
      <c r="G91" s="35">
        <f t="shared" ref="G91:H91" si="38">G29-G60</f>
        <v>9049</v>
      </c>
      <c r="H91" s="35">
        <f t="shared" si="38"/>
        <v>10409</v>
      </c>
      <c r="I91" s="36">
        <f t="shared" si="11"/>
        <v>15.02928500386782</v>
      </c>
      <c r="J91" s="36">
        <f t="shared" si="15"/>
        <v>2.0679940715781444</v>
      </c>
      <c r="K91" s="79"/>
      <c r="L91" s="35">
        <f t="shared" ref="L91" si="39">L29-L60</f>
        <v>48191</v>
      </c>
      <c r="M91" s="36">
        <f t="shared" si="17"/>
        <v>2.2171674858376131</v>
      </c>
      <c r="N91" s="15"/>
    </row>
    <row r="92" spans="1:14" ht="15.75">
      <c r="A92" s="12"/>
      <c r="B92" s="34" t="s">
        <v>79</v>
      </c>
      <c r="C92" s="35">
        <f t="shared" si="12"/>
        <v>806</v>
      </c>
      <c r="D92" s="35">
        <f t="shared" si="12"/>
        <v>772</v>
      </c>
      <c r="E92" s="36">
        <f t="shared" si="10"/>
        <v>-4.2183622828784078</v>
      </c>
      <c r="F92" s="36">
        <f t="shared" si="13"/>
        <v>2.0215245227683365</v>
      </c>
      <c r="G92" s="35">
        <f t="shared" ref="G92:H92" si="40">G30-G61</f>
        <v>4967</v>
      </c>
      <c r="H92" s="35">
        <f t="shared" si="40"/>
        <v>10091</v>
      </c>
      <c r="I92" s="36">
        <f t="shared" si="11"/>
        <v>103.16086168713508</v>
      </c>
      <c r="J92" s="36">
        <f t="shared" si="15"/>
        <v>2.0048158493894759</v>
      </c>
      <c r="K92" s="79"/>
      <c r="L92" s="35">
        <f t="shared" ref="L92" si="41">L30-L61</f>
        <v>16998</v>
      </c>
      <c r="M92" s="36">
        <f t="shared" si="17"/>
        <v>0.78204255824257118</v>
      </c>
      <c r="N92" s="15"/>
    </row>
    <row r="93" spans="1:14" ht="15.75">
      <c r="A93" s="12"/>
      <c r="B93" s="34" t="s">
        <v>245</v>
      </c>
      <c r="C93" s="35">
        <f t="shared" si="12"/>
        <v>284</v>
      </c>
      <c r="D93" s="35">
        <f t="shared" si="12"/>
        <v>289</v>
      </c>
      <c r="E93" s="36">
        <f t="shared" si="10"/>
        <v>1.7605633802816989</v>
      </c>
      <c r="F93" s="36">
        <f t="shared" si="13"/>
        <v>0.75676241849747306</v>
      </c>
      <c r="G93" s="35">
        <f t="shared" ref="G93:H93" si="42">G31-G62</f>
        <v>13410</v>
      </c>
      <c r="H93" s="35">
        <f t="shared" si="42"/>
        <v>3525</v>
      </c>
      <c r="I93" s="36">
        <f t="shared" si="11"/>
        <v>-73.713646532438474</v>
      </c>
      <c r="J93" s="36">
        <f t="shared" si="15"/>
        <v>0.70032463275174928</v>
      </c>
      <c r="K93" s="79"/>
      <c r="L93" s="35">
        <f t="shared" ref="L93" si="43">L31-L62</f>
        <v>71195</v>
      </c>
      <c r="M93" s="36">
        <f t="shared" si="17"/>
        <v>3.2755335883092043</v>
      </c>
      <c r="N93" s="15"/>
    </row>
    <row r="94" spans="1:14" ht="15.75">
      <c r="A94" s="12"/>
      <c r="B94" s="34" t="s">
        <v>78</v>
      </c>
      <c r="C94" s="35">
        <f t="shared" si="12"/>
        <v>2516</v>
      </c>
      <c r="D94" s="35">
        <f t="shared" si="12"/>
        <v>2115</v>
      </c>
      <c r="E94" s="36">
        <f t="shared" si="10"/>
        <v>-15.937996820349765</v>
      </c>
      <c r="F94" s="36">
        <f t="shared" si="13"/>
        <v>5.5382439969624757</v>
      </c>
      <c r="G94" s="35">
        <f t="shared" ref="G94:H94" si="44">G32-G63</f>
        <v>25411</v>
      </c>
      <c r="H94" s="35">
        <f t="shared" si="44"/>
        <v>29591</v>
      </c>
      <c r="I94" s="36">
        <f t="shared" si="11"/>
        <v>16.449569084254854</v>
      </c>
      <c r="J94" s="36">
        <f t="shared" si="15"/>
        <v>5.8789521156757489</v>
      </c>
      <c r="K94" s="79"/>
      <c r="L94" s="35">
        <f t="shared" ref="L94" si="45">L32-L63</f>
        <v>102431</v>
      </c>
      <c r="M94" s="36">
        <f t="shared" si="17"/>
        <v>4.712636856297495</v>
      </c>
      <c r="N94" s="15"/>
    </row>
    <row r="95" spans="1:14" ht="15.75">
      <c r="A95" s="12"/>
      <c r="B95" s="34" t="s">
        <v>246</v>
      </c>
      <c r="C95" s="35">
        <f t="shared" si="12"/>
        <v>3162</v>
      </c>
      <c r="D95" s="35">
        <f t="shared" si="12"/>
        <v>3183</v>
      </c>
      <c r="E95" s="36">
        <f t="shared" si="10"/>
        <v>0.66413662239088733</v>
      </c>
      <c r="F95" s="36">
        <f t="shared" si="13"/>
        <v>8.3348608237974293</v>
      </c>
      <c r="G95" s="35">
        <f t="shared" ref="G95:H95" si="46">G33-G64</f>
        <v>21912</v>
      </c>
      <c r="H95" s="35">
        <f t="shared" si="46"/>
        <v>45649</v>
      </c>
      <c r="I95" s="36">
        <f t="shared" si="11"/>
        <v>108.32876962395032</v>
      </c>
      <c r="J95" s="36">
        <f t="shared" si="15"/>
        <v>9.0692536625488245</v>
      </c>
      <c r="K95" s="79"/>
      <c r="L95" s="35">
        <f t="shared" ref="L95" si="47">L33-L64</f>
        <v>92249</v>
      </c>
      <c r="M95" s="36">
        <f t="shared" si="17"/>
        <v>4.2441842543428026</v>
      </c>
      <c r="N95" s="15"/>
    </row>
    <row r="96" spans="1:14" ht="15.75">
      <c r="A96" s="12"/>
      <c r="B96" s="34" t="s">
        <v>247</v>
      </c>
      <c r="C96" s="35">
        <f t="shared" si="12"/>
        <v>822</v>
      </c>
      <c r="D96" s="35">
        <f t="shared" si="12"/>
        <v>692</v>
      </c>
      <c r="E96" s="36">
        <f t="shared" si="10"/>
        <v>-15.815085158150854</v>
      </c>
      <c r="F96" s="36">
        <f t="shared" si="13"/>
        <v>1.8120401162638455</v>
      </c>
      <c r="G96" s="35">
        <f t="shared" ref="G96:H96" si="48">G34-G65</f>
        <v>12259</v>
      </c>
      <c r="H96" s="35">
        <f t="shared" si="48"/>
        <v>10619</v>
      </c>
      <c r="I96" s="36">
        <f t="shared" si="11"/>
        <v>-13.377926421404684</v>
      </c>
      <c r="J96" s="36">
        <f t="shared" si="15"/>
        <v>2.1097155390612272</v>
      </c>
      <c r="K96" s="79"/>
      <c r="L96" s="35">
        <f t="shared" ref="L96" si="49">L34-L65</f>
        <v>62987</v>
      </c>
      <c r="M96" s="36">
        <f t="shared" si="17"/>
        <v>2.8979006127794347</v>
      </c>
      <c r="N96" s="15"/>
    </row>
    <row r="97" spans="1:14" ht="15.75">
      <c r="A97" s="12"/>
      <c r="B97" s="34" t="s">
        <v>248</v>
      </c>
      <c r="C97" s="35">
        <f t="shared" si="12"/>
        <v>2979</v>
      </c>
      <c r="D97" s="35">
        <f t="shared" si="12"/>
        <v>3464</v>
      </c>
      <c r="E97" s="36">
        <f t="shared" si="10"/>
        <v>16.280631084256459</v>
      </c>
      <c r="F97" s="36">
        <f t="shared" si="13"/>
        <v>9.0706748016444525</v>
      </c>
      <c r="G97" s="35">
        <f t="shared" ref="G97:H97" si="50">G35-G66</f>
        <v>15806</v>
      </c>
      <c r="H97" s="35">
        <f t="shared" si="50"/>
        <v>44986</v>
      </c>
      <c r="I97" s="36">
        <f t="shared" si="11"/>
        <v>184.61343793496141</v>
      </c>
      <c r="J97" s="36">
        <f t="shared" si="15"/>
        <v>8.937533029495091</v>
      </c>
      <c r="K97" s="79"/>
      <c r="L97" s="35">
        <f t="shared" ref="L97" si="51">L35-L66</f>
        <v>68526</v>
      </c>
      <c r="M97" s="36">
        <f t="shared" si="17"/>
        <v>3.1527384601794584</v>
      </c>
      <c r="N97" s="15"/>
    </row>
    <row r="98" spans="1:14" ht="15.75">
      <c r="A98" s="12"/>
      <c r="B98" s="34" t="s">
        <v>77</v>
      </c>
      <c r="C98" s="35">
        <f t="shared" si="12"/>
        <v>923</v>
      </c>
      <c r="D98" s="35">
        <f t="shared" si="12"/>
        <v>1060</v>
      </c>
      <c r="E98" s="36">
        <f t="shared" si="10"/>
        <v>14.842903575297939</v>
      </c>
      <c r="F98" s="36">
        <f t="shared" si="13"/>
        <v>2.7756683861845035</v>
      </c>
      <c r="G98" s="35">
        <f t="shared" ref="G98:H98" si="52">G36-G67</f>
        <v>7215</v>
      </c>
      <c r="H98" s="35">
        <f t="shared" si="52"/>
        <v>13524</v>
      </c>
      <c r="I98" s="36">
        <f t="shared" si="11"/>
        <v>87.442827442827451</v>
      </c>
      <c r="J98" s="36">
        <f t="shared" si="15"/>
        <v>2.6868625059105411</v>
      </c>
      <c r="K98" s="79"/>
      <c r="L98" s="35">
        <f t="shared" ref="L98" si="53">L36-L67</f>
        <v>30882</v>
      </c>
      <c r="M98" s="36">
        <f t="shared" si="17"/>
        <v>1.4208164656810851</v>
      </c>
      <c r="N98" s="15"/>
    </row>
    <row r="99" spans="1:14" ht="15.75">
      <c r="A99" s="12"/>
      <c r="B99" s="34" t="s">
        <v>249</v>
      </c>
      <c r="C99" s="35">
        <f t="shared" si="12"/>
        <v>1837</v>
      </c>
      <c r="D99" s="35">
        <f t="shared" si="12"/>
        <v>2211</v>
      </c>
      <c r="E99" s="36">
        <f t="shared" si="10"/>
        <v>20.359281437125752</v>
      </c>
      <c r="F99" s="36">
        <f t="shared" si="13"/>
        <v>5.7896252847678653</v>
      </c>
      <c r="G99" s="35">
        <f t="shared" ref="G99:H99" si="54">G37-G68</f>
        <v>14837</v>
      </c>
      <c r="H99" s="35">
        <f t="shared" si="54"/>
        <v>30288</v>
      </c>
      <c r="I99" s="36">
        <f t="shared" si="11"/>
        <v>104.1383028914201</v>
      </c>
      <c r="J99" s="36">
        <f t="shared" si="15"/>
        <v>6.0174276529886477</v>
      </c>
      <c r="K99" s="79"/>
      <c r="L99" s="35">
        <f t="shared" ref="L99" si="55">L37-L68</f>
        <v>68252</v>
      </c>
      <c r="M99" s="36">
        <f t="shared" si="17"/>
        <v>3.1401322911620175</v>
      </c>
      <c r="N99" s="15"/>
    </row>
    <row r="100" spans="1:14" ht="15.75">
      <c r="A100" s="12"/>
      <c r="B100" s="34" t="s">
        <v>250</v>
      </c>
      <c r="C100" s="35">
        <f t="shared" si="12"/>
        <v>1816</v>
      </c>
      <c r="D100" s="35">
        <f t="shared" si="12"/>
        <v>1892</v>
      </c>
      <c r="E100" s="36">
        <f t="shared" si="10"/>
        <v>4.1850220264317173</v>
      </c>
      <c r="F100" s="36">
        <f t="shared" si="13"/>
        <v>4.9543062138312077</v>
      </c>
      <c r="G100" s="35">
        <f t="shared" ref="G100:H100" si="56">G38-G69</f>
        <v>13905</v>
      </c>
      <c r="H100" s="35">
        <f t="shared" si="56"/>
        <v>24794</v>
      </c>
      <c r="I100" s="36">
        <f t="shared" si="11"/>
        <v>78.30996044588278</v>
      </c>
      <c r="J100" s="36">
        <f t="shared" si="15"/>
        <v>4.9259145941693259</v>
      </c>
      <c r="K100" s="79"/>
      <c r="L100" s="35">
        <f t="shared" ref="L100" si="57">L38-L69</f>
        <v>52738</v>
      </c>
      <c r="M100" s="36">
        <f t="shared" si="17"/>
        <v>2.4263654804445651</v>
      </c>
      <c r="N100" s="15"/>
    </row>
    <row r="101" spans="1:14" ht="15.75">
      <c r="A101" s="12"/>
      <c r="B101" s="34" t="s">
        <v>251</v>
      </c>
      <c r="C101" s="35">
        <f t="shared" si="12"/>
        <v>128</v>
      </c>
      <c r="D101" s="35">
        <f t="shared" si="12"/>
        <v>238</v>
      </c>
      <c r="E101" s="36">
        <f t="shared" si="10"/>
        <v>85.9375</v>
      </c>
      <c r="F101" s="36">
        <f t="shared" si="13"/>
        <v>0.62321610935086025</v>
      </c>
      <c r="G101" s="35">
        <f t="shared" ref="G101:H101" si="58">G39-G70</f>
        <v>12769</v>
      </c>
      <c r="H101" s="35">
        <f t="shared" si="58"/>
        <v>1964</v>
      </c>
      <c r="I101" s="36">
        <f t="shared" si="11"/>
        <v>-84.618999138538655</v>
      </c>
      <c r="J101" s="36">
        <f t="shared" si="15"/>
        <v>0.39019505779416613</v>
      </c>
      <c r="K101" s="79"/>
      <c r="L101" s="35">
        <f t="shared" ref="L101" si="59">L39-L70</f>
        <v>56678</v>
      </c>
      <c r="M101" s="36">
        <f t="shared" si="17"/>
        <v>2.6076366699654341</v>
      </c>
      <c r="N101" s="15"/>
    </row>
    <row r="102" spans="1:14" ht="15.75">
      <c r="A102" s="12"/>
      <c r="B102" s="34" t="s">
        <v>252</v>
      </c>
      <c r="C102" s="35">
        <f t="shared" si="12"/>
        <v>765</v>
      </c>
      <c r="D102" s="35">
        <f t="shared" si="12"/>
        <v>739</v>
      </c>
      <c r="E102" s="36">
        <f t="shared" si="10"/>
        <v>-3.3986928104575154</v>
      </c>
      <c r="F102" s="36">
        <f t="shared" si="13"/>
        <v>1.9351122050852341</v>
      </c>
      <c r="G102" s="35">
        <f t="shared" ref="G102:H102" si="60">G40-G71</f>
        <v>20518</v>
      </c>
      <c r="H102" s="35">
        <f t="shared" si="60"/>
        <v>11022</v>
      </c>
      <c r="I102" s="36">
        <f t="shared" si="11"/>
        <v>-46.281313968223024</v>
      </c>
      <c r="J102" s="36">
        <f t="shared" si="15"/>
        <v>2.1897810218978102</v>
      </c>
      <c r="K102" s="79"/>
      <c r="L102" s="35">
        <f t="shared" ref="L102" si="61">L40-L71</f>
        <v>105880</v>
      </c>
      <c r="M102" s="36">
        <f t="shared" si="17"/>
        <v>4.8713181590024384</v>
      </c>
      <c r="N102" s="15"/>
    </row>
    <row r="103" spans="1:14" ht="15.75">
      <c r="A103" s="12"/>
      <c r="B103" s="34" t="s">
        <v>71</v>
      </c>
      <c r="C103" s="35">
        <f t="shared" si="12"/>
        <v>15661</v>
      </c>
      <c r="D103" s="35">
        <f t="shared" si="12"/>
        <v>14059</v>
      </c>
      <c r="E103" s="36">
        <f t="shared" si="10"/>
        <v>-10.229231849818021</v>
      </c>
      <c r="F103" s="36">
        <f t="shared" si="13"/>
        <v>36.814265888082957</v>
      </c>
      <c r="G103" s="35">
        <f t="shared" ref="G103:H103" si="62">G41-G72</f>
        <v>160028</v>
      </c>
      <c r="H103" s="35">
        <f t="shared" si="62"/>
        <v>167702</v>
      </c>
      <c r="I103" s="36">
        <f t="shared" si="11"/>
        <v>4.7954108031094567</v>
      </c>
      <c r="J103" s="36">
        <f t="shared" si="15"/>
        <v>33.317969237371308</v>
      </c>
      <c r="K103" s="79"/>
      <c r="L103" s="35">
        <f t="shared" ref="L103" si="63">L41-L72</f>
        <v>691450</v>
      </c>
      <c r="M103" s="36">
        <f t="shared" si="17"/>
        <v>31.812173602590061</v>
      </c>
      <c r="N103" s="15"/>
    </row>
    <row r="104" spans="1:14" ht="15.75">
      <c r="A104" s="12"/>
      <c r="B104" s="40" t="s">
        <v>70</v>
      </c>
      <c r="C104" s="42">
        <f>SUM(C79:C103)</f>
        <v>42502</v>
      </c>
      <c r="D104" s="42">
        <f>SUM(D79:D103)</f>
        <v>38189</v>
      </c>
      <c r="E104" s="42">
        <f t="shared" si="10"/>
        <v>-10.147757752576346</v>
      </c>
      <c r="F104" s="97">
        <f>SUM(F79:F103)</f>
        <v>100</v>
      </c>
      <c r="G104" s="42">
        <f>SUM(G79:G103)</f>
        <v>485610</v>
      </c>
      <c r="H104" s="42">
        <f>SUM(H79:H103)</f>
        <v>503338</v>
      </c>
      <c r="I104" s="42">
        <f t="shared" si="11"/>
        <v>3.6506661724429179</v>
      </c>
      <c r="J104" s="97">
        <f>SUM(J79:J103)</f>
        <v>100</v>
      </c>
      <c r="K104" s="4"/>
      <c r="L104" s="42">
        <f>SUM(L79:L103)</f>
        <v>2173539</v>
      </c>
      <c r="M104" s="97">
        <f>SUM(M79:M103)</f>
        <v>100.00000000000001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255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</mergeCells>
  <hyperlinks>
    <hyperlink ref="C109" location="Clasificaciones!A1" display=" consulte aquí" xr:uid="{00000000-0004-0000-0500-000000000000}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259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258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4437</v>
      </c>
      <c r="D17" s="35">
        <v>4441</v>
      </c>
      <c r="E17" s="36">
        <f t="shared" ref="E17:I24" si="0">IF(ISBLANK(D17),"",(IFERROR(((D17/C17-1)*100),"")))</f>
        <v>9.0151002929905744E-2</v>
      </c>
      <c r="F17" s="36">
        <f>+(D17*100)/$D$24</f>
        <v>5.7182220848784509</v>
      </c>
      <c r="G17" s="35">
        <v>50595</v>
      </c>
      <c r="H17" s="35">
        <v>57695</v>
      </c>
      <c r="I17" s="36">
        <f t="shared" si="0"/>
        <v>14.033007214151594</v>
      </c>
      <c r="J17" s="36">
        <f>+(H17*100)/$H$24</f>
        <v>5.4804292773375538</v>
      </c>
      <c r="K17" s="79"/>
      <c r="L17" s="35">
        <v>204163</v>
      </c>
      <c r="M17" s="36">
        <f>+(L17*100)/$L$24</f>
        <v>4.2689847426184615</v>
      </c>
      <c r="N17" s="15"/>
    </row>
    <row r="18" spans="1:14" ht="15.75">
      <c r="A18" s="12"/>
      <c r="B18" s="34" t="s">
        <v>60</v>
      </c>
      <c r="C18" s="35">
        <v>30721</v>
      </c>
      <c r="D18" s="35">
        <v>28036</v>
      </c>
      <c r="E18" s="36">
        <f t="shared" si="0"/>
        <v>-8.7399498714234589</v>
      </c>
      <c r="F18" s="36">
        <f t="shared" ref="F18:F23" si="1">+(D18*100)/$D$24</f>
        <v>36.099093531108366</v>
      </c>
      <c r="G18" s="35">
        <v>353792</v>
      </c>
      <c r="H18" s="35">
        <v>374990</v>
      </c>
      <c r="I18" s="36">
        <f t="shared" si="0"/>
        <v>5.9916561143270597</v>
      </c>
      <c r="J18" s="36">
        <f t="shared" ref="J18:J23" si="2">+(H18*100)/$H$24</f>
        <v>35.620178086641985</v>
      </c>
      <c r="K18" s="79"/>
      <c r="L18" s="35">
        <v>1465618</v>
      </c>
      <c r="M18" s="36">
        <f t="shared" ref="M18:M23" si="3">+(L18*100)/$L$24</f>
        <v>30.645615907421934</v>
      </c>
      <c r="N18" s="15"/>
    </row>
    <row r="19" spans="1:14" ht="15.75">
      <c r="A19" s="12"/>
      <c r="B19" s="34" t="s">
        <v>80</v>
      </c>
      <c r="C19" s="35">
        <v>11221</v>
      </c>
      <c r="D19" s="35">
        <v>9684</v>
      </c>
      <c r="E19" s="36">
        <f t="shared" si="0"/>
        <v>-13.697531414312447</v>
      </c>
      <c r="F19" s="36">
        <f t="shared" si="1"/>
        <v>12.469097651421508</v>
      </c>
      <c r="G19" s="35">
        <v>157506</v>
      </c>
      <c r="H19" s="35">
        <v>143125</v>
      </c>
      <c r="I19" s="36">
        <f t="shared" si="0"/>
        <v>-9.1304458242860598</v>
      </c>
      <c r="J19" s="36">
        <f t="shared" si="2"/>
        <v>13.595397180326499</v>
      </c>
      <c r="K19" s="79"/>
      <c r="L19" s="35">
        <v>731534</v>
      </c>
      <c r="M19" s="36">
        <f t="shared" si="3"/>
        <v>15.296148100814809</v>
      </c>
      <c r="N19" s="15"/>
    </row>
    <row r="20" spans="1:14" ht="15.75">
      <c r="A20" s="12"/>
      <c r="B20" s="34" t="s">
        <v>81</v>
      </c>
      <c r="C20" s="35">
        <v>5186</v>
      </c>
      <c r="D20" s="35">
        <v>4213</v>
      </c>
      <c r="E20" s="36">
        <f t="shared" si="0"/>
        <v>-18.762051677593515</v>
      </c>
      <c r="F20" s="36">
        <f t="shared" si="1"/>
        <v>5.424649773382777</v>
      </c>
      <c r="G20" s="35">
        <v>70032</v>
      </c>
      <c r="H20" s="35">
        <v>60712</v>
      </c>
      <c r="I20" s="36">
        <f t="shared" si="0"/>
        <v>-13.30820196481608</v>
      </c>
      <c r="J20" s="36">
        <f t="shared" si="2"/>
        <v>5.7670131256732393</v>
      </c>
      <c r="K20" s="79"/>
      <c r="L20" s="35">
        <v>327750</v>
      </c>
      <c r="M20" s="36">
        <f t="shared" si="3"/>
        <v>6.8531504209538499</v>
      </c>
      <c r="N20" s="15"/>
    </row>
    <row r="21" spans="1:14" ht="15.75">
      <c r="A21" s="12"/>
      <c r="B21" s="34" t="s">
        <v>59</v>
      </c>
      <c r="C21" s="35">
        <v>14686</v>
      </c>
      <c r="D21" s="35">
        <v>10891</v>
      </c>
      <c r="E21" s="36">
        <f t="shared" si="0"/>
        <v>-25.840936946752013</v>
      </c>
      <c r="F21" s="36">
        <f t="shared" si="1"/>
        <v>14.023228265348166</v>
      </c>
      <c r="G21" s="35">
        <v>167292</v>
      </c>
      <c r="H21" s="35">
        <v>149600</v>
      </c>
      <c r="I21" s="36">
        <f t="shared" si="0"/>
        <v>-10.575520646534208</v>
      </c>
      <c r="J21" s="36">
        <f t="shared" si="2"/>
        <v>14.210455323506334</v>
      </c>
      <c r="K21" s="79"/>
      <c r="L21" s="35">
        <v>792335</v>
      </c>
      <c r="M21" s="36">
        <f t="shared" si="3"/>
        <v>16.567478074100592</v>
      </c>
      <c r="N21" s="15"/>
    </row>
    <row r="22" spans="1:14" ht="15.75">
      <c r="A22" s="12"/>
      <c r="B22" s="34" t="s">
        <v>86</v>
      </c>
      <c r="C22" s="35">
        <v>1897</v>
      </c>
      <c r="D22" s="35">
        <v>1579</v>
      </c>
      <c r="E22" s="36">
        <f t="shared" si="0"/>
        <v>-16.763310490247761</v>
      </c>
      <c r="F22" s="36">
        <f t="shared" si="1"/>
        <v>2.0331170168932839</v>
      </c>
      <c r="G22" s="35">
        <v>26452</v>
      </c>
      <c r="H22" s="35">
        <v>23791</v>
      </c>
      <c r="I22" s="36">
        <f t="shared" si="0"/>
        <v>-10.059730833207315</v>
      </c>
      <c r="J22" s="36">
        <f t="shared" si="2"/>
        <v>2.2598993489407699</v>
      </c>
      <c r="K22" s="79"/>
      <c r="L22" s="35">
        <v>138157</v>
      </c>
      <c r="M22" s="36">
        <f t="shared" si="3"/>
        <v>2.8888198404507124</v>
      </c>
      <c r="N22" s="15"/>
    </row>
    <row r="23" spans="1:14" ht="15.75">
      <c r="A23" s="12"/>
      <c r="B23" s="34" t="s">
        <v>253</v>
      </c>
      <c r="C23" s="35">
        <v>20085</v>
      </c>
      <c r="D23" s="35">
        <v>18820</v>
      </c>
      <c r="E23" s="36">
        <f t="shared" si="0"/>
        <v>-6.2982325118247413</v>
      </c>
      <c r="F23" s="36">
        <f t="shared" si="1"/>
        <v>24.232591676967449</v>
      </c>
      <c r="G23" s="35">
        <v>215233</v>
      </c>
      <c r="H23" s="35">
        <v>242833</v>
      </c>
      <c r="I23" s="36">
        <f t="shared" si="0"/>
        <v>12.823312410271658</v>
      </c>
      <c r="J23" s="36">
        <f t="shared" si="2"/>
        <v>23.066627657573623</v>
      </c>
      <c r="K23" s="79"/>
      <c r="L23" s="35">
        <v>1122915</v>
      </c>
      <c r="M23" s="36">
        <f t="shared" si="3"/>
        <v>23.479802913639642</v>
      </c>
      <c r="N23" s="15"/>
    </row>
    <row r="24" spans="1:14" ht="15.75">
      <c r="A24" s="12"/>
      <c r="B24" s="40" t="s">
        <v>70</v>
      </c>
      <c r="C24" s="37">
        <f>SUM(C17:C23)</f>
        <v>88233</v>
      </c>
      <c r="D24" s="37">
        <f>SUM(D17:D23)</f>
        <v>77664</v>
      </c>
      <c r="E24" s="38">
        <f t="shared" si="0"/>
        <v>-11.97851144129748</v>
      </c>
      <c r="F24" s="38">
        <f>SUM(F17:F23)</f>
        <v>99.999999999999986</v>
      </c>
      <c r="G24" s="37">
        <f>SUM(G17:G23)</f>
        <v>1040902</v>
      </c>
      <c r="H24" s="37">
        <f>SUM(H17:H23)</f>
        <v>1052746</v>
      </c>
      <c r="I24" s="38">
        <f t="shared" si="0"/>
        <v>1.1378592797400611</v>
      </c>
      <c r="J24" s="38">
        <f>SUM(J17:J23)</f>
        <v>100</v>
      </c>
      <c r="K24" s="4"/>
      <c r="L24" s="37">
        <f>SUM(L17:L23)</f>
        <v>4782472</v>
      </c>
      <c r="M24" s="38">
        <f>SUM(M17:M23)</f>
        <v>100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308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1734</v>
      </c>
      <c r="D27" s="35">
        <v>1681</v>
      </c>
      <c r="E27" s="36">
        <f t="shared" ref="E27:I33" si="4">IF(ISBLANK(D27),"",(IFERROR(((D27/C27-1)*100),"")))</f>
        <v>-3.0565167243367886</v>
      </c>
      <c r="F27" s="36">
        <f>+(D27*100)/$D$34</f>
        <v>4.2583913869537682</v>
      </c>
      <c r="G27" s="35">
        <v>20444</v>
      </c>
      <c r="H27" s="35">
        <v>22521</v>
      </c>
      <c r="I27" s="36">
        <f t="shared" si="4"/>
        <v>10.159459988260622</v>
      </c>
      <c r="J27" s="36">
        <f>+(H27*100)/$H$34</f>
        <v>4.099139437358029</v>
      </c>
      <c r="K27" s="79"/>
      <c r="L27" s="35">
        <v>83532</v>
      </c>
      <c r="M27" s="36">
        <f>+(L27*100)/$L$34</f>
        <v>3.2017686924118021</v>
      </c>
      <c r="N27" s="15"/>
    </row>
    <row r="28" spans="1:14" ht="15.75">
      <c r="A28" s="12"/>
      <c r="B28" s="34" t="s">
        <v>60</v>
      </c>
      <c r="C28" s="36">
        <v>14548</v>
      </c>
      <c r="D28" s="35">
        <v>12711</v>
      </c>
      <c r="E28" s="36">
        <f t="shared" si="4"/>
        <v>-12.62716524608194</v>
      </c>
      <c r="F28" s="36">
        <f t="shared" ref="F28:F33" si="5">+(D28*100)/$D$34</f>
        <v>32.200126662444582</v>
      </c>
      <c r="G28" s="35">
        <v>168811</v>
      </c>
      <c r="H28" s="35">
        <v>176025</v>
      </c>
      <c r="I28" s="36">
        <f t="shared" si="4"/>
        <v>4.2734182014205313</v>
      </c>
      <c r="J28" s="36">
        <f t="shared" ref="J28:J33" si="6">+(H28*100)/$H$34</f>
        <v>32.039031102568586</v>
      </c>
      <c r="K28" s="79"/>
      <c r="L28" s="35">
        <v>714425</v>
      </c>
      <c r="M28" s="36">
        <f t="shared" ref="M28:M33" si="7">+(L28*100)/$L$34</f>
        <v>27.383800197245389</v>
      </c>
      <c r="N28" s="15"/>
    </row>
    <row r="29" spans="1:14" ht="15.75">
      <c r="A29" s="12"/>
      <c r="B29" s="34" t="s">
        <v>80</v>
      </c>
      <c r="C29" s="36">
        <v>7016</v>
      </c>
      <c r="D29" s="35">
        <v>5909</v>
      </c>
      <c r="E29" s="36">
        <f t="shared" si="4"/>
        <v>-15.77822120866591</v>
      </c>
      <c r="F29" s="36">
        <f t="shared" si="5"/>
        <v>14.968967701076631</v>
      </c>
      <c r="G29" s="35">
        <v>101372</v>
      </c>
      <c r="H29" s="35">
        <v>91062</v>
      </c>
      <c r="I29" s="36">
        <f t="shared" si="4"/>
        <v>-10.170461271356979</v>
      </c>
      <c r="J29" s="36">
        <f t="shared" si="6"/>
        <v>16.574567534509871</v>
      </c>
      <c r="K29" s="79"/>
      <c r="L29" s="35">
        <v>471994</v>
      </c>
      <c r="M29" s="36">
        <f t="shared" si="7"/>
        <v>18.091457312242209</v>
      </c>
      <c r="N29" s="15"/>
    </row>
    <row r="30" spans="1:14" ht="15.75">
      <c r="A30" s="12"/>
      <c r="B30" s="34" t="s">
        <v>81</v>
      </c>
      <c r="C30" s="36">
        <v>2683</v>
      </c>
      <c r="D30" s="35">
        <v>2235</v>
      </c>
      <c r="E30" s="36">
        <f t="shared" si="4"/>
        <v>-16.697726425642934</v>
      </c>
      <c r="F30" s="36">
        <f t="shared" si="5"/>
        <v>5.6618112729575678</v>
      </c>
      <c r="G30" s="35">
        <v>38101</v>
      </c>
      <c r="H30" s="35">
        <v>32628</v>
      </c>
      <c r="I30" s="36">
        <f t="shared" si="4"/>
        <v>-14.36445237657804</v>
      </c>
      <c r="J30" s="36">
        <f t="shared" si="6"/>
        <v>5.9387558972566836</v>
      </c>
      <c r="K30" s="79"/>
      <c r="L30" s="35">
        <v>180598</v>
      </c>
      <c r="M30" s="36">
        <f t="shared" si="7"/>
        <v>6.9222935199945725</v>
      </c>
      <c r="N30" s="15"/>
    </row>
    <row r="31" spans="1:14" ht="15.75">
      <c r="A31" s="12"/>
      <c r="B31" s="34" t="s">
        <v>59</v>
      </c>
      <c r="C31" s="36">
        <v>8462</v>
      </c>
      <c r="D31" s="35">
        <v>6317</v>
      </c>
      <c r="E31" s="36">
        <f t="shared" si="4"/>
        <v>-25.348617348144643</v>
      </c>
      <c r="F31" s="36">
        <f t="shared" si="5"/>
        <v>16.002533248891705</v>
      </c>
      <c r="G31" s="35">
        <v>98179</v>
      </c>
      <c r="H31" s="35">
        <v>87266</v>
      </c>
      <c r="I31" s="36">
        <f t="shared" si="4"/>
        <v>-11.115411646075025</v>
      </c>
      <c r="J31" s="36">
        <f t="shared" si="6"/>
        <v>15.883642029238745</v>
      </c>
      <c r="K31" s="79"/>
      <c r="L31" s="35">
        <v>464712</v>
      </c>
      <c r="M31" s="36">
        <f t="shared" si="7"/>
        <v>17.812339373989289</v>
      </c>
      <c r="N31" s="15"/>
    </row>
    <row r="32" spans="1:14" ht="15.75">
      <c r="A32" s="12"/>
      <c r="B32" s="34" t="s">
        <v>86</v>
      </c>
      <c r="C32" s="36">
        <v>1015</v>
      </c>
      <c r="D32" s="35">
        <v>882</v>
      </c>
      <c r="E32" s="36">
        <f t="shared" si="4"/>
        <v>-13.103448275862073</v>
      </c>
      <c r="F32" s="36">
        <f t="shared" si="5"/>
        <v>2.234325522482584</v>
      </c>
      <c r="G32" s="35">
        <v>14936</v>
      </c>
      <c r="H32" s="35">
        <v>13312</v>
      </c>
      <c r="I32" s="36">
        <f t="shared" si="4"/>
        <v>-10.873058382431712</v>
      </c>
      <c r="J32" s="36">
        <f t="shared" si="6"/>
        <v>2.4229716349234085</v>
      </c>
      <c r="K32" s="79"/>
      <c r="L32" s="35">
        <v>78113</v>
      </c>
      <c r="M32" s="36">
        <f t="shared" si="7"/>
        <v>2.9940592571752513</v>
      </c>
      <c r="N32" s="15"/>
    </row>
    <row r="33" spans="1:14" ht="15.75">
      <c r="A33" s="12"/>
      <c r="B33" s="34" t="s">
        <v>253</v>
      </c>
      <c r="C33" s="36">
        <v>10273</v>
      </c>
      <c r="D33" s="35">
        <v>9740</v>
      </c>
      <c r="E33" s="36">
        <f t="shared" si="4"/>
        <v>-5.1883578312080232</v>
      </c>
      <c r="F33" s="36">
        <f t="shared" si="5"/>
        <v>24.673844205193159</v>
      </c>
      <c r="G33" s="35">
        <v>113449</v>
      </c>
      <c r="H33" s="35">
        <v>126594</v>
      </c>
      <c r="I33" s="36">
        <f t="shared" si="4"/>
        <v>11.586704157815397</v>
      </c>
      <c r="J33" s="36">
        <f t="shared" si="6"/>
        <v>23.04189236414468</v>
      </c>
      <c r="K33" s="79"/>
      <c r="L33" s="35">
        <v>615559</v>
      </c>
      <c r="M33" s="36">
        <f t="shared" si="7"/>
        <v>23.594281646941489</v>
      </c>
      <c r="N33" s="15"/>
    </row>
    <row r="34" spans="1:14" ht="15.75">
      <c r="A34" s="12"/>
      <c r="B34" s="40" t="s">
        <v>70</v>
      </c>
      <c r="C34" s="37">
        <f>SUM(C27:C33)</f>
        <v>45731</v>
      </c>
      <c r="D34" s="37">
        <f>SUM(D27:D33)</f>
        <v>39475</v>
      </c>
      <c r="E34" s="38">
        <f t="shared" ref="E34" si="8">IF(ISBLANK(D34),"",(IFERROR(((D34/C34-1)*100),"")))</f>
        <v>-13.679998250639613</v>
      </c>
      <c r="F34" s="38">
        <f>SUM(F27:F33)</f>
        <v>100</v>
      </c>
      <c r="G34" s="37">
        <f>SUM(G27:G33)</f>
        <v>555292</v>
      </c>
      <c r="H34" s="37">
        <f>SUM(H27:H33)</f>
        <v>549408</v>
      </c>
      <c r="I34" s="38">
        <f t="shared" ref="I34" si="9">IF(ISBLANK(H34),"",(IFERROR(((H34/G34-1)*100),"")))</f>
        <v>-1.0596226850017598</v>
      </c>
      <c r="J34" s="38">
        <f>SUM(J27:J33)</f>
        <v>100</v>
      </c>
      <c r="K34" s="4"/>
      <c r="L34" s="37">
        <f>SUM(L27:L33)</f>
        <v>2608933</v>
      </c>
      <c r="M34" s="38">
        <f>SUM(M27:M33)</f>
        <v>100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309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2703</v>
      </c>
      <c r="D37" s="36">
        <f t="shared" si="10"/>
        <v>2760</v>
      </c>
      <c r="E37" s="36">
        <f t="shared" ref="E37:E44" si="11">IF(ISBLANK(D37),"",(IFERROR(((D37/C37-1)*100),"")))</f>
        <v>2.1087680355160954</v>
      </c>
      <c r="F37" s="36">
        <f>+(D37*100)/$D$44</f>
        <v>7.2272120244049329</v>
      </c>
      <c r="G37" s="36">
        <f t="shared" ref="G37:H43" si="12">G17-G27</f>
        <v>30151</v>
      </c>
      <c r="H37" s="36">
        <f t="shared" si="12"/>
        <v>35174</v>
      </c>
      <c r="I37" s="36">
        <f t="shared" ref="I37:I44" si="13">IF(ISBLANK(H37),"",(IFERROR(((H37/G37-1)*100),"")))</f>
        <v>16.659480614241652</v>
      </c>
      <c r="J37" s="36">
        <f>+(H37*100)/$H$44</f>
        <v>6.9881471297617104</v>
      </c>
      <c r="K37" s="79"/>
      <c r="L37" s="36">
        <f t="shared" ref="L37:L43" si="14">L17-L27</f>
        <v>120631</v>
      </c>
      <c r="M37" s="36">
        <f>+(L37*100)/$L$44</f>
        <v>5.5499809297187674</v>
      </c>
      <c r="N37" s="15"/>
    </row>
    <row r="38" spans="1:14" ht="15.75">
      <c r="A38" s="12"/>
      <c r="B38" s="34" t="s">
        <v>60</v>
      </c>
      <c r="C38" s="36">
        <f t="shared" si="10"/>
        <v>16173</v>
      </c>
      <c r="D38" s="36">
        <f t="shared" si="10"/>
        <v>15325</v>
      </c>
      <c r="E38" s="36">
        <f t="shared" si="11"/>
        <v>-5.2433067458109157</v>
      </c>
      <c r="F38" s="36">
        <f t="shared" ref="F38:F43" si="15">+(D38*100)/$D$44</f>
        <v>40.12935662101652</v>
      </c>
      <c r="G38" s="36">
        <f t="shared" si="12"/>
        <v>184981</v>
      </c>
      <c r="H38" s="36">
        <f t="shared" si="12"/>
        <v>198965</v>
      </c>
      <c r="I38" s="36">
        <f t="shared" si="13"/>
        <v>7.5596953200598893</v>
      </c>
      <c r="J38" s="36">
        <f t="shared" ref="J38:J43" si="16">+(H38*100)/$H$44</f>
        <v>39.529103703674274</v>
      </c>
      <c r="K38" s="79"/>
      <c r="L38" s="36">
        <f t="shared" si="14"/>
        <v>751193</v>
      </c>
      <c r="M38" s="36">
        <f t="shared" ref="M38:M43" si="17">+(L38*100)/$L$44</f>
        <v>34.560824535469571</v>
      </c>
      <c r="N38" s="15"/>
    </row>
    <row r="39" spans="1:14" ht="15.75">
      <c r="A39" s="12"/>
      <c r="B39" s="34" t="s">
        <v>80</v>
      </c>
      <c r="C39" s="36">
        <f t="shared" si="10"/>
        <v>4205</v>
      </c>
      <c r="D39" s="36">
        <f t="shared" si="10"/>
        <v>3775</v>
      </c>
      <c r="E39" s="36">
        <f t="shared" si="11"/>
        <v>-10.225921521997627</v>
      </c>
      <c r="F39" s="36">
        <f t="shared" si="15"/>
        <v>9.88504543193066</v>
      </c>
      <c r="G39" s="36">
        <f t="shared" si="12"/>
        <v>56134</v>
      </c>
      <c r="H39" s="36">
        <f t="shared" si="12"/>
        <v>52063</v>
      </c>
      <c r="I39" s="36">
        <f t="shared" si="13"/>
        <v>-7.2522891652118116</v>
      </c>
      <c r="J39" s="36">
        <f t="shared" si="16"/>
        <v>10.343546483674986</v>
      </c>
      <c r="K39" s="79"/>
      <c r="L39" s="36">
        <f t="shared" si="14"/>
        <v>259540</v>
      </c>
      <c r="M39" s="36">
        <f t="shared" si="17"/>
        <v>11.940894550316328</v>
      </c>
      <c r="N39" s="15"/>
    </row>
    <row r="40" spans="1:14" ht="15.75">
      <c r="A40" s="12"/>
      <c r="B40" s="34" t="s">
        <v>81</v>
      </c>
      <c r="C40" s="36">
        <f t="shared" si="10"/>
        <v>2503</v>
      </c>
      <c r="D40" s="36">
        <f t="shared" si="10"/>
        <v>1978</v>
      </c>
      <c r="E40" s="36">
        <f t="shared" si="11"/>
        <v>-20.974830203755491</v>
      </c>
      <c r="F40" s="36">
        <f t="shared" si="15"/>
        <v>5.1795019508235356</v>
      </c>
      <c r="G40" s="36">
        <f t="shared" si="12"/>
        <v>31931</v>
      </c>
      <c r="H40" s="36">
        <f t="shared" si="12"/>
        <v>28084</v>
      </c>
      <c r="I40" s="36">
        <f t="shared" si="13"/>
        <v>-12.04785318342676</v>
      </c>
      <c r="J40" s="36">
        <f t="shared" si="16"/>
        <v>5.5795509180709582</v>
      </c>
      <c r="K40" s="79"/>
      <c r="L40" s="36">
        <f t="shared" si="14"/>
        <v>147152</v>
      </c>
      <c r="M40" s="36">
        <f t="shared" si="17"/>
        <v>6.7701568731916018</v>
      </c>
      <c r="N40" s="15"/>
    </row>
    <row r="41" spans="1:14" ht="15.75">
      <c r="A41" s="12"/>
      <c r="B41" s="34" t="s">
        <v>59</v>
      </c>
      <c r="C41" s="36">
        <f t="shared" si="10"/>
        <v>6224</v>
      </c>
      <c r="D41" s="36">
        <f t="shared" si="10"/>
        <v>4574</v>
      </c>
      <c r="E41" s="36">
        <f t="shared" si="11"/>
        <v>-26.510282776349612</v>
      </c>
      <c r="F41" s="36">
        <f t="shared" si="15"/>
        <v>11.977270941894263</v>
      </c>
      <c r="G41" s="36">
        <f t="shared" si="12"/>
        <v>69113</v>
      </c>
      <c r="H41" s="36">
        <f t="shared" si="12"/>
        <v>62334</v>
      </c>
      <c r="I41" s="36">
        <f t="shared" si="13"/>
        <v>-9.8085743637231779</v>
      </c>
      <c r="J41" s="36">
        <f t="shared" si="16"/>
        <v>12.384123590907103</v>
      </c>
      <c r="K41" s="79"/>
      <c r="L41" s="36">
        <f t="shared" si="14"/>
        <v>327623</v>
      </c>
      <c r="M41" s="36">
        <f t="shared" si="17"/>
        <v>15.073251503653719</v>
      </c>
      <c r="N41" s="15"/>
    </row>
    <row r="42" spans="1:14" ht="15.75">
      <c r="A42" s="12"/>
      <c r="B42" s="34" t="s">
        <v>86</v>
      </c>
      <c r="C42" s="36">
        <f t="shared" si="10"/>
        <v>882</v>
      </c>
      <c r="D42" s="36">
        <f t="shared" si="10"/>
        <v>697</v>
      </c>
      <c r="E42" s="36">
        <f t="shared" si="11"/>
        <v>-20.975056689342409</v>
      </c>
      <c r="F42" s="36">
        <f t="shared" si="15"/>
        <v>1.8251328916703762</v>
      </c>
      <c r="G42" s="36">
        <f t="shared" si="12"/>
        <v>11516</v>
      </c>
      <c r="H42" s="36">
        <f t="shared" si="12"/>
        <v>10479</v>
      </c>
      <c r="I42" s="36">
        <f t="shared" si="13"/>
        <v>-9.00486279958319</v>
      </c>
      <c r="J42" s="36">
        <f t="shared" si="16"/>
        <v>2.0819012274058388</v>
      </c>
      <c r="K42" s="79"/>
      <c r="L42" s="36">
        <f t="shared" si="14"/>
        <v>60044</v>
      </c>
      <c r="M42" s="36">
        <f t="shared" si="17"/>
        <v>2.7624993156322475</v>
      </c>
      <c r="N42" s="15"/>
    </row>
    <row r="43" spans="1:14" ht="15.75">
      <c r="A43" s="12"/>
      <c r="B43" s="34" t="s">
        <v>253</v>
      </c>
      <c r="C43" s="36">
        <f t="shared" si="10"/>
        <v>9812</v>
      </c>
      <c r="D43" s="36">
        <f t="shared" si="10"/>
        <v>9080</v>
      </c>
      <c r="E43" s="36">
        <f t="shared" si="11"/>
        <v>-7.4602527517325772</v>
      </c>
      <c r="F43" s="36">
        <f t="shared" si="15"/>
        <v>23.776480138259707</v>
      </c>
      <c r="G43" s="36">
        <f t="shared" si="12"/>
        <v>101784</v>
      </c>
      <c r="H43" s="36">
        <f t="shared" si="12"/>
        <v>116239</v>
      </c>
      <c r="I43" s="36">
        <f t="shared" si="13"/>
        <v>14.201642694333106</v>
      </c>
      <c r="J43" s="36">
        <f t="shared" si="16"/>
        <v>23.093626946505132</v>
      </c>
      <c r="K43" s="79"/>
      <c r="L43" s="36">
        <f t="shared" si="14"/>
        <v>507356</v>
      </c>
      <c r="M43" s="36">
        <f t="shared" si="17"/>
        <v>23.342392292017763</v>
      </c>
      <c r="N43" s="15"/>
    </row>
    <row r="44" spans="1:14" ht="15.75">
      <c r="A44" s="12"/>
      <c r="B44" s="40" t="s">
        <v>70</v>
      </c>
      <c r="C44" s="37">
        <f>SUM(C37:C43)</f>
        <v>42502</v>
      </c>
      <c r="D44" s="37">
        <f>SUM(D37:D43)</f>
        <v>38189</v>
      </c>
      <c r="E44" s="38">
        <f t="shared" si="11"/>
        <v>-10.147757752576346</v>
      </c>
      <c r="F44" s="38">
        <f>SUM(F37:F43)</f>
        <v>100</v>
      </c>
      <c r="G44" s="37">
        <f>SUM(G37:G43)</f>
        <v>485610</v>
      </c>
      <c r="H44" s="37">
        <f>SUM(H37:H43)</f>
        <v>503338</v>
      </c>
      <c r="I44" s="38">
        <f t="shared" si="13"/>
        <v>3.6506661724429179</v>
      </c>
      <c r="J44" s="38">
        <f>SUM(J37:J43)</f>
        <v>100</v>
      </c>
      <c r="K44" s="4"/>
      <c r="L44" s="37">
        <f>SUM(L37:L43)</f>
        <v>2173539</v>
      </c>
      <c r="M44" s="38">
        <f>SUM(M37:M43)</f>
        <v>100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260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5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5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35258</v>
      </c>
      <c r="D17" s="35">
        <v>30855</v>
      </c>
      <c r="E17" s="36">
        <f t="shared" ref="E17:E23" si="0">IF(ISBLANK(D17),"",(IFERROR(((D17/C17-1)*100),"")))</f>
        <v>-12.487945998071359</v>
      </c>
      <c r="F17" s="36">
        <f>+(D17*100)/$D$23</f>
        <v>39.728831891223734</v>
      </c>
      <c r="G17" s="35">
        <v>365362</v>
      </c>
      <c r="H17" s="35">
        <v>379009</v>
      </c>
      <c r="I17" s="36">
        <f t="shared" ref="I17:I23" si="1">IF(ISBLANK(H17),"",(IFERROR(((H17/G17-1)*100),"")))</f>
        <v>3.735199610249551</v>
      </c>
      <c r="J17" s="36">
        <f>+(H17*100)/$H$23</f>
        <v>36.001941588949279</v>
      </c>
      <c r="K17" s="79"/>
      <c r="L17" s="35">
        <v>1635489</v>
      </c>
      <c r="M17" s="36">
        <f>+(L17*100)/$L$23</f>
        <v>34.197565610420718</v>
      </c>
      <c r="N17" s="15"/>
    </row>
    <row r="18" spans="1:14" ht="15.75">
      <c r="A18" s="12"/>
      <c r="B18" s="34" t="s">
        <v>299</v>
      </c>
      <c r="C18" s="35">
        <v>26155</v>
      </c>
      <c r="D18" s="35">
        <v>22705</v>
      </c>
      <c r="E18" s="36">
        <f t="shared" si="0"/>
        <v>-13.190594532594147</v>
      </c>
      <c r="F18" s="36">
        <f t="shared" ref="F18:F21" si="2">+(D18*100)/$D$23</f>
        <v>29.234909353110837</v>
      </c>
      <c r="G18" s="35">
        <v>343800</v>
      </c>
      <c r="H18" s="35">
        <v>325800</v>
      </c>
      <c r="I18" s="36">
        <f t="shared" si="1"/>
        <v>-5.2356020942408428</v>
      </c>
      <c r="J18" s="36">
        <f t="shared" ref="J18:J21" si="3">+(H18*100)/$H$23</f>
        <v>30.947635991967672</v>
      </c>
      <c r="K18" s="79"/>
      <c r="L18" s="35">
        <v>1662929</v>
      </c>
      <c r="M18" s="36">
        <f t="shared" ref="M18:M21" si="4">+(L18*100)/$L$23</f>
        <v>34.771327464123154</v>
      </c>
      <c r="N18" s="15"/>
    </row>
    <row r="19" spans="1:14" ht="15.75">
      <c r="A19" s="12"/>
      <c r="B19" s="34" t="s">
        <v>261</v>
      </c>
      <c r="C19" s="35">
        <v>9166</v>
      </c>
      <c r="D19" s="35">
        <v>7881</v>
      </c>
      <c r="E19" s="36">
        <f t="shared" si="0"/>
        <v>-14.019201396465197</v>
      </c>
      <c r="F19" s="36">
        <f t="shared" si="2"/>
        <v>10.147558714462299</v>
      </c>
      <c r="G19" s="35">
        <v>117908</v>
      </c>
      <c r="H19" s="35">
        <v>118086</v>
      </c>
      <c r="I19" s="36">
        <f t="shared" si="1"/>
        <v>0.15096515927672804</v>
      </c>
      <c r="J19" s="36">
        <f t="shared" si="3"/>
        <v>11.216950717457012</v>
      </c>
      <c r="K19" s="79"/>
      <c r="L19" s="35">
        <v>540649</v>
      </c>
      <c r="M19" s="36">
        <f t="shared" si="4"/>
        <v>11.30480220271023</v>
      </c>
      <c r="N19" s="15"/>
    </row>
    <row r="20" spans="1:14" ht="15.75">
      <c r="A20" s="12"/>
      <c r="B20" s="34" t="s">
        <v>262</v>
      </c>
      <c r="C20" s="35">
        <v>8367</v>
      </c>
      <c r="D20" s="35">
        <v>7400</v>
      </c>
      <c r="E20" s="36">
        <f t="shared" si="0"/>
        <v>-11.557308473765982</v>
      </c>
      <c r="F20" s="36">
        <f t="shared" si="2"/>
        <v>9.528224145035022</v>
      </c>
      <c r="G20" s="35">
        <v>104943</v>
      </c>
      <c r="H20" s="35">
        <v>106691</v>
      </c>
      <c r="I20" s="36">
        <f t="shared" si="1"/>
        <v>1.6656661235146641</v>
      </c>
      <c r="J20" s="36">
        <f t="shared" si="3"/>
        <v>10.134543375135122</v>
      </c>
      <c r="K20" s="79"/>
      <c r="L20" s="35">
        <v>464355</v>
      </c>
      <c r="M20" s="36">
        <f t="shared" si="4"/>
        <v>9.7095184247811588</v>
      </c>
      <c r="N20" s="15"/>
    </row>
    <row r="21" spans="1:14" ht="15.75">
      <c r="A21" s="12"/>
      <c r="B21" s="34" t="s">
        <v>263</v>
      </c>
      <c r="C21" s="35">
        <v>3659</v>
      </c>
      <c r="D21" s="35">
        <v>3241</v>
      </c>
      <c r="E21" s="36">
        <f t="shared" si="0"/>
        <v>-11.423886307734355</v>
      </c>
      <c r="F21" s="36">
        <f t="shared" si="2"/>
        <v>4.1731046559538525</v>
      </c>
      <c r="G21" s="35">
        <v>44237</v>
      </c>
      <c r="H21" s="35">
        <v>47287</v>
      </c>
      <c r="I21" s="36">
        <f t="shared" si="1"/>
        <v>6.8946809232090844</v>
      </c>
      <c r="J21" s="36">
        <f t="shared" si="3"/>
        <v>4.4917767438679412</v>
      </c>
      <c r="K21" s="79"/>
      <c r="L21" s="35">
        <v>190641</v>
      </c>
      <c r="M21" s="36">
        <f t="shared" si="4"/>
        <v>3.986243934099353</v>
      </c>
      <c r="N21" s="15"/>
    </row>
    <row r="22" spans="1:14" ht="15.75">
      <c r="A22" s="12"/>
      <c r="B22" s="34" t="s">
        <v>264</v>
      </c>
      <c r="C22" s="35">
        <v>5628</v>
      </c>
      <c r="D22" s="35">
        <v>5582</v>
      </c>
      <c r="E22" s="36">
        <f t="shared" si="0"/>
        <v>-0.81734186211798177</v>
      </c>
      <c r="F22" s="36">
        <f>+(D22*100)/$D$23</f>
        <v>7.1873712402142562</v>
      </c>
      <c r="G22" s="35">
        <v>64652</v>
      </c>
      <c r="H22" s="35">
        <v>75873</v>
      </c>
      <c r="I22" s="36">
        <f t="shared" si="1"/>
        <v>17.355998267648332</v>
      </c>
      <c r="J22" s="36">
        <f>+(H22*100)/$H$23</f>
        <v>7.2071515826229691</v>
      </c>
      <c r="K22" s="79"/>
      <c r="L22" s="35">
        <v>288409</v>
      </c>
      <c r="M22" s="36">
        <f>+(L22*100)/$L$23</f>
        <v>6.0305423638653819</v>
      </c>
      <c r="N22" s="15"/>
    </row>
    <row r="23" spans="1:14" ht="15.75">
      <c r="A23" s="12"/>
      <c r="B23" s="40" t="s">
        <v>70</v>
      </c>
      <c r="C23" s="37">
        <f>SUM(C17:C22)</f>
        <v>88233</v>
      </c>
      <c r="D23" s="37">
        <f>SUM(D17:D22)</f>
        <v>77664</v>
      </c>
      <c r="E23" s="38">
        <f t="shared" si="0"/>
        <v>-11.97851144129748</v>
      </c>
      <c r="F23" s="38">
        <f>SUM(F17:F22)</f>
        <v>100.00000000000001</v>
      </c>
      <c r="G23" s="37">
        <f>SUM(G17:G22)</f>
        <v>1040902</v>
      </c>
      <c r="H23" s="37">
        <f>SUM(H17:H22)</f>
        <v>1052746</v>
      </c>
      <c r="I23" s="38">
        <f t="shared" si="1"/>
        <v>1.1378592797400611</v>
      </c>
      <c r="J23" s="38">
        <f>SUM(J17:J22)</f>
        <v>100</v>
      </c>
      <c r="K23" s="4"/>
      <c r="L23" s="37">
        <f>SUM(L17:L22)</f>
        <v>4782472</v>
      </c>
      <c r="M23" s="37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19267</v>
      </c>
      <c r="D26" s="35">
        <v>16526</v>
      </c>
      <c r="E26" s="36">
        <f t="shared" ref="E26:E31" si="5">IF(ISBLANK(D26),"",(IFERROR(((D26/C26-1)*100),"")))</f>
        <v>-14.226397467171847</v>
      </c>
      <c r="F26" s="36">
        <f>+(D26*100)/$D$32</f>
        <v>41.864471184293855</v>
      </c>
      <c r="G26" s="35">
        <v>201658</v>
      </c>
      <c r="H26" s="35">
        <v>208012</v>
      </c>
      <c r="I26" s="36">
        <f t="shared" ref="I26:I31" si="6">IF(ISBLANK(H26),"",(IFERROR(((H26/G26-1)*100),"")))</f>
        <v>3.1508792113380091</v>
      </c>
      <c r="J26" s="36">
        <f>+(H26*100)/$H$32</f>
        <v>37.861115964820314</v>
      </c>
      <c r="K26" s="79"/>
      <c r="L26" s="35">
        <v>924223</v>
      </c>
      <c r="M26" s="36">
        <f>+(L26*100)/$L$32</f>
        <v>35.425325219160477</v>
      </c>
      <c r="N26" s="15"/>
    </row>
    <row r="27" spans="1:14" ht="15.75">
      <c r="A27" s="12"/>
      <c r="B27" s="34" t="s">
        <v>299</v>
      </c>
      <c r="C27" s="35">
        <v>13301</v>
      </c>
      <c r="D27" s="35">
        <v>11349</v>
      </c>
      <c r="E27" s="36">
        <f t="shared" si="5"/>
        <v>-14.675588301631459</v>
      </c>
      <c r="F27" s="36">
        <f t="shared" ref="F27:F30" si="7">+(D27*100)/$D$32</f>
        <v>28.749841671944267</v>
      </c>
      <c r="G27" s="35">
        <v>183722</v>
      </c>
      <c r="H27" s="35">
        <v>168360</v>
      </c>
      <c r="I27" s="36">
        <f t="shared" si="6"/>
        <v>-8.3615462492243715</v>
      </c>
      <c r="J27" s="36">
        <f t="shared" ref="J27:J30" si="8">+(H27*100)/$H$32</f>
        <v>30.643893063078806</v>
      </c>
      <c r="K27" s="79"/>
      <c r="L27" s="35">
        <v>908009</v>
      </c>
      <c r="M27" s="36">
        <f t="shared" ref="M27:M30" si="9">+(L27*100)/$L$32</f>
        <v>34.80384509682694</v>
      </c>
      <c r="N27" s="15"/>
    </row>
    <row r="28" spans="1:14" ht="15.75">
      <c r="A28" s="12"/>
      <c r="B28" s="34" t="s">
        <v>261</v>
      </c>
      <c r="C28" s="35">
        <v>4687</v>
      </c>
      <c r="D28" s="35">
        <v>3837</v>
      </c>
      <c r="E28" s="36">
        <f t="shared" si="5"/>
        <v>-18.135267761894603</v>
      </c>
      <c r="F28" s="36">
        <f t="shared" si="7"/>
        <v>9.7200759974667506</v>
      </c>
      <c r="G28" s="35">
        <v>61944</v>
      </c>
      <c r="H28" s="35">
        <v>59881</v>
      </c>
      <c r="I28" s="36">
        <f t="shared" si="6"/>
        <v>-3.3304274828877656</v>
      </c>
      <c r="J28" s="36">
        <f t="shared" si="8"/>
        <v>10.899186032966393</v>
      </c>
      <c r="K28" s="79"/>
      <c r="L28" s="35">
        <v>290088</v>
      </c>
      <c r="M28" s="36">
        <f t="shared" si="9"/>
        <v>11.119028353736949</v>
      </c>
      <c r="N28" s="15"/>
    </row>
    <row r="29" spans="1:14" ht="15.75">
      <c r="A29" s="12"/>
      <c r="B29" s="34" t="s">
        <v>262</v>
      </c>
      <c r="C29" s="35">
        <v>4140</v>
      </c>
      <c r="D29" s="35">
        <v>3709</v>
      </c>
      <c r="E29" s="36">
        <f t="shared" si="5"/>
        <v>-10.410628019323676</v>
      </c>
      <c r="F29" s="36">
        <f t="shared" si="7"/>
        <v>9.3958201393286895</v>
      </c>
      <c r="G29" s="35">
        <v>54465</v>
      </c>
      <c r="H29" s="35">
        <v>54181</v>
      </c>
      <c r="I29" s="36">
        <f t="shared" si="6"/>
        <v>-0.52143578444873162</v>
      </c>
      <c r="J29" s="36">
        <f t="shared" si="8"/>
        <v>9.8617056904886713</v>
      </c>
      <c r="K29" s="79"/>
      <c r="L29" s="35">
        <v>247152</v>
      </c>
      <c r="M29" s="36">
        <f t="shared" si="9"/>
        <v>9.4732980877623145</v>
      </c>
      <c r="N29" s="15"/>
    </row>
    <row r="30" spans="1:14" ht="15.75">
      <c r="A30" s="12"/>
      <c r="B30" s="34" t="s">
        <v>263</v>
      </c>
      <c r="C30" s="35">
        <v>1773</v>
      </c>
      <c r="D30" s="35">
        <v>1535</v>
      </c>
      <c r="E30" s="36">
        <f t="shared" si="5"/>
        <v>-13.423575860124082</v>
      </c>
      <c r="F30" s="36">
        <f t="shared" si="7"/>
        <v>3.8885370487650412</v>
      </c>
      <c r="G30" s="35">
        <v>22353</v>
      </c>
      <c r="H30" s="35">
        <v>23379</v>
      </c>
      <c r="I30" s="36">
        <f t="shared" si="6"/>
        <v>4.5899879210844263</v>
      </c>
      <c r="J30" s="36">
        <f t="shared" si="8"/>
        <v>4.2553075310152018</v>
      </c>
      <c r="K30" s="79"/>
      <c r="L30" s="35">
        <v>98561</v>
      </c>
      <c r="M30" s="36">
        <f t="shared" si="9"/>
        <v>3.7778279472872627</v>
      </c>
      <c r="N30" s="15"/>
    </row>
    <row r="31" spans="1:14" ht="15.75">
      <c r="A31" s="12"/>
      <c r="B31" s="34" t="s">
        <v>264</v>
      </c>
      <c r="C31" s="35">
        <v>2563</v>
      </c>
      <c r="D31" s="35">
        <v>2519</v>
      </c>
      <c r="E31" s="36">
        <f t="shared" si="5"/>
        <v>-1.7167381974248941</v>
      </c>
      <c r="F31" s="36">
        <f>+(D31*100)/$D$32</f>
        <v>6.381253958201393</v>
      </c>
      <c r="G31" s="35">
        <v>31150</v>
      </c>
      <c r="H31" s="35">
        <v>35595</v>
      </c>
      <c r="I31" s="36">
        <f t="shared" si="6"/>
        <v>14.269662921348324</v>
      </c>
      <c r="J31" s="36">
        <f>+(H31*100)/$H$32</f>
        <v>6.4787917176306129</v>
      </c>
      <c r="K31" s="79"/>
      <c r="L31" s="35">
        <v>140900</v>
      </c>
      <c r="M31" s="36">
        <f>+(L31*100)/$L$32</f>
        <v>5.4006752952260557</v>
      </c>
      <c r="N31" s="15"/>
    </row>
    <row r="32" spans="1:14" ht="15.75">
      <c r="A32" s="12"/>
      <c r="B32" s="40" t="s">
        <v>70</v>
      </c>
      <c r="C32" s="37">
        <f>SUM(C26:C31)</f>
        <v>45731</v>
      </c>
      <c r="D32" s="37">
        <f>SUM(D26:D31)</f>
        <v>39475</v>
      </c>
      <c r="E32" s="38">
        <f t="shared" ref="E32" si="10">IF(ISBLANK(D32),"",(IFERROR(((D32/C32-1)*100),"")))</f>
        <v>-13.679998250639613</v>
      </c>
      <c r="F32" s="38">
        <f>SUM(F26:F31)</f>
        <v>100</v>
      </c>
      <c r="G32" s="37">
        <f>SUM(G26:G31)</f>
        <v>555292</v>
      </c>
      <c r="H32" s="37">
        <f>SUM(H26:H31)</f>
        <v>549408</v>
      </c>
      <c r="I32" s="38">
        <f t="shared" ref="I32" si="11">IF(ISBLANK(H32),"",(IFERROR(((H32/G32-1)*100),"")))</f>
        <v>-1.0596226850017598</v>
      </c>
      <c r="J32" s="38">
        <f>SUM(J26:J31)</f>
        <v>100.00000000000001</v>
      </c>
      <c r="K32" s="4"/>
      <c r="L32" s="37">
        <f>SUM(L26:L31)</f>
        <v>2608933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15991</v>
      </c>
      <c r="D35" s="35">
        <f t="shared" si="12"/>
        <v>14329</v>
      </c>
      <c r="E35" s="36">
        <f t="shared" ref="E35:E41" si="13">IF(ISBLANK(D35),"",(IFERROR(((D35/C35-1)*100),"")))</f>
        <v>-10.393346257269709</v>
      </c>
      <c r="F35" s="36">
        <f>+(D35*100)/$D$41</f>
        <v>37.521275760035614</v>
      </c>
      <c r="G35" s="35">
        <f t="shared" ref="G35:H40" si="14">G17-G26</f>
        <v>163704</v>
      </c>
      <c r="H35" s="35">
        <f t="shared" si="14"/>
        <v>170997</v>
      </c>
      <c r="I35" s="36">
        <f t="shared" ref="I35:I41" si="15">IF(ISBLANK(H35),"",(IFERROR(((H35/G35-1)*100),"")))</f>
        <v>4.4549919366661861</v>
      </c>
      <c r="J35" s="36">
        <f>+(H35*100)/$H$41</f>
        <v>33.972598929546351</v>
      </c>
      <c r="K35" s="79"/>
      <c r="L35" s="35">
        <f t="shared" ref="L35:L40" si="16">L17-L26</f>
        <v>711266</v>
      </c>
      <c r="M35" s="36">
        <f>+(L35*100)/$L$41</f>
        <v>32.723866468464564</v>
      </c>
      <c r="N35" s="15"/>
    </row>
    <row r="36" spans="1:14" ht="15.75">
      <c r="A36" s="12"/>
      <c r="B36" s="34" t="s">
        <v>299</v>
      </c>
      <c r="C36" s="35">
        <f t="shared" si="12"/>
        <v>12854</v>
      </c>
      <c r="D36" s="35">
        <f t="shared" si="12"/>
        <v>11356</v>
      </c>
      <c r="E36" s="36">
        <f t="shared" si="13"/>
        <v>-11.653959856853902</v>
      </c>
      <c r="F36" s="36">
        <f t="shared" ref="F36:F39" si="17">+(D36*100)/$D$41</f>
        <v>29.736311503312471</v>
      </c>
      <c r="G36" s="35">
        <f t="shared" si="14"/>
        <v>160078</v>
      </c>
      <c r="H36" s="35">
        <f t="shared" si="14"/>
        <v>157440</v>
      </c>
      <c r="I36" s="36">
        <f t="shared" si="15"/>
        <v>-1.6479466260198139</v>
      </c>
      <c r="J36" s="36">
        <f t="shared" ref="J36:J39" si="18">+(H36*100)/$H$41</f>
        <v>31.279180193031323</v>
      </c>
      <c r="K36" s="79"/>
      <c r="L36" s="35">
        <f t="shared" si="16"/>
        <v>754920</v>
      </c>
      <c r="M36" s="36">
        <f t="shared" ref="M36:M39" si="19">+(L36*100)/$L$41</f>
        <v>34.732296038856447</v>
      </c>
      <c r="N36" s="15"/>
    </row>
    <row r="37" spans="1:14" ht="15.75">
      <c r="A37" s="12"/>
      <c r="B37" s="34" t="s">
        <v>261</v>
      </c>
      <c r="C37" s="35">
        <f t="shared" si="12"/>
        <v>4479</v>
      </c>
      <c r="D37" s="35">
        <f t="shared" si="12"/>
        <v>4044</v>
      </c>
      <c r="E37" s="36">
        <f t="shared" si="13"/>
        <v>-9.7119892833221755</v>
      </c>
      <c r="F37" s="36">
        <f t="shared" si="17"/>
        <v>10.589436748802012</v>
      </c>
      <c r="G37" s="35">
        <f t="shared" si="14"/>
        <v>55964</v>
      </c>
      <c r="H37" s="35">
        <f t="shared" si="14"/>
        <v>58205</v>
      </c>
      <c r="I37" s="36">
        <f t="shared" si="15"/>
        <v>4.0043599456793588</v>
      </c>
      <c r="J37" s="36">
        <f t="shared" si="18"/>
        <v>11.563800070727821</v>
      </c>
      <c r="K37" s="79"/>
      <c r="L37" s="35">
        <f t="shared" si="16"/>
        <v>250561</v>
      </c>
      <c r="M37" s="36">
        <f t="shared" si="19"/>
        <v>11.527789471456458</v>
      </c>
      <c r="N37" s="15"/>
    </row>
    <row r="38" spans="1:14" ht="15.75">
      <c r="A38" s="12"/>
      <c r="B38" s="34" t="s">
        <v>262</v>
      </c>
      <c r="C38" s="35">
        <f t="shared" si="12"/>
        <v>4227</v>
      </c>
      <c r="D38" s="35">
        <f t="shared" si="12"/>
        <v>3691</v>
      </c>
      <c r="E38" s="36">
        <f t="shared" si="13"/>
        <v>-12.680387982020347</v>
      </c>
      <c r="F38" s="36">
        <f t="shared" si="17"/>
        <v>9.6650868051009446</v>
      </c>
      <c r="G38" s="35">
        <f t="shared" si="14"/>
        <v>50478</v>
      </c>
      <c r="H38" s="35">
        <f t="shared" si="14"/>
        <v>52510</v>
      </c>
      <c r="I38" s="36">
        <f t="shared" si="15"/>
        <v>4.025516066405177</v>
      </c>
      <c r="J38" s="36">
        <f t="shared" si="18"/>
        <v>10.432353607317548</v>
      </c>
      <c r="K38" s="79"/>
      <c r="L38" s="35">
        <f t="shared" si="16"/>
        <v>217203</v>
      </c>
      <c r="M38" s="36">
        <f t="shared" si="19"/>
        <v>9.9930574054571828</v>
      </c>
      <c r="N38" s="15"/>
    </row>
    <row r="39" spans="1:14" ht="15.75">
      <c r="A39" s="12"/>
      <c r="B39" s="34" t="s">
        <v>263</v>
      </c>
      <c r="C39" s="35">
        <f t="shared" si="12"/>
        <v>1886</v>
      </c>
      <c r="D39" s="35">
        <f t="shared" si="12"/>
        <v>1706</v>
      </c>
      <c r="E39" s="36">
        <f t="shared" si="13"/>
        <v>-9.5440084835630934</v>
      </c>
      <c r="F39" s="36">
        <f t="shared" si="17"/>
        <v>4.467254968708267</v>
      </c>
      <c r="G39" s="35">
        <f t="shared" si="14"/>
        <v>21884</v>
      </c>
      <c r="H39" s="35">
        <f t="shared" si="14"/>
        <v>23908</v>
      </c>
      <c r="I39" s="36">
        <f t="shared" si="15"/>
        <v>9.2487662218972755</v>
      </c>
      <c r="J39" s="36">
        <f t="shared" si="18"/>
        <v>4.7498897361216521</v>
      </c>
      <c r="K39" s="79"/>
      <c r="L39" s="35">
        <f t="shared" si="16"/>
        <v>92080</v>
      </c>
      <c r="M39" s="36">
        <f t="shared" si="19"/>
        <v>4.236408916518176</v>
      </c>
      <c r="N39" s="15"/>
    </row>
    <row r="40" spans="1:14" ht="15.75">
      <c r="A40" s="12"/>
      <c r="B40" s="34" t="s">
        <v>264</v>
      </c>
      <c r="C40" s="35">
        <f t="shared" si="12"/>
        <v>3065</v>
      </c>
      <c r="D40" s="35">
        <f t="shared" si="12"/>
        <v>3063</v>
      </c>
      <c r="E40" s="36">
        <f t="shared" si="13"/>
        <v>-6.5252854812403172E-2</v>
      </c>
      <c r="F40" s="36">
        <f>+(D40*100)/$D$41</f>
        <v>8.0206342140406921</v>
      </c>
      <c r="G40" s="35">
        <f t="shared" si="14"/>
        <v>33502</v>
      </c>
      <c r="H40" s="35">
        <f t="shared" si="14"/>
        <v>40278</v>
      </c>
      <c r="I40" s="36">
        <f t="shared" si="15"/>
        <v>20.225658169661507</v>
      </c>
      <c r="J40" s="36">
        <f>+(H40*100)/$H$41</f>
        <v>8.0021774632553075</v>
      </c>
      <c r="K40" s="79"/>
      <c r="L40" s="35">
        <f t="shared" si="16"/>
        <v>147509</v>
      </c>
      <c r="M40" s="36">
        <f>+(L40*100)/$L$41</f>
        <v>6.7865816992471721</v>
      </c>
      <c r="N40" s="15"/>
    </row>
    <row r="41" spans="1:14" ht="15.75">
      <c r="A41" s="12"/>
      <c r="B41" s="40" t="s">
        <v>70</v>
      </c>
      <c r="C41" s="37">
        <f>SUM(C35:C40)</f>
        <v>42502</v>
      </c>
      <c r="D41" s="37">
        <f>SUM(D35:D40)</f>
        <v>38189</v>
      </c>
      <c r="E41" s="38">
        <f t="shared" si="13"/>
        <v>-10.147757752576346</v>
      </c>
      <c r="F41" s="38">
        <f>SUM(F35:F40)</f>
        <v>100</v>
      </c>
      <c r="G41" s="37">
        <f>SUM(G35:G40)</f>
        <v>485610</v>
      </c>
      <c r="H41" s="37">
        <f>SUM(H35:H40)</f>
        <v>503338</v>
      </c>
      <c r="I41" s="38">
        <f t="shared" si="15"/>
        <v>3.6506661724429179</v>
      </c>
      <c r="J41" s="38">
        <f>SUM(J35:J40)</f>
        <v>100.00000000000001</v>
      </c>
      <c r="K41" s="4"/>
      <c r="L41" s="37">
        <f>SUM(L35:L40)</f>
        <v>2173539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63">
      <c r="A14" s="12"/>
      <c r="B14" s="30" t="s">
        <v>266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101</v>
      </c>
      <c r="K14" s="32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744</v>
      </c>
      <c r="D17" s="35">
        <v>779</v>
      </c>
      <c r="E17" s="36">
        <f t="shared" ref="E17:E23" si="0">IF(ISBLANK(D17),"",(IFERROR(((D17/C17-1)*100),"")))</f>
        <v>4.7043010752688241</v>
      </c>
      <c r="F17" s="36">
        <f>+(D17*100)/$D$23</f>
        <v>1.0030387309435518</v>
      </c>
      <c r="G17" s="35">
        <v>8875</v>
      </c>
      <c r="H17" s="35">
        <v>9231</v>
      </c>
      <c r="I17" s="36">
        <f t="shared" ref="I17:I23" si="1">IF(ISBLANK(H17),"",(IFERROR(((H17/G17-1)*100),"")))</f>
        <v>4.0112676056337948</v>
      </c>
      <c r="J17" s="36">
        <f>+(H17*100)/$H$23</f>
        <v>0.87684968643908412</v>
      </c>
      <c r="K17" s="79"/>
      <c r="L17" s="35">
        <v>27969</v>
      </c>
      <c r="M17" s="36">
        <f>+(L17*100)/$L$23</f>
        <v>0.58482307894327457</v>
      </c>
      <c r="N17" s="15"/>
    </row>
    <row r="18" spans="1:14" ht="15.75">
      <c r="A18" s="12"/>
      <c r="B18" s="34" t="s">
        <v>82</v>
      </c>
      <c r="C18" s="35">
        <v>40597</v>
      </c>
      <c r="D18" s="35">
        <v>33232</v>
      </c>
      <c r="E18" s="36">
        <f t="shared" si="0"/>
        <v>-18.141734610931849</v>
      </c>
      <c r="F18" s="36">
        <f t="shared" ref="F18:F21" si="2">+(D18*100)/$D$23</f>
        <v>42.789451998351872</v>
      </c>
      <c r="G18" s="35">
        <v>496257</v>
      </c>
      <c r="H18" s="35">
        <v>464538</v>
      </c>
      <c r="I18" s="36">
        <f t="shared" si="1"/>
        <v>-6.3916478759997286</v>
      </c>
      <c r="J18" s="36">
        <f t="shared" ref="J18:J21" si="3">+(H18*100)/$H$23</f>
        <v>44.126313469725844</v>
      </c>
      <c r="K18" s="79"/>
      <c r="L18" s="35">
        <v>2115052</v>
      </c>
      <c r="M18" s="36">
        <f t="shared" ref="M18:M21" si="4">+(L18*100)/$L$23</f>
        <v>44.225078578609555</v>
      </c>
      <c r="N18" s="15"/>
    </row>
    <row r="19" spans="1:14" ht="15.75">
      <c r="A19" s="12"/>
      <c r="B19" s="34" t="s">
        <v>88</v>
      </c>
      <c r="C19" s="35">
        <v>4873</v>
      </c>
      <c r="D19" s="35">
        <v>3578</v>
      </c>
      <c r="E19" s="36">
        <f t="shared" si="0"/>
        <v>-26.575005130309869</v>
      </c>
      <c r="F19" s="36">
        <f t="shared" si="2"/>
        <v>4.6070251339101773</v>
      </c>
      <c r="G19" s="35">
        <v>73227</v>
      </c>
      <c r="H19" s="35">
        <v>54918</v>
      </c>
      <c r="I19" s="36">
        <f t="shared" si="1"/>
        <v>-25.003072637142044</v>
      </c>
      <c r="J19" s="36">
        <f t="shared" si="3"/>
        <v>5.2166429509112362</v>
      </c>
      <c r="K19" s="79"/>
      <c r="L19" s="35">
        <v>348861</v>
      </c>
      <c r="M19" s="36">
        <f t="shared" si="4"/>
        <v>7.294574855848607</v>
      </c>
      <c r="N19" s="15"/>
    </row>
    <row r="20" spans="1:14" ht="15.75">
      <c r="A20" s="12"/>
      <c r="B20" s="34" t="s">
        <v>89</v>
      </c>
      <c r="C20" s="35">
        <v>1725</v>
      </c>
      <c r="D20" s="35">
        <v>1247</v>
      </c>
      <c r="E20" s="36">
        <f t="shared" si="0"/>
        <v>-27.710144927536227</v>
      </c>
      <c r="F20" s="36">
        <f t="shared" si="2"/>
        <v>1.6056345282241451</v>
      </c>
      <c r="G20" s="35">
        <v>23966</v>
      </c>
      <c r="H20" s="35">
        <v>19080</v>
      </c>
      <c r="I20" s="36">
        <f t="shared" si="1"/>
        <v>-20.387215221563881</v>
      </c>
      <c r="J20" s="36">
        <f t="shared" si="3"/>
        <v>1.8124029917947919</v>
      </c>
      <c r="K20" s="79"/>
      <c r="L20" s="35">
        <v>95301</v>
      </c>
      <c r="M20" s="36">
        <f t="shared" si="4"/>
        <v>1.9927142281230292</v>
      </c>
      <c r="N20" s="15"/>
    </row>
    <row r="21" spans="1:14" ht="15.75">
      <c r="A21" s="12"/>
      <c r="B21" s="34" t="s">
        <v>90</v>
      </c>
      <c r="C21" s="35">
        <v>27840</v>
      </c>
      <c r="D21" s="35">
        <v>29425</v>
      </c>
      <c r="E21" s="36">
        <f t="shared" si="0"/>
        <v>5.6932471264367734</v>
      </c>
      <c r="F21" s="36">
        <f t="shared" si="2"/>
        <v>37.887566955088587</v>
      </c>
      <c r="G21" s="35">
        <v>306886</v>
      </c>
      <c r="H21" s="35">
        <v>357019</v>
      </c>
      <c r="I21" s="36">
        <f t="shared" si="1"/>
        <v>16.336033575985876</v>
      </c>
      <c r="J21" s="36">
        <f t="shared" si="3"/>
        <v>33.913118644003397</v>
      </c>
      <c r="K21" s="79"/>
      <c r="L21" s="35">
        <v>1802129</v>
      </c>
      <c r="M21" s="36">
        <f t="shared" si="4"/>
        <v>37.681956109727352</v>
      </c>
      <c r="N21" s="15"/>
    </row>
    <row r="22" spans="1:14" ht="15.75">
      <c r="A22" s="12"/>
      <c r="B22" s="34" t="s">
        <v>71</v>
      </c>
      <c r="C22" s="35">
        <v>12454</v>
      </c>
      <c r="D22" s="35">
        <v>9403</v>
      </c>
      <c r="E22" s="36">
        <f t="shared" si="0"/>
        <v>-24.498153203789951</v>
      </c>
      <c r="F22" s="36">
        <f>+(D22*100)/$D$23</f>
        <v>12.107282653481665</v>
      </c>
      <c r="G22" s="35">
        <v>131691</v>
      </c>
      <c r="H22" s="35">
        <v>147960</v>
      </c>
      <c r="I22" s="36">
        <f t="shared" si="1"/>
        <v>12.353919402237047</v>
      </c>
      <c r="J22" s="36">
        <f>+(H22*100)/$H$23</f>
        <v>14.054672257125651</v>
      </c>
      <c r="K22" s="79"/>
      <c r="L22" s="35">
        <v>393160</v>
      </c>
      <c r="M22" s="36">
        <f>+(L22*100)/$L$23</f>
        <v>8.2208531487481782</v>
      </c>
      <c r="N22" s="15"/>
    </row>
    <row r="23" spans="1:14" ht="15.75">
      <c r="A23" s="12"/>
      <c r="B23" s="40" t="s">
        <v>70</v>
      </c>
      <c r="C23" s="37">
        <f>SUM(C17:C22)</f>
        <v>88233</v>
      </c>
      <c r="D23" s="37">
        <f>SUM(D17:D22)</f>
        <v>77664</v>
      </c>
      <c r="E23" s="38">
        <f t="shared" si="0"/>
        <v>-11.97851144129748</v>
      </c>
      <c r="F23" s="38">
        <f>SUM(F17:F22)</f>
        <v>100</v>
      </c>
      <c r="G23" s="37">
        <f>SUM(G17:G22)</f>
        <v>1040902</v>
      </c>
      <c r="H23" s="37">
        <f>SUM(H17:H22)</f>
        <v>1052746</v>
      </c>
      <c r="I23" s="38">
        <f t="shared" si="1"/>
        <v>1.1378592797400611</v>
      </c>
      <c r="J23" s="38">
        <f>SUM(J17:J22)</f>
        <v>100</v>
      </c>
      <c r="K23" s="4"/>
      <c r="L23" s="37">
        <f>SUM(L17:L22)</f>
        <v>4782472</v>
      </c>
      <c r="M23" s="38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453</v>
      </c>
      <c r="D26" s="35">
        <v>396</v>
      </c>
      <c r="E26" s="36">
        <f t="shared" ref="E26:E31" si="5">IF(ISBLANK(D26),"",(IFERROR(((D26/C26-1)*100),"")))</f>
        <v>-12.58278145695364</v>
      </c>
      <c r="F26" s="36">
        <f>+(D26*100)/$D$32</f>
        <v>1.0031665611146294</v>
      </c>
      <c r="G26" s="35">
        <v>5333</v>
      </c>
      <c r="H26" s="35">
        <v>5121</v>
      </c>
      <c r="I26" s="36">
        <f t="shared" ref="I26:I31" si="6">IF(ISBLANK(H26),"",(IFERROR(((H26/G26-1)*100),"")))</f>
        <v>-3.9752484530283128</v>
      </c>
      <c r="J26" s="36">
        <f>+(H26*100)/$H$32</f>
        <v>0.93209418137340561</v>
      </c>
      <c r="K26" s="79"/>
      <c r="L26" s="35">
        <v>16412</v>
      </c>
      <c r="M26" s="36">
        <f>+(L26*100)/$L$32</f>
        <v>0.62906943183286046</v>
      </c>
      <c r="N26" s="15"/>
    </row>
    <row r="27" spans="1:14" ht="15.75">
      <c r="A27" s="12"/>
      <c r="B27" s="34" t="s">
        <v>82</v>
      </c>
      <c r="C27" s="35">
        <v>21912</v>
      </c>
      <c r="D27" s="35">
        <v>17352</v>
      </c>
      <c r="E27" s="36">
        <f t="shared" si="5"/>
        <v>-20.810514786418398</v>
      </c>
      <c r="F27" s="36">
        <f t="shared" ref="F27:F30" si="7">+(D27*100)/$D$32</f>
        <v>43.956934768841037</v>
      </c>
      <c r="G27" s="35">
        <v>276477</v>
      </c>
      <c r="H27" s="35">
        <v>249255</v>
      </c>
      <c r="I27" s="36">
        <f t="shared" si="6"/>
        <v>-9.8460269751190932</v>
      </c>
      <c r="J27" s="36">
        <f t="shared" ref="J27:J30" si="8">+(H27*100)/$H$32</f>
        <v>45.367923291979729</v>
      </c>
      <c r="K27" s="79"/>
      <c r="L27" s="35">
        <v>1204554</v>
      </c>
      <c r="M27" s="36">
        <f t="shared" ref="M27:M30" si="9">+(L27*100)/$L$32</f>
        <v>46.170369265902956</v>
      </c>
      <c r="N27" s="15"/>
    </row>
    <row r="28" spans="1:14" ht="15.75">
      <c r="A28" s="12"/>
      <c r="B28" s="34" t="s">
        <v>88</v>
      </c>
      <c r="C28" s="35">
        <v>2340</v>
      </c>
      <c r="D28" s="35">
        <v>1709</v>
      </c>
      <c r="E28" s="36">
        <f t="shared" si="5"/>
        <v>-26.965811965811969</v>
      </c>
      <c r="F28" s="36">
        <f t="shared" si="7"/>
        <v>4.3293223559214695</v>
      </c>
      <c r="G28" s="35">
        <v>35944</v>
      </c>
      <c r="H28" s="35">
        <v>27132</v>
      </c>
      <c r="I28" s="36">
        <f t="shared" si="6"/>
        <v>-24.515913643445366</v>
      </c>
      <c r="J28" s="36">
        <f t="shared" si="8"/>
        <v>4.9384064301939539</v>
      </c>
      <c r="K28" s="79"/>
      <c r="L28" s="35">
        <v>176078</v>
      </c>
      <c r="M28" s="36">
        <f t="shared" si="9"/>
        <v>6.7490426162726296</v>
      </c>
      <c r="N28" s="15"/>
    </row>
    <row r="29" spans="1:14" ht="15.75">
      <c r="A29" s="12"/>
      <c r="B29" s="34" t="s">
        <v>89</v>
      </c>
      <c r="C29" s="35">
        <v>729</v>
      </c>
      <c r="D29" s="35">
        <v>538</v>
      </c>
      <c r="E29" s="36">
        <f t="shared" si="5"/>
        <v>-26.200274348422493</v>
      </c>
      <c r="F29" s="36">
        <f t="shared" si="7"/>
        <v>1.362887903736542</v>
      </c>
      <c r="G29" s="35">
        <v>10410</v>
      </c>
      <c r="H29" s="35">
        <v>8380</v>
      </c>
      <c r="I29" s="36">
        <f t="shared" si="6"/>
        <v>-19.500480307396739</v>
      </c>
      <c r="J29" s="36">
        <f t="shared" si="8"/>
        <v>1.5252781175374222</v>
      </c>
      <c r="K29" s="79"/>
      <c r="L29" s="35">
        <v>41892</v>
      </c>
      <c r="M29" s="36">
        <f t="shared" si="9"/>
        <v>1.6057139067963799</v>
      </c>
      <c r="N29" s="15"/>
    </row>
    <row r="30" spans="1:14" ht="15.75">
      <c r="A30" s="12"/>
      <c r="B30" s="34" t="s">
        <v>90</v>
      </c>
      <c r="C30" s="35">
        <v>13533</v>
      </c>
      <c r="D30" s="35">
        <v>14207</v>
      </c>
      <c r="E30" s="36">
        <f t="shared" si="5"/>
        <v>4.9804182369023842</v>
      </c>
      <c r="F30" s="36">
        <f t="shared" si="7"/>
        <v>35.989867004433187</v>
      </c>
      <c r="G30" s="35">
        <v>152861</v>
      </c>
      <c r="H30" s="35">
        <v>177430</v>
      </c>
      <c r="I30" s="36">
        <f t="shared" si="6"/>
        <v>16.072771995473012</v>
      </c>
      <c r="J30" s="36">
        <f t="shared" si="8"/>
        <v>32.29476090628458</v>
      </c>
      <c r="K30" s="79"/>
      <c r="L30" s="35">
        <v>944400</v>
      </c>
      <c r="M30" s="36">
        <f t="shared" si="9"/>
        <v>36.198706521018366</v>
      </c>
      <c r="N30" s="15"/>
    </row>
    <row r="31" spans="1:14" ht="15.75">
      <c r="A31" s="12"/>
      <c r="B31" s="34" t="s">
        <v>71</v>
      </c>
      <c r="C31" s="35">
        <v>6764</v>
      </c>
      <c r="D31" s="35">
        <v>5273</v>
      </c>
      <c r="E31" s="36">
        <f t="shared" si="5"/>
        <v>-22.043169722057954</v>
      </c>
      <c r="F31" s="36">
        <f>+(D31*100)/$D$32</f>
        <v>13.357821405953135</v>
      </c>
      <c r="G31" s="35">
        <v>74267</v>
      </c>
      <c r="H31" s="35">
        <v>82090</v>
      </c>
      <c r="I31" s="36">
        <f t="shared" si="6"/>
        <v>10.533615199213653</v>
      </c>
      <c r="J31" s="36">
        <f>+(H31*100)/$H$32</f>
        <v>14.941537072630904</v>
      </c>
      <c r="K31" s="79"/>
      <c r="L31" s="35">
        <v>225597</v>
      </c>
      <c r="M31" s="36">
        <f>+(L31*100)/$L$32</f>
        <v>8.6470982581768094</v>
      </c>
      <c r="N31" s="15"/>
    </row>
    <row r="32" spans="1:14" ht="15.75">
      <c r="A32" s="12"/>
      <c r="B32" s="40" t="s">
        <v>70</v>
      </c>
      <c r="C32" s="37">
        <f>SUM(C26:C31)</f>
        <v>45731</v>
      </c>
      <c r="D32" s="37">
        <f>SUM(D26:D31)</f>
        <v>39475</v>
      </c>
      <c r="E32" s="38">
        <f t="shared" ref="E32" si="10">IF(ISBLANK(D32),"",(IFERROR(((D32/C32-1)*100),"")))</f>
        <v>-13.679998250639613</v>
      </c>
      <c r="F32" s="38">
        <f>SUM(F26:F31)</f>
        <v>100</v>
      </c>
      <c r="G32" s="37">
        <f>SUM(G26:G31)</f>
        <v>555292</v>
      </c>
      <c r="H32" s="37">
        <f>SUM(H26:H31)</f>
        <v>549408</v>
      </c>
      <c r="I32" s="38">
        <f t="shared" ref="I32" si="11">IF(ISBLANK(H32),"",(IFERROR(((H32/G32-1)*100),"")))</f>
        <v>-1.0596226850017598</v>
      </c>
      <c r="J32" s="38">
        <f>SUM(J26:J31)</f>
        <v>100</v>
      </c>
      <c r="K32" s="4"/>
      <c r="L32" s="37">
        <f>SUM(L26:L31)</f>
        <v>2608933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291</v>
      </c>
      <c r="D35" s="35">
        <f t="shared" si="12"/>
        <v>383</v>
      </c>
      <c r="E35" s="36">
        <f t="shared" ref="E35:E41" si="13">IF(ISBLANK(D35),"",(IFERROR(((D35/C35-1)*100),"")))</f>
        <v>31.615120274914087</v>
      </c>
      <c r="F35" s="36">
        <f>+(D35*100)/$D$41</f>
        <v>1.0029065961402499</v>
      </c>
      <c r="G35" s="35">
        <f t="shared" ref="G35:H40" si="14">G17-G26</f>
        <v>3542</v>
      </c>
      <c r="H35" s="35">
        <f t="shared" si="14"/>
        <v>4110</v>
      </c>
      <c r="I35" s="36">
        <f t="shared" ref="I35:I41" si="15">IF(ISBLANK(H35),"",(IFERROR(((H35/G35-1)*100),"")))</f>
        <v>16.036137775268202</v>
      </c>
      <c r="J35" s="36">
        <f>+(H35*100)/$H$41</f>
        <v>0.81654872074033746</v>
      </c>
      <c r="K35" s="79"/>
      <c r="L35" s="35">
        <f t="shared" ref="L35:L40" si="16">L17-L26</f>
        <v>11557</v>
      </c>
      <c r="M35" s="36">
        <f>+(L35*100)/$L$41</f>
        <v>0.53171348662250828</v>
      </c>
      <c r="N35" s="15"/>
    </row>
    <row r="36" spans="1:14" ht="15.75">
      <c r="A36" s="12"/>
      <c r="B36" s="34" t="s">
        <v>82</v>
      </c>
      <c r="C36" s="35">
        <f t="shared" si="12"/>
        <v>18685</v>
      </c>
      <c r="D36" s="35">
        <f t="shared" si="12"/>
        <v>15880</v>
      </c>
      <c r="E36" s="36">
        <f t="shared" si="13"/>
        <v>-15.01204174471501</v>
      </c>
      <c r="F36" s="36">
        <f t="shared" ref="F36:F39" si="17">+(D36*100)/$D$41</f>
        <v>41.582654691141428</v>
      </c>
      <c r="G36" s="35">
        <f t="shared" si="14"/>
        <v>219780</v>
      </c>
      <c r="H36" s="35">
        <f t="shared" si="14"/>
        <v>215283</v>
      </c>
      <c r="I36" s="36">
        <f t="shared" si="15"/>
        <v>-2.0461370461370421</v>
      </c>
      <c r="J36" s="36">
        <f t="shared" ref="J36:J39" si="18">+(H36*100)/$H$41</f>
        <v>42.771060400764497</v>
      </c>
      <c r="K36" s="79"/>
      <c r="L36" s="35">
        <f t="shared" si="16"/>
        <v>910498</v>
      </c>
      <c r="M36" s="36">
        <f t="shared" ref="M36:M39" si="19">+(L36*100)/$L$41</f>
        <v>41.890115613292423</v>
      </c>
      <c r="N36" s="15"/>
    </row>
    <row r="37" spans="1:14" ht="15.75">
      <c r="A37" s="12"/>
      <c r="B37" s="34" t="s">
        <v>88</v>
      </c>
      <c r="C37" s="35">
        <f t="shared" si="12"/>
        <v>2533</v>
      </c>
      <c r="D37" s="35">
        <f t="shared" si="12"/>
        <v>1869</v>
      </c>
      <c r="E37" s="36">
        <f t="shared" si="13"/>
        <v>-26.213975523095144</v>
      </c>
      <c r="F37" s="36">
        <f t="shared" si="17"/>
        <v>4.8940794469611673</v>
      </c>
      <c r="G37" s="35">
        <f t="shared" si="14"/>
        <v>37283</v>
      </c>
      <c r="H37" s="35">
        <f t="shared" si="14"/>
        <v>27786</v>
      </c>
      <c r="I37" s="36">
        <f t="shared" si="15"/>
        <v>-25.472735563125283</v>
      </c>
      <c r="J37" s="36">
        <f t="shared" si="18"/>
        <v>5.5203461689759168</v>
      </c>
      <c r="K37" s="79"/>
      <c r="L37" s="35">
        <f t="shared" si="16"/>
        <v>172783</v>
      </c>
      <c r="M37" s="36">
        <f t="shared" si="19"/>
        <v>7.9493857713158125</v>
      </c>
      <c r="N37" s="15"/>
    </row>
    <row r="38" spans="1:14" ht="15.75">
      <c r="A38" s="12"/>
      <c r="B38" s="34" t="s">
        <v>89</v>
      </c>
      <c r="C38" s="35">
        <f t="shared" si="12"/>
        <v>996</v>
      </c>
      <c r="D38" s="35">
        <f t="shared" si="12"/>
        <v>709</v>
      </c>
      <c r="E38" s="36">
        <f t="shared" si="13"/>
        <v>-28.815261044176708</v>
      </c>
      <c r="F38" s="36">
        <f t="shared" si="17"/>
        <v>1.85655555264605</v>
      </c>
      <c r="G38" s="35">
        <f t="shared" si="14"/>
        <v>13556</v>
      </c>
      <c r="H38" s="35">
        <f t="shared" si="14"/>
        <v>10700</v>
      </c>
      <c r="I38" s="36">
        <f t="shared" si="15"/>
        <v>-21.068161699616404</v>
      </c>
      <c r="J38" s="36">
        <f t="shared" si="18"/>
        <v>2.1258081050904165</v>
      </c>
      <c r="K38" s="79"/>
      <c r="L38" s="35">
        <f t="shared" si="16"/>
        <v>53409</v>
      </c>
      <c r="M38" s="36">
        <f t="shared" si="19"/>
        <v>2.4572367921624596</v>
      </c>
      <c r="N38" s="15"/>
    </row>
    <row r="39" spans="1:14" ht="15.75">
      <c r="A39" s="12"/>
      <c r="B39" s="34" t="s">
        <v>90</v>
      </c>
      <c r="C39" s="35">
        <f t="shared" si="12"/>
        <v>14307</v>
      </c>
      <c r="D39" s="35">
        <f t="shared" si="12"/>
        <v>15218</v>
      </c>
      <c r="E39" s="36">
        <f t="shared" si="13"/>
        <v>6.3675124065142974</v>
      </c>
      <c r="F39" s="36">
        <f t="shared" si="17"/>
        <v>39.849171227316766</v>
      </c>
      <c r="G39" s="35">
        <f t="shared" si="14"/>
        <v>154025</v>
      </c>
      <c r="H39" s="35">
        <f t="shared" si="14"/>
        <v>179589</v>
      </c>
      <c r="I39" s="36">
        <f t="shared" si="15"/>
        <v>16.597305632202563</v>
      </c>
      <c r="J39" s="36">
        <f t="shared" si="18"/>
        <v>35.679602970568482</v>
      </c>
      <c r="K39" s="79"/>
      <c r="L39" s="35">
        <f t="shared" si="16"/>
        <v>857729</v>
      </c>
      <c r="M39" s="36">
        <f t="shared" si="19"/>
        <v>39.462323887448072</v>
      </c>
      <c r="N39" s="15"/>
    </row>
    <row r="40" spans="1:14" ht="15.75">
      <c r="A40" s="12"/>
      <c r="B40" s="34" t="s">
        <v>71</v>
      </c>
      <c r="C40" s="35">
        <f t="shared" si="12"/>
        <v>5690</v>
      </c>
      <c r="D40" s="35">
        <f t="shared" si="12"/>
        <v>4130</v>
      </c>
      <c r="E40" s="36">
        <f t="shared" si="13"/>
        <v>-27.416520210896312</v>
      </c>
      <c r="F40" s="36">
        <f>+(D40*100)/$D$41</f>
        <v>10.814632485794339</v>
      </c>
      <c r="G40" s="35">
        <f t="shared" si="14"/>
        <v>57424</v>
      </c>
      <c r="H40" s="35">
        <f t="shared" si="14"/>
        <v>65870</v>
      </c>
      <c r="I40" s="36">
        <f t="shared" si="15"/>
        <v>14.708135971022562</v>
      </c>
      <c r="J40" s="36">
        <f>+(H40*100)/$H$41</f>
        <v>13.086633633860348</v>
      </c>
      <c r="K40" s="79"/>
      <c r="L40" s="35">
        <f t="shared" si="16"/>
        <v>167563</v>
      </c>
      <c r="M40" s="36">
        <f>+(L40*100)/$L$41</f>
        <v>7.7092244491587225</v>
      </c>
      <c r="N40" s="15"/>
    </row>
    <row r="41" spans="1:14" ht="15.75">
      <c r="A41" s="12"/>
      <c r="B41" s="40" t="s">
        <v>70</v>
      </c>
      <c r="C41" s="37">
        <f>SUM(C35:C40)</f>
        <v>42502</v>
      </c>
      <c r="D41" s="37">
        <f>SUM(D35:D40)</f>
        <v>38189</v>
      </c>
      <c r="E41" s="38">
        <f t="shared" si="13"/>
        <v>-10.147757752576346</v>
      </c>
      <c r="F41" s="38">
        <f>SUM(F35:F40)</f>
        <v>100</v>
      </c>
      <c r="G41" s="37">
        <f>SUM(G35:G40)</f>
        <v>485610</v>
      </c>
      <c r="H41" s="37">
        <f>SUM(H35:H40)</f>
        <v>503338</v>
      </c>
      <c r="I41" s="38">
        <f t="shared" si="15"/>
        <v>3.6506661724429179</v>
      </c>
      <c r="J41" s="38">
        <f>SUM(J35:J40)</f>
        <v>100</v>
      </c>
      <c r="K41" s="4"/>
      <c r="L41" s="37">
        <f>SUM(L35:L40)</f>
        <v>2173539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2018-12-03T22:04:48Z</dcterms:modified>
</cp:coreProperties>
</file>