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bookViews>
    <workbookView xWindow="0" yWindow="0" windowWidth="25200" windowHeight="11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C25" i="15"/>
  <c r="L22" i="5"/>
  <c r="M21" i="5" s="1"/>
  <c r="H22" i="5"/>
  <c r="G22" i="5"/>
  <c r="D22" i="5"/>
  <c r="C22" i="5"/>
  <c r="I25" i="15" l="1"/>
  <c r="E25" i="15"/>
  <c r="E22" i="5"/>
  <c r="I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E22" i="10" s="1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J25" i="15" l="1"/>
  <c r="F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I29" i="12"/>
  <c r="D29" i="12"/>
  <c r="M25" i="15" l="1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3" i="4" l="1"/>
  <c r="J48" i="6"/>
  <c r="F48" i="6"/>
  <c r="J23" i="4"/>
  <c r="J22" i="5"/>
  <c r="F22" i="5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17" i="7"/>
  <c r="M21" i="7"/>
  <c r="M25" i="7"/>
  <c r="M29" i="7"/>
  <c r="M33" i="7"/>
  <c r="M37" i="7"/>
  <c r="M41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<sst xmlns="http://schemas.openxmlformats.org/spreadsheetml/2006/main" count="447" uniqueCount="317">
  <si>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</si>
  <si>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</si>
  <si>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</si>
  <si>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</si>
  <si>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</si>
  <si>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</si>
  <si>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</si>
  <si>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</si>
  <si>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</si>
  <si>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</si>
  <si>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</si>
  <si>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</si>
  <si>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</si>
  <si>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</si>
  <si>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</si>
  <si>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</si>
  <si>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</si>
  <si>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</si>
  <si>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</si>
  <si>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</si>
  <si>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</si>
  <si>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</si>
  <si>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</si>
  <si>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</si>
  <si>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</si>
  <si>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</si>
  <si>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</si>
  <si>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</si>
  <si>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</si>
  <si>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</si>
  <si>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</si>
  <si>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</si>
  <si>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</si>
  <si>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</si>
  <si>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</si>
  <si>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</si>
  <si>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</si>
  <si>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</si>
  <si>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</si>
  <si>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</si>
  <si>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</si>
  <si>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</si>
  <si>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</si>
  <si>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</si>
  <si>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</si>
  <si>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</si>
  <si>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</si>
  <si>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</si>
  <si>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</si>
  <si>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</si>
  <si>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</si>
  <si>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</si>
  <si>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</si>
  <si>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</si>
  <si>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</si>
  <si>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</si>
  <si>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</si>
  <si>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</si>
  <si>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</si>
  <si>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</si>
  <si>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</si>
  <si>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</si>
  <si>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</si>
  <si>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</si>
  <si>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</si>
  <si>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</si>
  <si>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</si>
  <si>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</si>
  <si>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</si>
  <si>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</si>
  <si>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</si>
  <si>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</si>
  <si>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</si>
  <si>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</si>
  <si>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</si>
  <si>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</si>
  <si>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</si>
  <si>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</si>
  <si>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</si>
  <si>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</si>
  <si>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</si>
  <si>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</si>
  <si>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</si>
  <si>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</si>
  <si>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</si>
  <si>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</si>
  <si>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</si>
  <si>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</si>
  <si>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</si>
  <si>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</si>
  <si>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</si>
  <si>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</si>
  <si>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</si>
  <si>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</si>
  <si>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</si>
  <si>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</si>
  <si>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</si>
  <si>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</si>
  <si>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</si>
  <si>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</si>
  <si>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</si>
  <si>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</si>
  <si>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</si>
  <si>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</si>
  <si>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</si>
  <si>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</si>
  <si>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</si>
  <si>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</si>
  <si>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</si>
  <si>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</si>
  <si>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</si>
  <si>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</si>
  <si>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</si>
  <si>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</si>
  <si>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</si>
  <si>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</si>
  <si>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</si>
  <si>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</si>
  <si>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</si>
  <si>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</si>
  <si>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</si>
  <si>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</si>
  <si>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</si>
  <si>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</si>
  <si>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</si>
  <si>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</si>
  <si>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</si>
  <si>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</si>
  <si>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</si>
  <si>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</si>
  <si>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</si>
  <si>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</si>
  <si>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</si>
  <si>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</si>
  <si>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</si>
  <si>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</si>
  <si>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</si>
  <si>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</si>
  <si>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</si>
  <si>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</si>
  <si>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</si>
  <si>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</si>
  <si>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</si>
  <si>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</si>
  <si>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</si>
  <si>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</si>
  <si>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</si>
  <si>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</si>
  <si>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</si>
  <si>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</si>
  <si>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</si>
  <si>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</si>
  <si>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</si>
  <si>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</si>
  <si>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</si>
  <si>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</si>
  <si>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</si>
  <si>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</si>
  <si>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</si>
  <si>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</si>
  <si>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</si>
  <si>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</si>
  <si>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</si>
  <si>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</si>
  <si>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</si>
  <si>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</si>
  <si>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</si>
  <si>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</si>
  <si>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</si>
  <si>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</si>
  <si>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</si>
  <si>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</si>
  <si>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</si>
  <si>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</si>
  <si>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</si>
  <si>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</si>
  <si>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</si>
  <si>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</si>
  <si>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</si>
  <si>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</si>
  <si>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</si>
  <si>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</si>
  <si>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</si>
  <si>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</si>
  <si>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</si>
  <si>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</si>
  <si>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</si>
  <si>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</si>
  <si>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</si>
  <si>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</si>
  <si>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</si>
  <si>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</si>
  <si>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</si>
  <si>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</si>
  <si>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</si>
  <si>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</si>
  <si>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</si>
  <si>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</si>
  <si>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</si>
  <si>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</si>
  <si>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</si>
  <si>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</si>
  <si>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</si>
  <si>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</si>
  <si>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</si>
  <si>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</si>
  <si>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</si>
  <si>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</si>
  <si>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</si>
  <si>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</si>
  <si>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</si>
  <si>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</si>
  <si>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</si>
  <si>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</si>
  <si>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</si>
  <si>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</si>
  <si>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</si>
  <si>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</si>
  <si>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</si>
  <si>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</si>
  <si>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</si>
  <si>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</si>
  <si>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</si>
  <si>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</si>
  <si>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</si>
  <si>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</si>
  <si>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</si>
  <si>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</si>
  <si>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</si>
  <si>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</si>
  <si>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</si>
  <si>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</si>
  <si>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</si>
  <si>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</si>
  <si>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</si>
  <si>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</si>
  <si>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</si>
  <si>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</si>
  <si>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</si>
  <si>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</si>
  <si>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</si>
  <si>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</si>
  <si>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</si>
  <si>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</si>
  <si>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</si>
  <si>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</si>
  <si>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</si>
  <si>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</si>
  <si>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</si>
  <si>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</si>
  <si>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</si>
  <si>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</si>
  <si>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</si>
  <si>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</si>
  <si>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</si>
  <si>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</si>
  <si>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</si>
  <si>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</si>
  <si>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</si>
  <si>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</si>
  <si>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</si>
  <si>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</si>
  <si>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</si>
  <si>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</si>
  <si>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</si>
  <si>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</si>
  <si>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</si>
  <si>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</si>
  <si>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</si>
  <si>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</si>
  <si>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</si>
  <si>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</si>
  <si>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</si>
  <si>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</si>
  <si>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</si>
  <si>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</si>
  <si>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</si>
  <si>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</si>
  <si>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</si>
  <si>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</si>
  <si>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</si>
  <si>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</si>
  <si>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</si>
  <si>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</si>
  <si>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</si>
  <si>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</si>
  <si>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</si>
  <si>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</si>
  <si>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</si>
  <si>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</si>
  <si>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</si>
  <si>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</si>
  <si>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</si>
  <si>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</si>
  <si>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</si>
  <si>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</si>
  <si>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</si>
  <si>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</si>
  <si>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</si>
  <si>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</si>
  <si>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</si>
  <si>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</si>
  <si>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</si>
  <si>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</si>
  <si>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</si>
  <si>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</si>
  <si>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 xml:space="preserve">INFORMACIÓN ESTADÍSTICA DE POBLACIÓN VÍCTIMA REGISTRADA EN EL </t>
  </si>
  <si>
    <t xml:space="preserve"> SISTEMA DE INFORMACIÓN DEL SERVICIO PÚBLICO DE EMPLEO - SISE*.</t>
  </si>
  <si>
    <t>*Esta información corresponde a 97 Prestadores que actualmente hacen uso del Sistema de Información</t>
  </si>
  <si>
    <t>Abril de 2018</t>
  </si>
  <si>
    <t>Mayo de 2018</t>
  </si>
  <si>
    <t>% Cambio   '18/'17</t>
  </si>
  <si>
    <t>Acumulado 2013-2018</t>
  </si>
  <si>
    <t>2013-2018</t>
  </si>
  <si>
    <t>Abril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</si>
  <si>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Abril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</si>
  <si>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Abril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</si>
</sst>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43" fontId="9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4" fontId="16" fillId="2" borderId="9" xfId="4" applyNumberFormat="1" applyFont="1" applyFill="1" applyBorder="1"/>
    <xf numFmtId="3" fontId="17" fillId="4" borderId="9" xfId="4" applyNumberFormat="1" applyFont="1" applyFill="1" applyBorder="1"/>
    <xf numFmtId="164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13" fillId="0" borderId="0" xfId="0" applyFont="1" applyBorder="1" applyAlignment="1">
      <alignment horizontal="center"/>
    </xf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4" fontId="13" fillId="2" borderId="9" xfId="4" applyNumberFormat="1" applyFont="1" applyFill="1" applyBorder="1"/>
    <xf numFmtId="3" fontId="13" fillId="2" borderId="9" xfId="4" applyNumberFormat="1" applyFont="1" applyFill="1" applyBorder="1"/>
    <xf numFmtId="164" fontId="13" fillId="2" borderId="0" xfId="4" applyNumberFormat="1" applyFont="1" applyFill="1" applyBorder="1"/>
    <xf numFmtId="0" fontId="0" fillId="0" borderId="8" xfId="0" applyFont="1" applyBorder="1"/>
    <xf numFmtId="164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5" fontId="0" fillId="0" borderId="0" xfId="5" applyNumberFormat="1" applyFont="1" applyBorder="1"/>
    <xf numFmtId="165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8" fillId="2" borderId="10" xfId="0" applyNumberFormat="1" applyFont="1" applyFill="1" applyBorder="1" applyAlignment="1">
      <alignment horizontal="center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3" fontId="30" fillId="4" borderId="9" xfId="4" applyNumberFormat="1" applyFont="1" applyFill="1" applyBorder="1"/>
    <xf numFmtId="164" fontId="30" fillId="4" borderId="9" xfId="4" applyNumberFormat="1" applyFont="1" applyFill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Abril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7879</c:v>
                </c:pt>
                <c:pt idx="1">
                  <c:v>10955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Abril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3508</c:v>
                </c:pt>
                <c:pt idx="1">
                  <c:v>4938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Abril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4371</c:v>
                </c:pt>
                <c:pt idx="1">
                  <c:v>6017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Abril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4051</c:v>
                </c:pt>
                <c:pt idx="1">
                  <c:v>5364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Abril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2712</c:v>
                </c:pt>
                <c:pt idx="1">
                  <c:v>3991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Abril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948</c:v>
                </c:pt>
                <c:pt idx="1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dad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2" t="s">
        <v>306</v>
      </c>
      <c r="C7" s="92"/>
      <c r="D7" s="92"/>
      <c r="E7" s="92"/>
      <c r="F7" s="92"/>
      <c r="G7" s="15"/>
    </row>
    <row r="8" spans="1:16" ht="15.75" customHeight="1">
      <c r="A8" s="12"/>
      <c r="B8" s="92" t="s">
        <v>307</v>
      </c>
      <c r="C8" s="92"/>
      <c r="D8" s="92"/>
      <c r="E8" s="92"/>
      <c r="F8" s="92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284</v>
      </c>
      <c r="D14" s="4"/>
      <c r="E14" s="4"/>
      <c r="F14" s="4"/>
      <c r="G14" s="15"/>
    </row>
    <row r="15" spans="1:16" ht="15.75">
      <c r="A15" s="12"/>
      <c r="B15" s="24"/>
      <c r="C15" s="41" t="s">
        <v>285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297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3" t="s">
        <v>308</v>
      </c>
      <c r="C26" s="4"/>
      <c r="D26" s="4"/>
      <c r="E26" s="4"/>
      <c r="F26" s="4"/>
      <c r="G26" s="15"/>
    </row>
    <row r="27" spans="1:7">
      <c r="A27" s="12"/>
      <c r="B27" s="83" t="s">
        <v>227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229</v>
      </c>
      <c r="C30" s="45" t="s">
        <v>309</v>
      </c>
      <c r="D30" s="4"/>
      <c r="E30" s="4"/>
      <c r="F30" s="4"/>
      <c r="G30" s="15"/>
    </row>
    <row r="31" spans="1:7" ht="15.75">
      <c r="A31" s="12"/>
      <c r="B31" s="44" t="s">
        <v>228</v>
      </c>
      <c r="C31" s="45" t="s">
        <v>310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296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5"/>
    </row>
    <row r="13" spans="1:19" ht="31.5">
      <c r="A13" s="12"/>
      <c r="B13" s="30" t="s">
        <v>295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65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65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286</v>
      </c>
      <c r="C16" s="35">
        <v>38</v>
      </c>
      <c r="D16" s="35">
        <v>51</v>
      </c>
      <c r="E16" s="36">
        <f t="shared" ref="E16:E25" si="0">IF(ISBLANK(D16),"",(IFERROR(((D16/C16-1)*100),"")))</f>
        <v>34.210526315789465</v>
      </c>
      <c r="F16" s="36">
        <f t="shared" ref="F16:F24" si="1">+(D16*100)/$D$25</f>
        <v>0.46554084892743042</v>
      </c>
      <c r="G16" s="35">
        <v>139</v>
      </c>
      <c r="H16" s="35">
        <v>150</v>
      </c>
      <c r="I16" s="36">
        <f t="shared" ref="I16:I25" si="2">IF(ISBLANK(H16),"",(IFERROR(((H16/G16-1)*100),"")))</f>
        <v>7.9136690647481966</v>
      </c>
      <c r="J16" s="36">
        <f t="shared" ref="J16:J24" si="3">+(H16*100)/$H$25</f>
        <v>0.47930979389678863</v>
      </c>
      <c r="K16" s="81"/>
      <c r="L16" s="35">
        <v>1690</v>
      </c>
      <c r="M16" s="36">
        <f t="shared" ref="M16:M24" si="4">+(L16*100)/$L$25</f>
        <v>0.46751335456046827</v>
      </c>
      <c r="N16" s="15"/>
    </row>
    <row r="17" spans="1:14" ht="15.75">
      <c r="A17" s="12"/>
      <c r="B17" s="34" t="s">
        <v>287</v>
      </c>
      <c r="C17" s="35">
        <v>25</v>
      </c>
      <c r="D17" s="35">
        <v>26</v>
      </c>
      <c r="E17" s="36">
        <f t="shared" si="0"/>
        <v>4.0000000000000036</v>
      </c>
      <c r="F17" s="36">
        <f t="shared" si="1"/>
        <v>0.23733455043359197</v>
      </c>
      <c r="G17" s="35">
        <v>101</v>
      </c>
      <c r="H17" s="35">
        <v>71</v>
      </c>
      <c r="I17" s="36">
        <f t="shared" si="2"/>
        <v>-29.702970297029708</v>
      </c>
      <c r="J17" s="36">
        <f t="shared" si="3"/>
        <v>0.22687330244447995</v>
      </c>
      <c r="K17" s="81"/>
      <c r="L17" s="35">
        <v>1197</v>
      </c>
      <c r="M17" s="36">
        <f t="shared" si="4"/>
        <v>0.33113223988691154</v>
      </c>
      <c r="N17" s="15"/>
    </row>
    <row r="18" spans="1:14" ht="15.75">
      <c r="A18" s="12"/>
      <c r="B18" s="34" t="s">
        <v>288</v>
      </c>
      <c r="C18" s="35">
        <v>126</v>
      </c>
      <c r="D18" s="35">
        <v>118</v>
      </c>
      <c r="E18" s="36">
        <f t="shared" si="0"/>
        <v>-6.3492063492063489</v>
      </c>
      <c r="F18" s="36">
        <f t="shared" si="1"/>
        <v>1.0771337288909173</v>
      </c>
      <c r="G18" s="35">
        <v>654</v>
      </c>
      <c r="H18" s="35">
        <v>476</v>
      </c>
      <c r="I18" s="36">
        <f t="shared" si="2"/>
        <v>-27.217125382262996</v>
      </c>
      <c r="J18" s="36">
        <f t="shared" si="3"/>
        <v>1.5210097459658092</v>
      </c>
      <c r="K18" s="81"/>
      <c r="L18" s="35">
        <v>5769</v>
      </c>
      <c r="M18" s="36">
        <f t="shared" si="4"/>
        <v>1.5959080132895511</v>
      </c>
      <c r="N18" s="15"/>
    </row>
    <row r="19" spans="1:14" ht="15.75">
      <c r="A19" s="12"/>
      <c r="B19" s="34" t="s">
        <v>289</v>
      </c>
      <c r="C19" s="35">
        <v>102</v>
      </c>
      <c r="D19" s="35">
        <v>104</v>
      </c>
      <c r="E19" s="36">
        <f t="shared" si="0"/>
        <v>1.9607843137254832</v>
      </c>
      <c r="F19" s="36">
        <f t="shared" si="1"/>
        <v>0.94933820173436789</v>
      </c>
      <c r="G19" s="35">
        <v>443</v>
      </c>
      <c r="H19" s="35">
        <v>343</v>
      </c>
      <c r="I19" s="36">
        <f t="shared" si="2"/>
        <v>-22.57336343115124</v>
      </c>
      <c r="J19" s="36">
        <f t="shared" si="3"/>
        <v>1.0960217287106566</v>
      </c>
      <c r="K19" s="81"/>
      <c r="L19" s="35">
        <v>4942</v>
      </c>
      <c r="M19" s="36">
        <f t="shared" si="4"/>
        <v>1.3671307681880676</v>
      </c>
      <c r="N19" s="15"/>
    </row>
    <row r="20" spans="1:14" ht="15.75">
      <c r="A20" s="12"/>
      <c r="B20" s="34" t="s">
        <v>290</v>
      </c>
      <c r="C20" s="35">
        <v>198</v>
      </c>
      <c r="D20" s="35">
        <v>144</v>
      </c>
      <c r="E20" s="36">
        <f t="shared" si="0"/>
        <v>-27.27272727272727</v>
      </c>
      <c r="F20" s="36">
        <f t="shared" si="1"/>
        <v>1.3144682793245093</v>
      </c>
      <c r="G20" s="35">
        <v>655</v>
      </c>
      <c r="H20" s="35">
        <v>472</v>
      </c>
      <c r="I20" s="36">
        <f t="shared" si="2"/>
        <v>-27.938931297709924</v>
      </c>
      <c r="J20" s="36">
        <f t="shared" si="3"/>
        <v>1.5082281514618949</v>
      </c>
      <c r="K20" s="81"/>
      <c r="L20" s="35">
        <v>8318</v>
      </c>
      <c r="M20" s="36">
        <f t="shared" si="4"/>
        <v>2.3010509368248373</v>
      </c>
      <c r="N20" s="15"/>
    </row>
    <row r="21" spans="1:14" ht="15" customHeight="1">
      <c r="A21" s="12"/>
      <c r="B21" s="34" t="s">
        <v>291</v>
      </c>
      <c r="C21" s="35">
        <v>425</v>
      </c>
      <c r="D21" s="35">
        <v>549</v>
      </c>
      <c r="E21" s="36">
        <f t="shared" si="0"/>
        <v>29.176470588235293</v>
      </c>
      <c r="F21" s="36">
        <f t="shared" si="1"/>
        <v>5.0114103149246922</v>
      </c>
      <c r="G21" s="35">
        <v>1844</v>
      </c>
      <c r="H21" s="35">
        <v>1590</v>
      </c>
      <c r="I21" s="36">
        <f t="shared" si="2"/>
        <v>-13.774403470715836</v>
      </c>
      <c r="J21" s="36">
        <f t="shared" si="3"/>
        <v>5.0806838153059592</v>
      </c>
      <c r="K21" s="81"/>
      <c r="L21" s="35">
        <v>25732</v>
      </c>
      <c r="M21" s="36">
        <f t="shared" si="4"/>
        <v>7.1183749346449527</v>
      </c>
      <c r="N21" s="15"/>
    </row>
    <row r="22" spans="1:14" ht="15.75">
      <c r="A22" s="12"/>
      <c r="B22" s="34" t="s">
        <v>292</v>
      </c>
      <c r="C22" s="35">
        <v>287</v>
      </c>
      <c r="D22" s="35">
        <v>409</v>
      </c>
      <c r="E22" s="36">
        <f t="shared" si="0"/>
        <v>42.508710801393732</v>
      </c>
      <c r="F22" s="36">
        <f t="shared" si="1"/>
        <v>3.7334550433591969</v>
      </c>
      <c r="G22" s="35">
        <v>1301</v>
      </c>
      <c r="H22" s="35">
        <v>1127</v>
      </c>
      <c r="I22" s="36">
        <f t="shared" si="2"/>
        <v>-13.374327440430434</v>
      </c>
      <c r="J22" s="36">
        <f t="shared" si="3"/>
        <v>3.601214251477872</v>
      </c>
      <c r="K22" s="81"/>
      <c r="L22" s="35">
        <v>17932</v>
      </c>
      <c r="M22" s="36">
        <f t="shared" si="4"/>
        <v>4.9606209905197147</v>
      </c>
      <c r="N22" s="15"/>
    </row>
    <row r="23" spans="1:14" ht="15.75">
      <c r="A23" s="12"/>
      <c r="B23" s="34" t="s">
        <v>293</v>
      </c>
      <c r="C23" s="35">
        <v>18</v>
      </c>
      <c r="D23" s="35">
        <v>22</v>
      </c>
      <c r="E23" s="36">
        <f t="shared" si="0"/>
        <v>22.222222222222232</v>
      </c>
      <c r="F23" s="36">
        <f t="shared" si="1"/>
        <v>0.20082154267457783</v>
      </c>
      <c r="G23" s="35">
        <v>68</v>
      </c>
      <c r="H23" s="35">
        <v>56</v>
      </c>
      <c r="I23" s="36">
        <f t="shared" si="2"/>
        <v>-17.647058823529417</v>
      </c>
      <c r="J23" s="36">
        <f t="shared" si="3"/>
        <v>0.17894232305480109</v>
      </c>
      <c r="K23" s="81"/>
      <c r="L23" s="35">
        <v>867</v>
      </c>
      <c r="M23" s="36">
        <f t="shared" si="4"/>
        <v>0.23984264994315149</v>
      </c>
      <c r="N23" s="15"/>
    </row>
    <row r="24" spans="1:14" ht="15.75">
      <c r="A24" s="12"/>
      <c r="B24" s="34" t="s">
        <v>294</v>
      </c>
      <c r="C24" s="35">
        <v>6660</v>
      </c>
      <c r="D24" s="35">
        <v>9532</v>
      </c>
      <c r="E24" s="36">
        <f t="shared" si="0"/>
        <v>43.123123123123122</v>
      </c>
      <c r="F24" s="36">
        <f t="shared" si="1"/>
        <v>87.01049748973071</v>
      </c>
      <c r="G24" s="35">
        <v>25283</v>
      </c>
      <c r="H24" s="35">
        <v>27010</v>
      </c>
      <c r="I24" s="36">
        <f t="shared" si="2"/>
        <v>6.8306767393109924</v>
      </c>
      <c r="J24" s="36">
        <f t="shared" si="3"/>
        <v>86.307716887681735</v>
      </c>
      <c r="K24" s="81"/>
      <c r="L24" s="35">
        <v>295040</v>
      </c>
      <c r="M24" s="36">
        <f t="shared" si="4"/>
        <v>81.618426112142345</v>
      </c>
      <c r="N24" s="15"/>
    </row>
    <row r="25" spans="1:14" ht="15.75">
      <c r="A25" s="12"/>
      <c r="B25" s="40" t="s">
        <v>70</v>
      </c>
      <c r="C25" s="37">
        <f>SUM(C16:C24)</f>
        <v>7879</v>
      </c>
      <c r="D25" s="37">
        <f>SUM(D16:D24)</f>
        <v>10955</v>
      </c>
      <c r="E25" s="38">
        <f t="shared" si="0"/>
        <v>39.040487371493839</v>
      </c>
      <c r="F25" s="37">
        <f>SUM(F16:F24)</f>
        <v>100</v>
      </c>
      <c r="G25" s="37">
        <f t="shared" ref="G25:H25" si="5">SUM(G16:G24)</f>
        <v>30488</v>
      </c>
      <c r="H25" s="37">
        <f t="shared" si="5"/>
        <v>31295</v>
      </c>
      <c r="I25" s="38">
        <f t="shared" si="2"/>
        <v>2.6469430595644106</v>
      </c>
      <c r="J25" s="37">
        <f>SUM(J16:J24)</f>
        <v>100</v>
      </c>
      <c r="K25" s="4"/>
      <c r="L25" s="37">
        <f t="shared" ref="L25:M25" si="6">SUM(L16:L24)</f>
        <v>361487</v>
      </c>
      <c r="M25" s="37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4" t="s">
        <v>254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8"/>
      <c r="C11" s="101" t="s">
        <v>110</v>
      </c>
      <c r="D11" s="101"/>
      <c r="E11" s="101"/>
      <c r="F11" s="101"/>
      <c r="G11" s="101"/>
      <c r="H11" s="101"/>
      <c r="I11" s="101"/>
      <c r="J11" s="101"/>
      <c r="K11" s="15"/>
    </row>
    <row r="12" spans="1:11" ht="15.75">
      <c r="A12" s="12"/>
      <c r="B12" s="3"/>
      <c r="C12" s="49"/>
      <c r="D12" s="49"/>
      <c r="E12" s="49"/>
      <c r="F12" s="49"/>
      <c r="G12" s="49"/>
      <c r="H12" s="49"/>
      <c r="I12" s="49"/>
      <c r="J12" s="49"/>
      <c r="K12" s="15"/>
    </row>
    <row r="13" spans="1:11" ht="15.75">
      <c r="A13" s="12"/>
      <c r="B13" s="50" t="s">
        <v>92</v>
      </c>
      <c r="C13" s="51" t="s">
        <v>139</v>
      </c>
      <c r="D13" s="51"/>
      <c r="E13" s="51"/>
      <c r="F13" s="51"/>
      <c r="G13" s="51"/>
      <c r="H13" s="51"/>
      <c r="I13" s="51"/>
      <c r="J13" s="52"/>
      <c r="K13" s="15"/>
    </row>
    <row r="14" spans="1:11" ht="15.75">
      <c r="A14" s="12"/>
      <c r="B14" s="53"/>
      <c r="C14" s="44" t="s">
        <v>114</v>
      </c>
      <c r="D14" s="44"/>
      <c r="E14" s="44"/>
      <c r="F14" s="44"/>
      <c r="G14" s="44"/>
      <c r="H14" s="44"/>
      <c r="I14" s="44"/>
      <c r="J14" s="54"/>
      <c r="K14" s="15"/>
    </row>
    <row r="15" spans="1:11" ht="15.75">
      <c r="A15" s="12"/>
      <c r="B15" s="55"/>
      <c r="C15" s="56" t="s">
        <v>140</v>
      </c>
      <c r="D15" s="56"/>
      <c r="E15" s="56"/>
      <c r="F15" s="56"/>
      <c r="G15" s="56"/>
      <c r="H15" s="56"/>
      <c r="I15" s="56"/>
      <c r="J15" s="57"/>
      <c r="K15" s="15"/>
    </row>
    <row r="16" spans="1:11" ht="7.5" customHeight="1">
      <c r="A16" s="12"/>
      <c r="B16" s="58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50" t="s">
        <v>216</v>
      </c>
      <c r="C17" s="51" t="s">
        <v>148</v>
      </c>
      <c r="D17" s="51"/>
      <c r="E17" s="51"/>
      <c r="F17" s="51"/>
      <c r="G17" s="51"/>
      <c r="H17" s="51"/>
      <c r="I17" s="51"/>
      <c r="J17" s="52"/>
      <c r="K17" s="15"/>
    </row>
    <row r="18" spans="1:11" ht="15.75">
      <c r="A18" s="12"/>
      <c r="B18" s="59" t="s">
        <v>215</v>
      </c>
      <c r="C18" s="44" t="s">
        <v>149</v>
      </c>
      <c r="D18" s="44"/>
      <c r="E18" s="44"/>
      <c r="F18" s="44"/>
      <c r="G18" s="44"/>
      <c r="H18" s="44"/>
      <c r="I18" s="44"/>
      <c r="J18" s="54"/>
      <c r="K18" s="15"/>
    </row>
    <row r="19" spans="1:11" ht="15.75">
      <c r="A19" s="12"/>
      <c r="B19" s="53"/>
      <c r="C19" s="44" t="s">
        <v>150</v>
      </c>
      <c r="D19" s="44"/>
      <c r="E19" s="44"/>
      <c r="F19" s="44"/>
      <c r="G19" s="44"/>
      <c r="H19" s="44"/>
      <c r="I19" s="44"/>
      <c r="J19" s="54"/>
      <c r="K19" s="15"/>
    </row>
    <row r="20" spans="1:11" ht="15.75">
      <c r="A20" s="12"/>
      <c r="B20" s="55"/>
      <c r="C20" s="56" t="s">
        <v>151</v>
      </c>
      <c r="D20" s="56"/>
      <c r="E20" s="56"/>
      <c r="F20" s="56"/>
      <c r="G20" s="56"/>
      <c r="H20" s="56"/>
      <c r="I20" s="56"/>
      <c r="J20" s="57"/>
      <c r="K20" s="15"/>
    </row>
    <row r="21" spans="1:11" ht="7.5" customHeight="1">
      <c r="A21" s="12"/>
      <c r="B21" s="58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50" t="s">
        <v>221</v>
      </c>
      <c r="C22" s="51" t="s">
        <v>176</v>
      </c>
      <c r="D22" s="51"/>
      <c r="E22" s="51"/>
      <c r="F22" s="51"/>
      <c r="G22" s="51"/>
      <c r="H22" s="51"/>
      <c r="I22" s="51"/>
      <c r="J22" s="52"/>
      <c r="K22" s="15"/>
    </row>
    <row r="23" spans="1:11" ht="15.75">
      <c r="A23" s="12"/>
      <c r="B23" s="59" t="s">
        <v>220</v>
      </c>
      <c r="C23" s="44" t="s">
        <v>177</v>
      </c>
      <c r="D23" s="44"/>
      <c r="E23" s="44"/>
      <c r="F23" s="44"/>
      <c r="G23" s="44"/>
      <c r="H23" s="44"/>
      <c r="I23" s="44"/>
      <c r="J23" s="54"/>
      <c r="K23" s="15"/>
    </row>
    <row r="24" spans="1:11" ht="15.75">
      <c r="A24" s="12"/>
      <c r="B24" s="53"/>
      <c r="C24" s="44" t="s">
        <v>178</v>
      </c>
      <c r="D24" s="44"/>
      <c r="E24" s="44"/>
      <c r="F24" s="44"/>
      <c r="G24" s="44"/>
      <c r="H24" s="44"/>
      <c r="I24" s="44"/>
      <c r="J24" s="54"/>
      <c r="K24" s="15"/>
    </row>
    <row r="25" spans="1:11" ht="15.75">
      <c r="A25" s="12"/>
      <c r="B25" s="53"/>
      <c r="C25" s="44" t="s">
        <v>179</v>
      </c>
      <c r="D25" s="44"/>
      <c r="E25" s="44"/>
      <c r="F25" s="44"/>
      <c r="G25" s="44"/>
      <c r="H25" s="44"/>
      <c r="I25" s="44"/>
      <c r="J25" s="54"/>
      <c r="K25" s="15"/>
    </row>
    <row r="26" spans="1:11" ht="15.75">
      <c r="A26" s="12"/>
      <c r="B26" s="53"/>
      <c r="C26" s="44" t="s">
        <v>180</v>
      </c>
      <c r="D26" s="44"/>
      <c r="E26" s="44"/>
      <c r="F26" s="44"/>
      <c r="G26" s="44"/>
      <c r="H26" s="44"/>
      <c r="I26" s="44"/>
      <c r="J26" s="54"/>
      <c r="K26" s="15"/>
    </row>
    <row r="27" spans="1:11" ht="15.75">
      <c r="A27" s="12"/>
      <c r="B27" s="53"/>
      <c r="C27" s="44" t="s">
        <v>181</v>
      </c>
      <c r="D27" s="44"/>
      <c r="E27" s="44"/>
      <c r="F27" s="44"/>
      <c r="G27" s="44"/>
      <c r="H27" s="44"/>
      <c r="I27" s="44"/>
      <c r="J27" s="54"/>
      <c r="K27" s="15"/>
    </row>
    <row r="28" spans="1:11" ht="15.75">
      <c r="A28" s="12"/>
      <c r="B28" s="55"/>
      <c r="C28" s="56" t="s">
        <v>182</v>
      </c>
      <c r="D28" s="56"/>
      <c r="E28" s="56"/>
      <c r="F28" s="56"/>
      <c r="G28" s="56"/>
      <c r="H28" s="56"/>
      <c r="I28" s="56"/>
      <c r="J28" s="57"/>
      <c r="K28" s="15"/>
    </row>
    <row r="29" spans="1:11" ht="7.5" customHeight="1">
      <c r="A29" s="12"/>
      <c r="B29" s="58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50" t="s">
        <v>94</v>
      </c>
      <c r="C30" s="51" t="s">
        <v>152</v>
      </c>
      <c r="D30" s="51"/>
      <c r="E30" s="51"/>
      <c r="F30" s="51"/>
      <c r="G30" s="51"/>
      <c r="H30" s="51"/>
      <c r="I30" s="51"/>
      <c r="J30" s="52"/>
      <c r="K30" s="15"/>
    </row>
    <row r="31" spans="1:11" ht="15.75">
      <c r="A31" s="12"/>
      <c r="B31" s="53"/>
      <c r="C31" s="44" t="s">
        <v>153</v>
      </c>
      <c r="D31" s="44"/>
      <c r="E31" s="44"/>
      <c r="F31" s="44"/>
      <c r="G31" s="44"/>
      <c r="H31" s="44"/>
      <c r="I31" s="44"/>
      <c r="J31" s="54"/>
      <c r="K31" s="15"/>
    </row>
    <row r="32" spans="1:11" ht="15.75">
      <c r="A32" s="12"/>
      <c r="B32" s="55"/>
      <c r="C32" s="56" t="s">
        <v>154</v>
      </c>
      <c r="D32" s="56"/>
      <c r="E32" s="56"/>
      <c r="F32" s="56"/>
      <c r="G32" s="56"/>
      <c r="H32" s="56"/>
      <c r="I32" s="56"/>
      <c r="J32" s="57"/>
      <c r="K32" s="15"/>
    </row>
    <row r="33" spans="1:11" ht="7.5" customHeight="1">
      <c r="A33" s="12"/>
      <c r="B33" s="58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50" t="s">
        <v>95</v>
      </c>
      <c r="C34" s="51" t="s">
        <v>155</v>
      </c>
      <c r="D34" s="51"/>
      <c r="E34" s="51"/>
      <c r="F34" s="51"/>
      <c r="G34" s="51"/>
      <c r="H34" s="51"/>
      <c r="I34" s="51"/>
      <c r="J34" s="52"/>
      <c r="K34" s="15"/>
    </row>
    <row r="35" spans="1:11" ht="15.75">
      <c r="A35" s="12"/>
      <c r="B35" s="53"/>
      <c r="C35" s="44" t="s">
        <v>156</v>
      </c>
      <c r="D35" s="44"/>
      <c r="E35" s="44"/>
      <c r="F35" s="44"/>
      <c r="G35" s="44"/>
      <c r="H35" s="44"/>
      <c r="I35" s="44"/>
      <c r="J35" s="54"/>
      <c r="K35" s="15"/>
    </row>
    <row r="36" spans="1:11" ht="15.75">
      <c r="A36" s="12"/>
      <c r="B36" s="55"/>
      <c r="C36" s="56" t="s">
        <v>157</v>
      </c>
      <c r="D36" s="56"/>
      <c r="E36" s="56"/>
      <c r="F36" s="56"/>
      <c r="G36" s="56"/>
      <c r="H36" s="56"/>
      <c r="I36" s="56"/>
      <c r="J36" s="57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50" t="s">
        <v>212</v>
      </c>
      <c r="C38" s="51" t="s">
        <v>115</v>
      </c>
      <c r="D38" s="51"/>
      <c r="E38" s="51"/>
      <c r="F38" s="51"/>
      <c r="G38" s="51"/>
      <c r="H38" s="51"/>
      <c r="I38" s="51"/>
      <c r="J38" s="52"/>
      <c r="K38" s="15"/>
    </row>
    <row r="39" spans="1:11" ht="15.75">
      <c r="A39" s="12"/>
      <c r="B39" s="59" t="s">
        <v>213</v>
      </c>
      <c r="C39" s="44" t="s">
        <v>116</v>
      </c>
      <c r="D39" s="44"/>
      <c r="E39" s="44"/>
      <c r="F39" s="44"/>
      <c r="G39" s="44"/>
      <c r="H39" s="44"/>
      <c r="I39" s="44"/>
      <c r="J39" s="54"/>
      <c r="K39" s="15"/>
    </row>
    <row r="40" spans="1:11" ht="15.75">
      <c r="A40" s="12"/>
      <c r="B40" s="53"/>
      <c r="C40" s="44" t="s">
        <v>117</v>
      </c>
      <c r="D40" s="44"/>
      <c r="E40" s="44"/>
      <c r="F40" s="44"/>
      <c r="G40" s="44"/>
      <c r="H40" s="44"/>
      <c r="I40" s="44"/>
      <c r="J40" s="54"/>
      <c r="K40" s="15"/>
    </row>
    <row r="41" spans="1:11" ht="15.75">
      <c r="A41" s="12"/>
      <c r="B41" s="55"/>
      <c r="C41" s="56" t="s">
        <v>118</v>
      </c>
      <c r="D41" s="56"/>
      <c r="E41" s="56"/>
      <c r="F41" s="56"/>
      <c r="G41" s="56"/>
      <c r="H41" s="56"/>
      <c r="I41" s="56"/>
      <c r="J41" s="57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50" t="s">
        <v>98</v>
      </c>
      <c r="C43" s="51" t="s">
        <v>187</v>
      </c>
      <c r="D43" s="51"/>
      <c r="E43" s="51"/>
      <c r="F43" s="51"/>
      <c r="G43" s="51"/>
      <c r="H43" s="51"/>
      <c r="I43" s="51"/>
      <c r="J43" s="52"/>
      <c r="K43" s="15"/>
    </row>
    <row r="44" spans="1:11" ht="15.75">
      <c r="A44" s="12"/>
      <c r="B44" s="53"/>
      <c r="C44" s="44" t="s">
        <v>128</v>
      </c>
      <c r="D44" s="44"/>
      <c r="E44" s="44"/>
      <c r="F44" s="44"/>
      <c r="G44" s="44"/>
      <c r="H44" s="44"/>
      <c r="I44" s="44"/>
      <c r="J44" s="54"/>
      <c r="K44" s="15"/>
    </row>
    <row r="45" spans="1:11" ht="15.75">
      <c r="A45" s="12"/>
      <c r="B45" s="53"/>
      <c r="C45" s="44" t="s">
        <v>129</v>
      </c>
      <c r="D45" s="44"/>
      <c r="E45" s="44"/>
      <c r="F45" s="44"/>
      <c r="G45" s="44"/>
      <c r="H45" s="44"/>
      <c r="I45" s="44"/>
      <c r="J45" s="54"/>
      <c r="K45" s="15"/>
    </row>
    <row r="46" spans="1:11" ht="15.75">
      <c r="A46" s="12"/>
      <c r="B46" s="53"/>
      <c r="C46" s="44" t="s">
        <v>188</v>
      </c>
      <c r="D46" s="44"/>
      <c r="E46" s="44"/>
      <c r="F46" s="44"/>
      <c r="G46" s="44"/>
      <c r="H46" s="44"/>
      <c r="I46" s="44"/>
      <c r="J46" s="54"/>
      <c r="K46" s="15"/>
    </row>
    <row r="47" spans="1:11" ht="15.75">
      <c r="A47" s="12"/>
      <c r="B47" s="55"/>
      <c r="C47" s="56" t="s">
        <v>130</v>
      </c>
      <c r="D47" s="56"/>
      <c r="E47" s="56"/>
      <c r="F47" s="56"/>
      <c r="G47" s="56"/>
      <c r="H47" s="56"/>
      <c r="I47" s="56"/>
      <c r="J47" s="57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50" t="s">
        <v>219</v>
      </c>
      <c r="C49" s="51" t="s">
        <v>167</v>
      </c>
      <c r="D49" s="51"/>
      <c r="E49" s="51"/>
      <c r="F49" s="51"/>
      <c r="G49" s="51"/>
      <c r="H49" s="51"/>
      <c r="I49" s="51"/>
      <c r="J49" s="52"/>
      <c r="K49" s="15"/>
    </row>
    <row r="50" spans="1:11" ht="15.75">
      <c r="A50" s="12"/>
      <c r="B50" s="59" t="s">
        <v>218</v>
      </c>
      <c r="C50" s="44" t="s">
        <v>168</v>
      </c>
      <c r="D50" s="44"/>
      <c r="E50" s="44"/>
      <c r="F50" s="44"/>
      <c r="G50" s="44"/>
      <c r="H50" s="44"/>
      <c r="I50" s="44"/>
      <c r="J50" s="54"/>
      <c r="K50" s="15"/>
    </row>
    <row r="51" spans="1:11" ht="15.75">
      <c r="A51" s="12"/>
      <c r="B51" s="55"/>
      <c r="C51" s="56" t="s">
        <v>169</v>
      </c>
      <c r="D51" s="56"/>
      <c r="E51" s="56"/>
      <c r="F51" s="56"/>
      <c r="G51" s="56"/>
      <c r="H51" s="56"/>
      <c r="I51" s="56"/>
      <c r="J51" s="57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50" t="s">
        <v>96</v>
      </c>
      <c r="C53" s="51" t="s">
        <v>158</v>
      </c>
      <c r="D53" s="51"/>
      <c r="E53" s="51"/>
      <c r="F53" s="51"/>
      <c r="G53" s="51"/>
      <c r="H53" s="51"/>
      <c r="I53" s="51"/>
      <c r="J53" s="52"/>
      <c r="K53" s="15"/>
    </row>
    <row r="54" spans="1:11" ht="15.75">
      <c r="A54" s="12"/>
      <c r="B54" s="53"/>
      <c r="C54" s="44" t="s">
        <v>159</v>
      </c>
      <c r="D54" s="44"/>
      <c r="E54" s="44"/>
      <c r="F54" s="44"/>
      <c r="G54" s="44"/>
      <c r="H54" s="44"/>
      <c r="I54" s="44"/>
      <c r="J54" s="54"/>
      <c r="K54" s="15"/>
    </row>
    <row r="55" spans="1:11" ht="15.75">
      <c r="A55" s="12"/>
      <c r="B55" s="53"/>
      <c r="C55" s="44" t="s">
        <v>160</v>
      </c>
      <c r="D55" s="44"/>
      <c r="E55" s="44"/>
      <c r="F55" s="44"/>
      <c r="G55" s="44"/>
      <c r="H55" s="44"/>
      <c r="I55" s="44"/>
      <c r="J55" s="54"/>
      <c r="K55" s="15"/>
    </row>
    <row r="56" spans="1:11" ht="15.75">
      <c r="A56" s="12"/>
      <c r="B56" s="55"/>
      <c r="C56" s="56" t="s">
        <v>161</v>
      </c>
      <c r="D56" s="56"/>
      <c r="E56" s="56"/>
      <c r="F56" s="56"/>
      <c r="G56" s="56"/>
      <c r="H56" s="56"/>
      <c r="I56" s="56"/>
      <c r="J56" s="57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50" t="s">
        <v>75</v>
      </c>
      <c r="C58" s="51" t="s">
        <v>134</v>
      </c>
      <c r="D58" s="51"/>
      <c r="E58" s="51"/>
      <c r="F58" s="51"/>
      <c r="G58" s="51"/>
      <c r="H58" s="51"/>
      <c r="I58" s="51"/>
      <c r="J58" s="52"/>
      <c r="K58" s="15"/>
    </row>
    <row r="59" spans="1:11" ht="15.75">
      <c r="A59" s="12"/>
      <c r="B59" s="53"/>
      <c r="C59" s="44" t="s">
        <v>111</v>
      </c>
      <c r="D59" s="44"/>
      <c r="E59" s="44"/>
      <c r="F59" s="44"/>
      <c r="G59" s="44"/>
      <c r="H59" s="44"/>
      <c r="I59" s="44"/>
      <c r="J59" s="54"/>
      <c r="K59" s="15"/>
    </row>
    <row r="60" spans="1:11" ht="15.75">
      <c r="A60" s="12"/>
      <c r="B60" s="53"/>
      <c r="C60" s="44" t="s">
        <v>112</v>
      </c>
      <c r="D60" s="44"/>
      <c r="E60" s="44"/>
      <c r="F60" s="44"/>
      <c r="G60" s="44"/>
      <c r="H60" s="44"/>
      <c r="I60" s="44"/>
      <c r="J60" s="54"/>
      <c r="K60" s="15"/>
    </row>
    <row r="61" spans="1:11" ht="15.75">
      <c r="A61" s="12"/>
      <c r="B61" s="55"/>
      <c r="C61" s="56" t="s">
        <v>135</v>
      </c>
      <c r="D61" s="56"/>
      <c r="E61" s="56"/>
      <c r="F61" s="56"/>
      <c r="G61" s="56"/>
      <c r="H61" s="56"/>
      <c r="I61" s="56"/>
      <c r="J61" s="57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50" t="s">
        <v>224</v>
      </c>
      <c r="C63" s="51" t="s">
        <v>189</v>
      </c>
      <c r="D63" s="51"/>
      <c r="E63" s="51"/>
      <c r="F63" s="51"/>
      <c r="G63" s="51"/>
      <c r="H63" s="51"/>
      <c r="I63" s="51"/>
      <c r="J63" s="52"/>
      <c r="K63" s="15"/>
    </row>
    <row r="64" spans="1:11" ht="15.75">
      <c r="A64" s="12"/>
      <c r="B64" s="59" t="s">
        <v>223</v>
      </c>
      <c r="C64" s="44" t="s">
        <v>190</v>
      </c>
      <c r="D64" s="44"/>
      <c r="E64" s="44"/>
      <c r="F64" s="44"/>
      <c r="G64" s="44"/>
      <c r="H64" s="44"/>
      <c r="I64" s="44"/>
      <c r="J64" s="54"/>
      <c r="K64" s="15"/>
    </row>
    <row r="65" spans="1:11" ht="15" customHeight="1">
      <c r="A65" s="12"/>
      <c r="B65" s="53"/>
      <c r="C65" s="44" t="s">
        <v>131</v>
      </c>
      <c r="D65" s="44"/>
      <c r="E65" s="44"/>
      <c r="F65" s="44"/>
      <c r="G65" s="44"/>
      <c r="H65" s="44"/>
      <c r="I65" s="44"/>
      <c r="J65" s="54"/>
      <c r="K65" s="15"/>
    </row>
    <row r="66" spans="1:11" ht="15.75">
      <c r="A66" s="12"/>
      <c r="B66" s="55"/>
      <c r="C66" s="56" t="s">
        <v>191</v>
      </c>
      <c r="D66" s="56"/>
      <c r="E66" s="56"/>
      <c r="F66" s="56"/>
      <c r="G66" s="56"/>
      <c r="H66" s="56"/>
      <c r="I66" s="56"/>
      <c r="J66" s="57"/>
      <c r="K66" s="15"/>
    </row>
    <row r="67" spans="1:11" ht="7.5" customHeight="1">
      <c r="A67" s="12"/>
      <c r="B67" s="60"/>
      <c r="C67" s="60"/>
      <c r="D67" s="60"/>
      <c r="E67" s="60"/>
      <c r="F67" s="60"/>
      <c r="G67" s="60"/>
      <c r="H67" s="60"/>
      <c r="I67" s="60"/>
      <c r="J67" s="60"/>
      <c r="K67" s="15"/>
    </row>
    <row r="68" spans="1:11" ht="15.75">
      <c r="A68" s="12"/>
      <c r="B68" s="50" t="s">
        <v>76</v>
      </c>
      <c r="C68" s="51" t="s">
        <v>142</v>
      </c>
      <c r="D68" s="51"/>
      <c r="E68" s="51"/>
      <c r="F68" s="51"/>
      <c r="G68" s="51"/>
      <c r="H68" s="51"/>
      <c r="I68" s="51"/>
      <c r="J68" s="52"/>
      <c r="K68" s="15"/>
    </row>
    <row r="69" spans="1:11" ht="15.75">
      <c r="A69" s="12"/>
      <c r="B69" s="55"/>
      <c r="C69" s="56" t="s">
        <v>166</v>
      </c>
      <c r="D69" s="56"/>
      <c r="E69" s="56"/>
      <c r="F69" s="56"/>
      <c r="G69" s="56"/>
      <c r="H69" s="56"/>
      <c r="I69" s="56"/>
      <c r="J69" s="57"/>
      <c r="K69" s="15"/>
    </row>
    <row r="70" spans="1:11" ht="7.5" customHeight="1">
      <c r="A70" s="12"/>
      <c r="B70" s="60"/>
      <c r="C70" s="60"/>
      <c r="D70" s="60"/>
      <c r="E70" s="60"/>
      <c r="F70" s="60"/>
      <c r="G70" s="60"/>
      <c r="H70" s="60"/>
      <c r="I70" s="60"/>
      <c r="J70" s="60"/>
      <c r="K70" s="15"/>
    </row>
    <row r="71" spans="1:11" ht="15.75">
      <c r="A71" s="12"/>
      <c r="B71" s="50" t="s">
        <v>91</v>
      </c>
      <c r="C71" s="51" t="s">
        <v>192</v>
      </c>
      <c r="D71" s="51"/>
      <c r="E71" s="51"/>
      <c r="F71" s="51"/>
      <c r="G71" s="51"/>
      <c r="H71" s="51"/>
      <c r="I71" s="51"/>
      <c r="J71" s="52"/>
      <c r="K71" s="15"/>
    </row>
    <row r="72" spans="1:11" ht="15.75">
      <c r="A72" s="12"/>
      <c r="B72" s="53"/>
      <c r="C72" s="44" t="s">
        <v>137</v>
      </c>
      <c r="D72" s="44"/>
      <c r="E72" s="44"/>
      <c r="F72" s="44"/>
      <c r="G72" s="44"/>
      <c r="H72" s="44"/>
      <c r="I72" s="44"/>
      <c r="J72" s="54"/>
      <c r="K72" s="15"/>
    </row>
    <row r="73" spans="1:11" ht="15.75">
      <c r="A73" s="12"/>
      <c r="B73" s="55"/>
      <c r="C73" s="56" t="s">
        <v>138</v>
      </c>
      <c r="D73" s="56"/>
      <c r="E73" s="56"/>
      <c r="F73" s="56"/>
      <c r="G73" s="56"/>
      <c r="H73" s="56"/>
      <c r="I73" s="56"/>
      <c r="J73" s="57"/>
      <c r="K73" s="15"/>
    </row>
    <row r="74" spans="1:11" ht="7.5" customHeight="1">
      <c r="A74" s="12"/>
      <c r="B74" s="60"/>
      <c r="C74" s="60"/>
      <c r="D74" s="60"/>
      <c r="E74" s="60"/>
      <c r="F74" s="60"/>
      <c r="G74" s="60"/>
      <c r="H74" s="60"/>
      <c r="I74" s="60"/>
      <c r="J74" s="60"/>
      <c r="K74" s="15"/>
    </row>
    <row r="75" spans="1:11" ht="15" customHeight="1">
      <c r="A75" s="12"/>
      <c r="B75" s="50" t="s">
        <v>79</v>
      </c>
      <c r="C75" s="51" t="s">
        <v>207</v>
      </c>
      <c r="D75" s="51"/>
      <c r="E75" s="51"/>
      <c r="F75" s="51"/>
      <c r="G75" s="51"/>
      <c r="H75" s="51"/>
      <c r="I75" s="51"/>
      <c r="J75" s="52"/>
      <c r="K75" s="15"/>
    </row>
    <row r="76" spans="1:11" ht="15" customHeight="1">
      <c r="A76" s="12"/>
      <c r="B76" s="53"/>
      <c r="C76" s="44" t="s">
        <v>208</v>
      </c>
      <c r="D76" s="44"/>
      <c r="E76" s="44"/>
      <c r="F76" s="44"/>
      <c r="G76" s="44"/>
      <c r="H76" s="44"/>
      <c r="I76" s="44"/>
      <c r="J76" s="54"/>
      <c r="K76" s="15"/>
    </row>
    <row r="77" spans="1:11" ht="15" customHeight="1">
      <c r="A77" s="12"/>
      <c r="B77" s="55"/>
      <c r="C77" s="56" t="s">
        <v>209</v>
      </c>
      <c r="D77" s="56"/>
      <c r="E77" s="56"/>
      <c r="F77" s="56"/>
      <c r="G77" s="56"/>
      <c r="H77" s="56"/>
      <c r="I77" s="56"/>
      <c r="J77" s="57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50" t="s">
        <v>210</v>
      </c>
      <c r="C79" s="51" t="s">
        <v>113</v>
      </c>
      <c r="D79" s="51"/>
      <c r="E79" s="51"/>
      <c r="F79" s="51"/>
      <c r="G79" s="51"/>
      <c r="H79" s="51"/>
      <c r="I79" s="51"/>
      <c r="J79" s="52"/>
      <c r="K79" s="15"/>
    </row>
    <row r="80" spans="1:11" ht="15.75">
      <c r="A80" s="12"/>
      <c r="B80" s="61" t="s">
        <v>211</v>
      </c>
      <c r="C80" s="56" t="s">
        <v>136</v>
      </c>
      <c r="D80" s="56"/>
      <c r="E80" s="56"/>
      <c r="F80" s="56"/>
      <c r="G80" s="56"/>
      <c r="H80" s="56"/>
      <c r="I80" s="56"/>
      <c r="J80" s="57"/>
      <c r="K80" s="15"/>
    </row>
    <row r="81" spans="1:11" ht="7.5" customHeight="1">
      <c r="A81" s="12"/>
      <c r="B81" s="60"/>
      <c r="C81" s="60"/>
      <c r="D81" s="60"/>
      <c r="E81" s="60"/>
      <c r="F81" s="60"/>
      <c r="G81" s="60"/>
      <c r="H81" s="60"/>
      <c r="I81" s="60"/>
      <c r="J81" s="60"/>
      <c r="K81" s="15"/>
    </row>
    <row r="82" spans="1:11" ht="15" customHeight="1">
      <c r="A82" s="12"/>
      <c r="B82" s="50" t="s">
        <v>78</v>
      </c>
      <c r="C82" s="51" t="s">
        <v>193</v>
      </c>
      <c r="D82" s="51"/>
      <c r="E82" s="51"/>
      <c r="F82" s="51"/>
      <c r="G82" s="51"/>
      <c r="H82" s="51"/>
      <c r="I82" s="51"/>
      <c r="J82" s="52"/>
      <c r="K82" s="15"/>
    </row>
    <row r="83" spans="1:11" ht="15" customHeight="1">
      <c r="A83" s="12"/>
      <c r="B83" s="53"/>
      <c r="C83" s="44" t="s">
        <v>194</v>
      </c>
      <c r="D83" s="44"/>
      <c r="E83" s="44"/>
      <c r="F83" s="44"/>
      <c r="G83" s="44"/>
      <c r="H83" s="44"/>
      <c r="I83" s="44"/>
      <c r="J83" s="54"/>
      <c r="K83" s="15"/>
    </row>
    <row r="84" spans="1:11" ht="15" customHeight="1">
      <c r="A84" s="12"/>
      <c r="B84" s="53"/>
      <c r="C84" s="44" t="s">
        <v>195</v>
      </c>
      <c r="D84" s="44"/>
      <c r="E84" s="44"/>
      <c r="F84" s="44"/>
      <c r="G84" s="44"/>
      <c r="H84" s="44"/>
      <c r="I84" s="44"/>
      <c r="J84" s="54"/>
      <c r="K84" s="15"/>
    </row>
    <row r="85" spans="1:11" ht="15" customHeight="1">
      <c r="A85" s="12"/>
      <c r="B85" s="53"/>
      <c r="C85" s="44" t="s">
        <v>132</v>
      </c>
      <c r="D85" s="44"/>
      <c r="E85" s="44"/>
      <c r="F85" s="44"/>
      <c r="G85" s="44"/>
      <c r="H85" s="44"/>
      <c r="I85" s="44"/>
      <c r="J85" s="54"/>
      <c r="K85" s="15"/>
    </row>
    <row r="86" spans="1:11" ht="15" customHeight="1">
      <c r="A86" s="12"/>
      <c r="B86" s="53"/>
      <c r="C86" s="44" t="s">
        <v>133</v>
      </c>
      <c r="D86" s="44"/>
      <c r="E86" s="44"/>
      <c r="F86" s="44"/>
      <c r="G86" s="44"/>
      <c r="H86" s="44"/>
      <c r="I86" s="44"/>
      <c r="J86" s="54"/>
      <c r="K86" s="15"/>
    </row>
    <row r="87" spans="1:11" ht="15" customHeight="1">
      <c r="A87" s="12"/>
      <c r="B87" s="53"/>
      <c r="C87" s="44" t="s">
        <v>196</v>
      </c>
      <c r="D87" s="44"/>
      <c r="E87" s="44"/>
      <c r="F87" s="44"/>
      <c r="G87" s="44"/>
      <c r="H87" s="44"/>
      <c r="I87" s="44"/>
      <c r="J87" s="54"/>
      <c r="K87" s="15"/>
    </row>
    <row r="88" spans="1:11" ht="15" customHeight="1">
      <c r="A88" s="12"/>
      <c r="B88" s="53"/>
      <c r="C88" s="44" t="s">
        <v>197</v>
      </c>
      <c r="D88" s="44"/>
      <c r="E88" s="44"/>
      <c r="F88" s="44"/>
      <c r="G88" s="44"/>
      <c r="H88" s="44"/>
      <c r="I88" s="44"/>
      <c r="J88" s="54"/>
      <c r="K88" s="15"/>
    </row>
    <row r="89" spans="1:11" ht="15" customHeight="1">
      <c r="A89" s="12"/>
      <c r="B89" s="53"/>
      <c r="C89" s="44" t="s">
        <v>198</v>
      </c>
      <c r="D89" s="44"/>
      <c r="E89" s="44"/>
      <c r="F89" s="44"/>
      <c r="G89" s="44"/>
      <c r="H89" s="44"/>
      <c r="I89" s="44"/>
      <c r="J89" s="54"/>
      <c r="K89" s="15"/>
    </row>
    <row r="90" spans="1:11" ht="15" customHeight="1">
      <c r="A90" s="12"/>
      <c r="B90" s="55"/>
      <c r="C90" s="56" t="s">
        <v>199</v>
      </c>
      <c r="D90" s="56"/>
      <c r="E90" s="56"/>
      <c r="F90" s="56"/>
      <c r="G90" s="56"/>
      <c r="H90" s="56"/>
      <c r="I90" s="56"/>
      <c r="J90" s="57"/>
      <c r="K90" s="15"/>
    </row>
    <row r="91" spans="1:11" ht="7.5" customHeight="1">
      <c r="A91" s="12"/>
      <c r="B91" s="60"/>
      <c r="C91" s="60"/>
      <c r="D91" s="60"/>
      <c r="E91" s="60"/>
      <c r="F91" s="60"/>
      <c r="G91" s="60"/>
      <c r="H91" s="60"/>
      <c r="I91" s="60"/>
      <c r="J91" s="60"/>
      <c r="K91" s="15"/>
    </row>
    <row r="92" spans="1:11" ht="15" customHeight="1">
      <c r="A92" s="12"/>
      <c r="B92" s="50" t="s">
        <v>214</v>
      </c>
      <c r="C92" s="51" t="s">
        <v>143</v>
      </c>
      <c r="D92" s="51"/>
      <c r="E92" s="51"/>
      <c r="F92" s="51"/>
      <c r="G92" s="51"/>
      <c r="H92" s="51"/>
      <c r="I92" s="51"/>
      <c r="J92" s="52"/>
      <c r="K92" s="15"/>
    </row>
    <row r="93" spans="1:11" ht="15" customHeight="1">
      <c r="A93" s="12"/>
      <c r="B93" s="59" t="s">
        <v>120</v>
      </c>
      <c r="C93" s="44" t="s">
        <v>144</v>
      </c>
      <c r="D93" s="44"/>
      <c r="E93" s="44"/>
      <c r="F93" s="44"/>
      <c r="G93" s="44"/>
      <c r="H93" s="44"/>
      <c r="I93" s="44"/>
      <c r="J93" s="54"/>
      <c r="K93" s="15"/>
    </row>
    <row r="94" spans="1:11" ht="15" customHeight="1">
      <c r="A94" s="12"/>
      <c r="B94" s="53"/>
      <c r="C94" s="44" t="s">
        <v>145</v>
      </c>
      <c r="D94" s="44"/>
      <c r="E94" s="44"/>
      <c r="F94" s="44"/>
      <c r="G94" s="44"/>
      <c r="H94" s="44"/>
      <c r="I94" s="44"/>
      <c r="J94" s="54"/>
      <c r="K94" s="15"/>
    </row>
    <row r="95" spans="1:11" ht="15" customHeight="1">
      <c r="A95" s="12"/>
      <c r="B95" s="53"/>
      <c r="C95" s="44" t="s">
        <v>146</v>
      </c>
      <c r="D95" s="44"/>
      <c r="E95" s="44"/>
      <c r="F95" s="44"/>
      <c r="G95" s="44"/>
      <c r="H95" s="44"/>
      <c r="I95" s="44"/>
      <c r="J95" s="54"/>
      <c r="K95" s="15"/>
    </row>
    <row r="96" spans="1:11" ht="15" customHeight="1">
      <c r="A96" s="12"/>
      <c r="B96" s="55"/>
      <c r="C96" s="56" t="s">
        <v>147</v>
      </c>
      <c r="D96" s="56"/>
      <c r="E96" s="56"/>
      <c r="F96" s="56"/>
      <c r="G96" s="56"/>
      <c r="H96" s="56"/>
      <c r="I96" s="56"/>
      <c r="J96" s="57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2" t="s">
        <v>99</v>
      </c>
      <c r="C98" s="63" t="s">
        <v>99</v>
      </c>
      <c r="D98" s="63"/>
      <c r="E98" s="63"/>
      <c r="F98" s="63"/>
      <c r="G98" s="63"/>
      <c r="H98" s="63"/>
      <c r="I98" s="63"/>
      <c r="J98" s="64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50" t="s">
        <v>93</v>
      </c>
      <c r="C100" s="51" t="s">
        <v>119</v>
      </c>
      <c r="D100" s="51"/>
      <c r="E100" s="51"/>
      <c r="F100" s="51"/>
      <c r="G100" s="51"/>
      <c r="H100" s="51"/>
      <c r="I100" s="51"/>
      <c r="J100" s="52"/>
      <c r="K100" s="15"/>
    </row>
    <row r="101" spans="1:11" ht="15.75">
      <c r="A101" s="12"/>
      <c r="B101" s="55"/>
      <c r="C101" s="56" t="s">
        <v>141</v>
      </c>
      <c r="D101" s="56"/>
      <c r="E101" s="56"/>
      <c r="F101" s="56"/>
      <c r="G101" s="56"/>
      <c r="H101" s="56"/>
      <c r="I101" s="56"/>
      <c r="J101" s="57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50" t="s">
        <v>77</v>
      </c>
      <c r="C103" s="51" t="s">
        <v>170</v>
      </c>
      <c r="D103" s="51"/>
      <c r="E103" s="51"/>
      <c r="F103" s="51"/>
      <c r="G103" s="51"/>
      <c r="H103" s="51"/>
      <c r="I103" s="51"/>
      <c r="J103" s="52"/>
      <c r="K103" s="15"/>
    </row>
    <row r="104" spans="1:11" ht="15.75">
      <c r="A104" s="12"/>
      <c r="B104" s="53"/>
      <c r="C104" s="44" t="s">
        <v>121</v>
      </c>
      <c r="D104" s="44"/>
      <c r="E104" s="44"/>
      <c r="F104" s="44"/>
      <c r="G104" s="44"/>
      <c r="H104" s="44"/>
      <c r="I104" s="44"/>
      <c r="J104" s="54"/>
      <c r="K104" s="15"/>
    </row>
    <row r="105" spans="1:11" ht="15" customHeight="1">
      <c r="A105" s="12"/>
      <c r="B105" s="53"/>
      <c r="C105" s="44" t="s">
        <v>171</v>
      </c>
      <c r="D105" s="44"/>
      <c r="E105" s="44"/>
      <c r="F105" s="44"/>
      <c r="G105" s="44"/>
      <c r="H105" s="44"/>
      <c r="I105" s="44"/>
      <c r="J105" s="54"/>
      <c r="K105" s="15"/>
    </row>
    <row r="106" spans="1:11" ht="15.75">
      <c r="A106" s="12"/>
      <c r="B106" s="53"/>
      <c r="C106" s="44" t="s">
        <v>172</v>
      </c>
      <c r="D106" s="44"/>
      <c r="E106" s="44"/>
      <c r="F106" s="44"/>
      <c r="G106" s="44"/>
      <c r="H106" s="44"/>
      <c r="I106" s="44"/>
      <c r="J106" s="54"/>
      <c r="K106" s="15"/>
    </row>
    <row r="107" spans="1:11" ht="15.75">
      <c r="A107" s="12"/>
      <c r="B107" s="53"/>
      <c r="C107" s="44" t="s">
        <v>173</v>
      </c>
      <c r="D107" s="44"/>
      <c r="E107" s="44"/>
      <c r="F107" s="44"/>
      <c r="G107" s="44"/>
      <c r="H107" s="44"/>
      <c r="I107" s="44"/>
      <c r="J107" s="54"/>
      <c r="K107" s="15"/>
    </row>
    <row r="108" spans="1:11" ht="15.75">
      <c r="A108" s="12"/>
      <c r="B108" s="53"/>
      <c r="C108" s="44" t="s">
        <v>122</v>
      </c>
      <c r="D108" s="44"/>
      <c r="E108" s="44"/>
      <c r="F108" s="44"/>
      <c r="G108" s="44"/>
      <c r="H108" s="44"/>
      <c r="I108" s="44"/>
      <c r="J108" s="54"/>
      <c r="K108" s="15"/>
    </row>
    <row r="109" spans="1:11" ht="15.75">
      <c r="A109" s="12"/>
      <c r="B109" s="53"/>
      <c r="C109" s="44" t="s">
        <v>123</v>
      </c>
      <c r="D109" s="44"/>
      <c r="E109" s="44"/>
      <c r="F109" s="44"/>
      <c r="G109" s="44"/>
      <c r="H109" s="44"/>
      <c r="I109" s="44"/>
      <c r="J109" s="54"/>
      <c r="K109" s="15"/>
    </row>
    <row r="110" spans="1:11" ht="15.75">
      <c r="A110" s="12"/>
      <c r="B110" s="55"/>
      <c r="C110" s="56" t="s">
        <v>174</v>
      </c>
      <c r="D110" s="56"/>
      <c r="E110" s="56"/>
      <c r="F110" s="56"/>
      <c r="G110" s="56"/>
      <c r="H110" s="56"/>
      <c r="I110" s="56"/>
      <c r="J110" s="57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50" t="s">
        <v>217</v>
      </c>
      <c r="C112" s="51" t="s">
        <v>162</v>
      </c>
      <c r="D112" s="51"/>
      <c r="E112" s="51"/>
      <c r="F112" s="51"/>
      <c r="G112" s="51"/>
      <c r="H112" s="51"/>
      <c r="I112" s="51"/>
      <c r="J112" s="52"/>
      <c r="K112" s="15"/>
    </row>
    <row r="113" spans="1:11" ht="15.75">
      <c r="A113" s="12"/>
      <c r="B113" s="53"/>
      <c r="C113" s="44" t="s">
        <v>163</v>
      </c>
      <c r="D113" s="44"/>
      <c r="E113" s="44"/>
      <c r="F113" s="44"/>
      <c r="G113" s="44"/>
      <c r="H113" s="44"/>
      <c r="I113" s="44"/>
      <c r="J113" s="54"/>
      <c r="K113" s="15"/>
    </row>
    <row r="114" spans="1:11" ht="15.75">
      <c r="A114" s="12"/>
      <c r="B114" s="53"/>
      <c r="C114" s="44" t="s">
        <v>164</v>
      </c>
      <c r="D114" s="44"/>
      <c r="E114" s="44"/>
      <c r="F114" s="44"/>
      <c r="G114" s="44"/>
      <c r="H114" s="44"/>
      <c r="I114" s="44"/>
      <c r="J114" s="54"/>
      <c r="K114" s="15"/>
    </row>
    <row r="115" spans="1:11" ht="15.75">
      <c r="A115" s="12"/>
      <c r="B115" s="55"/>
      <c r="C115" s="56" t="s">
        <v>165</v>
      </c>
      <c r="D115" s="56"/>
      <c r="E115" s="56"/>
      <c r="F115" s="56"/>
      <c r="G115" s="56"/>
      <c r="H115" s="56"/>
      <c r="I115" s="56"/>
      <c r="J115" s="57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50" t="s">
        <v>127</v>
      </c>
      <c r="C117" s="51" t="s">
        <v>183</v>
      </c>
      <c r="D117" s="51"/>
      <c r="E117" s="51"/>
      <c r="F117" s="51"/>
      <c r="G117" s="51"/>
      <c r="H117" s="51"/>
      <c r="I117" s="51"/>
      <c r="J117" s="52"/>
      <c r="K117" s="15"/>
    </row>
    <row r="118" spans="1:11" ht="15.75">
      <c r="A118" s="12"/>
      <c r="B118" s="59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4"/>
      <c r="K118" s="15"/>
    </row>
    <row r="119" spans="1:11" ht="15.75">
      <c r="A119" s="12"/>
      <c r="B119" s="53"/>
      <c r="C119" s="44" t="s">
        <v>185</v>
      </c>
      <c r="D119" s="44"/>
      <c r="E119" s="44"/>
      <c r="F119" s="44"/>
      <c r="G119" s="44"/>
      <c r="H119" s="44"/>
      <c r="I119" s="44"/>
      <c r="J119" s="54"/>
      <c r="K119" s="15"/>
    </row>
    <row r="120" spans="1:11" ht="15" customHeight="1">
      <c r="A120" s="12"/>
      <c r="B120" s="55"/>
      <c r="C120" s="56" t="s">
        <v>186</v>
      </c>
      <c r="D120" s="56"/>
      <c r="E120" s="56"/>
      <c r="F120" s="56"/>
      <c r="G120" s="56"/>
      <c r="H120" s="56"/>
      <c r="I120" s="56"/>
      <c r="J120" s="57"/>
      <c r="K120" s="15"/>
    </row>
    <row r="121" spans="1:11" ht="7.5" customHeight="1">
      <c r="A121" s="12"/>
      <c r="B121" s="60"/>
      <c r="C121" s="60"/>
      <c r="D121" s="60"/>
      <c r="E121" s="60"/>
      <c r="F121" s="60"/>
      <c r="G121" s="60"/>
      <c r="H121" s="60"/>
      <c r="I121" s="60"/>
      <c r="J121" s="60"/>
      <c r="K121" s="15"/>
    </row>
    <row r="122" spans="1:11" ht="15.75">
      <c r="A122" s="12"/>
      <c r="B122" s="50" t="s">
        <v>226</v>
      </c>
      <c r="C122" s="51" t="s">
        <v>200</v>
      </c>
      <c r="D122" s="51"/>
      <c r="E122" s="51"/>
      <c r="F122" s="51"/>
      <c r="G122" s="51"/>
      <c r="H122" s="51"/>
      <c r="I122" s="51"/>
      <c r="J122" s="52"/>
      <c r="K122" s="15"/>
    </row>
    <row r="123" spans="1:11" ht="15.75">
      <c r="A123" s="12"/>
      <c r="B123" s="59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4"/>
      <c r="K123" s="15"/>
    </row>
    <row r="124" spans="1:11" ht="15.75">
      <c r="A124" s="12"/>
      <c r="B124" s="53"/>
      <c r="C124" s="44" t="s">
        <v>202</v>
      </c>
      <c r="D124" s="44"/>
      <c r="E124" s="44"/>
      <c r="F124" s="44"/>
      <c r="G124" s="44"/>
      <c r="H124" s="44"/>
      <c r="I124" s="44"/>
      <c r="J124" s="54"/>
      <c r="K124" s="15"/>
    </row>
    <row r="125" spans="1:11" ht="15.75">
      <c r="A125" s="12"/>
      <c r="B125" s="53"/>
      <c r="C125" s="44" t="s">
        <v>203</v>
      </c>
      <c r="D125" s="44"/>
      <c r="E125" s="44"/>
      <c r="F125" s="44"/>
      <c r="G125" s="44"/>
      <c r="H125" s="44"/>
      <c r="I125" s="44"/>
      <c r="J125" s="54"/>
      <c r="K125" s="15"/>
    </row>
    <row r="126" spans="1:11" ht="15.75">
      <c r="A126" s="12"/>
      <c r="B126" s="53"/>
      <c r="C126" s="44" t="s">
        <v>204</v>
      </c>
      <c r="D126" s="44"/>
      <c r="E126" s="44"/>
      <c r="F126" s="44"/>
      <c r="G126" s="44"/>
      <c r="H126" s="44"/>
      <c r="I126" s="44"/>
      <c r="J126" s="54"/>
      <c r="K126" s="15"/>
    </row>
    <row r="127" spans="1:11" ht="15.75">
      <c r="A127" s="12"/>
      <c r="B127" s="53"/>
      <c r="C127" s="44" t="s">
        <v>205</v>
      </c>
      <c r="D127" s="44"/>
      <c r="E127" s="44"/>
      <c r="F127" s="44"/>
      <c r="G127" s="44"/>
      <c r="H127" s="44"/>
      <c r="I127" s="44"/>
      <c r="J127" s="54"/>
      <c r="K127" s="15"/>
    </row>
    <row r="128" spans="1:11" ht="15.75">
      <c r="A128" s="12"/>
      <c r="B128" s="55"/>
      <c r="C128" s="56" t="s">
        <v>206</v>
      </c>
      <c r="D128" s="56"/>
      <c r="E128" s="56"/>
      <c r="F128" s="56"/>
      <c r="G128" s="56"/>
      <c r="H128" s="56"/>
      <c r="I128" s="56"/>
      <c r="J128" s="57"/>
      <c r="K128" s="15"/>
    </row>
    <row r="129" spans="1:11" ht="7.5" customHeight="1">
      <c r="A129" s="12"/>
      <c r="B129" s="44"/>
      <c r="C129" s="60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50" t="s">
        <v>97</v>
      </c>
      <c r="C130" s="51" t="s">
        <v>124</v>
      </c>
      <c r="D130" s="51"/>
      <c r="E130" s="51"/>
      <c r="F130" s="51"/>
      <c r="G130" s="51"/>
      <c r="H130" s="51"/>
      <c r="I130" s="51"/>
      <c r="J130" s="52"/>
      <c r="K130" s="15"/>
    </row>
    <row r="131" spans="1:11" ht="15.75">
      <c r="A131" s="12"/>
      <c r="B131" s="53"/>
      <c r="C131" s="44" t="s">
        <v>125</v>
      </c>
      <c r="D131" s="44"/>
      <c r="E131" s="44"/>
      <c r="F131" s="44"/>
      <c r="G131" s="44"/>
      <c r="H131" s="44"/>
      <c r="I131" s="44"/>
      <c r="J131" s="54"/>
      <c r="K131" s="15"/>
    </row>
    <row r="132" spans="1:11" ht="15.75">
      <c r="A132" s="12"/>
      <c r="B132" s="53"/>
      <c r="C132" s="44" t="s">
        <v>126</v>
      </c>
      <c r="D132" s="44"/>
      <c r="E132" s="44"/>
      <c r="F132" s="44"/>
      <c r="G132" s="44"/>
      <c r="H132" s="44"/>
      <c r="I132" s="44"/>
      <c r="J132" s="54"/>
      <c r="K132" s="15"/>
    </row>
    <row r="133" spans="1:11" ht="15.75">
      <c r="A133" s="12"/>
      <c r="B133" s="55"/>
      <c r="C133" s="56" t="s">
        <v>175</v>
      </c>
      <c r="D133" s="56"/>
      <c r="E133" s="56"/>
      <c r="F133" s="56"/>
      <c r="G133" s="56"/>
      <c r="H133" s="56"/>
      <c r="I133" s="56"/>
      <c r="J133" s="57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254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3" t="s">
        <v>102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72"/>
    </row>
    <row r="12" spans="1:22" s="2" customFormat="1">
      <c r="A12" s="22"/>
      <c r="B12" s="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2" s="2" customFormat="1" ht="15.75">
      <c r="A13" s="22"/>
      <c r="B13" s="8"/>
      <c r="C13" s="93" t="s">
        <v>268</v>
      </c>
      <c r="D13" s="93"/>
      <c r="E13" s="93"/>
      <c r="F13" s="93"/>
      <c r="G13" s="72"/>
      <c r="H13" s="93" t="s">
        <v>68</v>
      </c>
      <c r="I13" s="93"/>
      <c r="J13" s="93"/>
      <c r="K13" s="93"/>
      <c r="L13" s="72"/>
      <c r="M13" s="93" t="s">
        <v>69</v>
      </c>
      <c r="N13" s="93"/>
      <c r="O13" s="93"/>
      <c r="P13" s="93"/>
      <c r="Q13" s="74"/>
      <c r="R13" s="72"/>
      <c r="S13" s="72"/>
      <c r="T13" s="72"/>
    </row>
    <row r="14" spans="1:22" s="2" customFormat="1" ht="15.75" customHeight="1">
      <c r="A14" s="22"/>
      <c r="B14" s="8"/>
      <c r="C14" s="96" t="s">
        <v>267</v>
      </c>
      <c r="D14" s="96"/>
      <c r="E14" s="94" t="s">
        <v>311</v>
      </c>
      <c r="F14" s="95" t="s">
        <v>312</v>
      </c>
      <c r="G14" s="69"/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6"/>
      <c r="R14" s="69"/>
      <c r="S14" s="73"/>
      <c r="T14" s="73"/>
    </row>
    <row r="15" spans="1:22" s="2" customFormat="1" ht="15.75">
      <c r="A15" s="22"/>
      <c r="B15" s="8"/>
      <c r="C15" s="31">
        <v>2017</v>
      </c>
      <c r="D15" s="31">
        <v>2018</v>
      </c>
      <c r="E15" s="94"/>
      <c r="F15" s="95"/>
      <c r="G15" s="69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6"/>
      <c r="R15" s="69"/>
      <c r="S15" s="73"/>
      <c r="T15" s="73"/>
    </row>
    <row r="16" spans="1:22" s="2" customFormat="1" ht="15.75">
      <c r="A16" s="22"/>
      <c r="B16" s="8"/>
      <c r="C16" s="31"/>
      <c r="D16" s="31"/>
      <c r="E16" s="71"/>
      <c r="F16" s="32"/>
      <c r="G16" s="69"/>
      <c r="H16" s="31"/>
      <c r="I16" s="31"/>
      <c r="J16" s="71"/>
      <c r="K16" s="32"/>
      <c r="L16" s="32"/>
      <c r="M16" s="31"/>
      <c r="N16" s="31"/>
      <c r="O16" s="71"/>
      <c r="P16" s="32"/>
      <c r="Q16" s="76"/>
      <c r="R16" s="69"/>
      <c r="S16" s="73"/>
      <c r="T16" s="73"/>
    </row>
    <row r="17" spans="1:20" s="2" customFormat="1" ht="15.75">
      <c r="A17" s="22"/>
      <c r="B17" s="34" t="s">
        <v>269</v>
      </c>
      <c r="C17" s="35">
        <v>5639</v>
      </c>
      <c r="D17" s="35">
        <v>4051</v>
      </c>
      <c r="E17" s="36">
        <f t="shared" ref="E17:E19" si="0">IF(ISBLANK(D17),"",(IFERROR(((D17/C17-1)*100),"")))</f>
        <v>-28.161021457705271</v>
      </c>
      <c r="F17" s="35">
        <v>334243</v>
      </c>
      <c r="G17" s="69"/>
      <c r="H17" s="35">
        <v>2475</v>
      </c>
      <c r="I17" s="35">
        <v>1839</v>
      </c>
      <c r="J17" s="36">
        <f t="shared" ref="J17:J19" si="1">IF(ISBLANK(I17),"",(IFERROR(((I17/H17-1)*100),"")))</f>
        <v>-25.696969696969695</v>
      </c>
      <c r="K17" s="35">
        <v>141396</v>
      </c>
      <c r="L17" s="32"/>
      <c r="M17" s="35">
        <v>3164</v>
      </c>
      <c r="N17" s="35">
        <v>2212</v>
      </c>
      <c r="O17" s="36">
        <f t="shared" ref="O17:O19" si="2">IF(ISBLANK(N17),"",(IFERROR(((N17/M17-1)*100),"")))</f>
        <v>-30.088495575221241</v>
      </c>
      <c r="P17" s="35">
        <v>192847</v>
      </c>
      <c r="Q17" s="76"/>
      <c r="R17" s="69"/>
      <c r="S17" s="73"/>
      <c r="T17" s="73"/>
    </row>
    <row r="18" spans="1:20" s="2" customFormat="1" ht="15.75">
      <c r="A18" s="22"/>
      <c r="B18" s="34" t="s">
        <v>270</v>
      </c>
      <c r="C18" s="35">
        <v>6295</v>
      </c>
      <c r="D18" s="35">
        <v>10272</v>
      </c>
      <c r="E18" s="36">
        <f t="shared" si="0"/>
        <v>63.17712470214456</v>
      </c>
      <c r="F18" s="35">
        <v>341343</v>
      </c>
      <c r="G18" s="69"/>
      <c r="H18" s="35">
        <v>2603</v>
      </c>
      <c r="I18" s="35">
        <v>4435</v>
      </c>
      <c r="J18" s="36">
        <f t="shared" si="1"/>
        <v>70.380330388013832</v>
      </c>
      <c r="K18" s="35">
        <v>144368</v>
      </c>
      <c r="L18" s="32"/>
      <c r="M18" s="35">
        <v>3692</v>
      </c>
      <c r="N18" s="35">
        <v>5837</v>
      </c>
      <c r="O18" s="36">
        <f t="shared" si="2"/>
        <v>58.098591549295776</v>
      </c>
      <c r="P18" s="35">
        <v>196975</v>
      </c>
      <c r="Q18" s="76"/>
      <c r="R18" s="69"/>
      <c r="S18" s="73"/>
      <c r="T18" s="73"/>
    </row>
    <row r="19" spans="1:20" s="2" customFormat="1" ht="15.75">
      <c r="A19" s="22"/>
      <c r="B19" s="34" t="s">
        <v>271</v>
      </c>
      <c r="C19" s="35">
        <v>10675</v>
      </c>
      <c r="D19" s="35">
        <v>9189</v>
      </c>
      <c r="E19" s="36">
        <f t="shared" si="0"/>
        <v>-13.920374707259953</v>
      </c>
      <c r="F19" s="35">
        <v>350532</v>
      </c>
      <c r="G19" s="69"/>
      <c r="H19" s="35">
        <v>4468</v>
      </c>
      <c r="I19" s="35">
        <v>4100</v>
      </c>
      <c r="J19" s="36">
        <f t="shared" si="1"/>
        <v>-8.2363473589973086</v>
      </c>
      <c r="K19" s="35">
        <v>148468</v>
      </c>
      <c r="L19" s="85"/>
      <c r="M19" s="35">
        <v>6207</v>
      </c>
      <c r="N19" s="35">
        <v>5089</v>
      </c>
      <c r="O19" s="36">
        <f t="shared" si="2"/>
        <v>-18.01192202352183</v>
      </c>
      <c r="P19" s="35">
        <v>202064</v>
      </c>
      <c r="Q19" s="76"/>
      <c r="R19" s="69"/>
      <c r="S19" s="73"/>
      <c r="T19" s="73"/>
    </row>
    <row r="20" spans="1:20" s="2" customFormat="1" ht="15.75">
      <c r="A20" s="22"/>
      <c r="B20" s="34" t="s">
        <v>272</v>
      </c>
      <c r="C20" s="35">
        <v>7879</v>
      </c>
      <c r="D20" s="102">
        <v>10955</v>
      </c>
      <c r="E20" s="103">
        <f>IF(ISBLANK(D20),"",(IFERROR(((D20/C20-1)*100),"")))</f>
        <v>39.040487371493839</v>
      </c>
      <c r="F20" s="102">
        <v>361487</v>
      </c>
      <c r="G20" s="69"/>
      <c r="H20" s="35">
        <v>3508</v>
      </c>
      <c r="I20" s="102">
        <v>4938</v>
      </c>
      <c r="J20" s="103">
        <f>IF(ISBLANK(I20),"",(IFERROR(((I20/H20-1)*100),"")))</f>
        <v>40.763968072976063</v>
      </c>
      <c r="K20" s="102">
        <v>153406</v>
      </c>
      <c r="L20" s="85"/>
      <c r="M20" s="35">
        <v>4371</v>
      </c>
      <c r="N20" s="102">
        <v>6017</v>
      </c>
      <c r="O20" s="103">
        <f>IF(ISBLANK(N20),"",(IFERROR(((N20/M20-1)*100),"")))</f>
        <v>37.657286662091053</v>
      </c>
      <c r="P20" s="102">
        <v>208081</v>
      </c>
      <c r="Q20" s="76"/>
      <c r="R20" s="69"/>
      <c r="S20" s="73"/>
      <c r="T20" s="73"/>
    </row>
    <row r="21" spans="1:20" s="2" customFormat="1" ht="15.75">
      <c r="A21" s="22"/>
      <c r="B21" s="34" t="s">
        <v>273</v>
      </c>
      <c r="C21" s="35">
        <v>10068</v>
      </c>
      <c r="D21" s="35"/>
      <c r="E21" s="36" t="str">
        <f t="shared" ref="E21:E28" si="3">IF(ISBLANK(D21),"",(IFERROR(((D21/C21-1)*100),"")))</f>
        <v/>
      </c>
      <c r="F21" s="35"/>
      <c r="G21" s="69"/>
      <c r="H21" s="35">
        <v>4701</v>
      </c>
      <c r="I21" s="35"/>
      <c r="J21" s="36" t="str">
        <f t="shared" ref="J21:J28" si="4">IF(ISBLANK(I21),"",(IFERROR(((I21/H21-1)*100),"")))</f>
        <v/>
      </c>
      <c r="K21" s="35"/>
      <c r="L21" s="32"/>
      <c r="M21" s="35">
        <v>5367</v>
      </c>
      <c r="N21" s="35"/>
      <c r="O21" s="36" t="str">
        <f t="shared" ref="O21:O28" si="5">IF(ISBLANK(N21),"",(IFERROR(((N21/M21-1)*100),"")))</f>
        <v/>
      </c>
      <c r="P21" s="35"/>
      <c r="Q21" s="76"/>
      <c r="R21" s="69"/>
      <c r="S21" s="73"/>
      <c r="T21" s="73"/>
    </row>
    <row r="22" spans="1:20" s="2" customFormat="1" ht="15.75">
      <c r="A22" s="22"/>
      <c r="B22" s="34" t="s">
        <v>274</v>
      </c>
      <c r="C22" s="35">
        <v>10460</v>
      </c>
      <c r="D22" s="35"/>
      <c r="E22" s="36" t="str">
        <f t="shared" si="3"/>
        <v/>
      </c>
      <c r="F22" s="35"/>
      <c r="G22" s="69"/>
      <c r="H22" s="35">
        <v>4684</v>
      </c>
      <c r="I22" s="35"/>
      <c r="J22" s="36" t="str">
        <f t="shared" si="4"/>
        <v/>
      </c>
      <c r="K22" s="35"/>
      <c r="L22" s="32"/>
      <c r="M22" s="35">
        <v>5776</v>
      </c>
      <c r="N22" s="35"/>
      <c r="O22" s="36" t="str">
        <f t="shared" si="5"/>
        <v/>
      </c>
      <c r="P22" s="35"/>
      <c r="Q22" s="76"/>
      <c r="R22" s="69"/>
      <c r="S22" s="73"/>
      <c r="T22" s="73"/>
    </row>
    <row r="23" spans="1:20" s="2" customFormat="1" ht="15.75">
      <c r="A23" s="22"/>
      <c r="B23" s="34" t="s">
        <v>275</v>
      </c>
      <c r="C23" s="35">
        <v>9040</v>
      </c>
      <c r="D23" s="35"/>
      <c r="E23" s="36" t="str">
        <f t="shared" si="3"/>
        <v/>
      </c>
      <c r="F23" s="35"/>
      <c r="G23" s="69"/>
      <c r="H23" s="35">
        <v>3943</v>
      </c>
      <c r="I23" s="35"/>
      <c r="J23" s="36" t="str">
        <f t="shared" si="4"/>
        <v/>
      </c>
      <c r="K23" s="35"/>
      <c r="L23" s="32"/>
      <c r="M23" s="35">
        <v>5097</v>
      </c>
      <c r="N23" s="35"/>
      <c r="O23" s="36" t="str">
        <f t="shared" si="5"/>
        <v/>
      </c>
      <c r="P23" s="35"/>
      <c r="Q23" s="76"/>
      <c r="R23" s="69"/>
      <c r="S23" s="73"/>
      <c r="T23" s="73"/>
    </row>
    <row r="24" spans="1:20" s="2" customFormat="1" ht="15.75">
      <c r="A24" s="22"/>
      <c r="B24" s="34" t="s">
        <v>276</v>
      </c>
      <c r="C24" s="35">
        <v>9934</v>
      </c>
      <c r="D24" s="35"/>
      <c r="E24" s="36" t="str">
        <f t="shared" si="3"/>
        <v/>
      </c>
      <c r="F24" s="35"/>
      <c r="G24" s="69"/>
      <c r="H24" s="35">
        <v>4471</v>
      </c>
      <c r="I24" s="35"/>
      <c r="J24" s="36" t="str">
        <f t="shared" si="4"/>
        <v/>
      </c>
      <c r="K24" s="35"/>
      <c r="L24" s="32"/>
      <c r="M24" s="35">
        <v>5463</v>
      </c>
      <c r="N24" s="35"/>
      <c r="O24" s="36" t="str">
        <f t="shared" si="5"/>
        <v/>
      </c>
      <c r="P24" s="35"/>
      <c r="Q24" s="76"/>
      <c r="R24" s="69"/>
      <c r="S24" s="73"/>
      <c r="T24" s="73"/>
    </row>
    <row r="25" spans="1:20" s="2" customFormat="1" ht="15.75">
      <c r="A25" s="22"/>
      <c r="B25" s="34" t="s">
        <v>277</v>
      </c>
      <c r="C25" s="35">
        <v>10319</v>
      </c>
      <c r="D25" s="35"/>
      <c r="E25" s="36" t="str">
        <f t="shared" si="3"/>
        <v/>
      </c>
      <c r="F25" s="35"/>
      <c r="G25" s="69"/>
      <c r="H25" s="35">
        <v>4518</v>
      </c>
      <c r="I25" s="35"/>
      <c r="J25" s="36" t="str">
        <f t="shared" si="4"/>
        <v/>
      </c>
      <c r="K25" s="35"/>
      <c r="L25" s="32"/>
      <c r="M25" s="35">
        <v>5801</v>
      </c>
      <c r="N25" s="35"/>
      <c r="O25" s="36" t="str">
        <f t="shared" si="5"/>
        <v/>
      </c>
      <c r="P25" s="35"/>
      <c r="Q25" s="76"/>
      <c r="R25" s="69"/>
      <c r="S25" s="73"/>
      <c r="T25" s="73"/>
    </row>
    <row r="26" spans="1:20" s="2" customFormat="1" ht="15.75">
      <c r="A26" s="22"/>
      <c r="B26" s="34" t="s">
        <v>278</v>
      </c>
      <c r="C26" s="35">
        <v>10860</v>
      </c>
      <c r="D26" s="35"/>
      <c r="E26" s="36" t="str">
        <f t="shared" si="3"/>
        <v/>
      </c>
      <c r="F26" s="35"/>
      <c r="G26" s="69"/>
      <c r="H26" s="35">
        <v>4690</v>
      </c>
      <c r="I26" s="35"/>
      <c r="J26" s="36" t="str">
        <f t="shared" si="4"/>
        <v/>
      </c>
      <c r="K26" s="35"/>
      <c r="L26" s="32"/>
      <c r="M26" s="35">
        <v>6170</v>
      </c>
      <c r="N26" s="35"/>
      <c r="O26" s="36" t="str">
        <f t="shared" si="5"/>
        <v/>
      </c>
      <c r="P26" s="35"/>
      <c r="Q26" s="76"/>
      <c r="R26" s="69"/>
      <c r="S26" s="73"/>
      <c r="T26" s="73"/>
    </row>
    <row r="27" spans="1:20" s="2" customFormat="1" ht="15.75">
      <c r="A27" s="22"/>
      <c r="B27" s="34" t="s">
        <v>279</v>
      </c>
      <c r="C27" s="35">
        <v>10198</v>
      </c>
      <c r="D27" s="35"/>
      <c r="E27" s="36" t="str">
        <f t="shared" si="3"/>
        <v/>
      </c>
      <c r="F27" s="35"/>
      <c r="G27" s="69"/>
      <c r="H27" s="35">
        <v>4580</v>
      </c>
      <c r="I27" s="35"/>
      <c r="J27" s="36" t="str">
        <f t="shared" si="4"/>
        <v/>
      </c>
      <c r="K27" s="35"/>
      <c r="L27" s="32"/>
      <c r="M27" s="35">
        <v>5618</v>
      </c>
      <c r="N27" s="35"/>
      <c r="O27" s="36" t="str">
        <f t="shared" si="5"/>
        <v/>
      </c>
      <c r="P27" s="35"/>
      <c r="Q27" s="76"/>
      <c r="R27" s="69"/>
      <c r="S27" s="73"/>
      <c r="T27" s="73"/>
    </row>
    <row r="28" spans="1:20" s="2" customFormat="1" ht="15.75">
      <c r="A28" s="22"/>
      <c r="B28" s="34" t="s">
        <v>280</v>
      </c>
      <c r="C28" s="35">
        <v>6127</v>
      </c>
      <c r="D28" s="35"/>
      <c r="E28" s="36" t="str">
        <f t="shared" si="3"/>
        <v/>
      </c>
      <c r="F28" s="35"/>
      <c r="G28" s="69"/>
      <c r="H28" s="35">
        <v>2969</v>
      </c>
      <c r="I28" s="35"/>
      <c r="J28" s="36" t="str">
        <f t="shared" si="4"/>
        <v/>
      </c>
      <c r="K28" s="35"/>
      <c r="L28" s="32"/>
      <c r="M28" s="35">
        <v>3158</v>
      </c>
      <c r="N28" s="35"/>
      <c r="O28" s="36" t="str">
        <f t="shared" si="5"/>
        <v/>
      </c>
      <c r="P28" s="35"/>
      <c r="Q28" s="76"/>
      <c r="R28" s="69"/>
      <c r="S28" s="73"/>
      <c r="T28" s="73"/>
    </row>
    <row r="29" spans="1:20" s="91" customFormat="1" ht="15.75">
      <c r="A29" s="89"/>
      <c r="B29" s="40" t="s">
        <v>281</v>
      </c>
      <c r="C29" s="78">
        <f>SUM(C17:C28)</f>
        <v>107494</v>
      </c>
      <c r="D29" s="78">
        <f>SUM(D17:D28)</f>
        <v>34467</v>
      </c>
      <c r="E29" s="77"/>
      <c r="F29" s="78"/>
      <c r="G29" s="82"/>
      <c r="H29" s="78">
        <f>SUM(H17:H28)</f>
        <v>47610</v>
      </c>
      <c r="I29" s="78">
        <f>SUM(I17:I28)</f>
        <v>15312</v>
      </c>
      <c r="J29" s="77"/>
      <c r="K29" s="78"/>
      <c r="L29" s="82"/>
      <c r="M29" s="78">
        <f>SUM(M17:M28)</f>
        <v>59884</v>
      </c>
      <c r="N29" s="78">
        <f>SUM(N17:N28)</f>
        <v>19155</v>
      </c>
      <c r="O29" s="77"/>
      <c r="P29" s="78"/>
      <c r="Q29" s="90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283</v>
      </c>
      <c r="C32" s="78">
        <f>SUM(C17:C20)</f>
        <v>30488</v>
      </c>
      <c r="D32" s="78">
        <f>SUM(D17:D20)</f>
        <v>34467</v>
      </c>
      <c r="E32" s="77">
        <f>(D32/C32-1)*100</f>
        <v>13.051036473366562</v>
      </c>
      <c r="G32" s="21"/>
      <c r="H32" s="78">
        <f>SUM(H17:H20)</f>
        <v>13054</v>
      </c>
      <c r="I32" s="78">
        <f>SUM(I17:I20)</f>
        <v>15312</v>
      </c>
      <c r="J32" s="77">
        <f>(I32/H32-1)*100</f>
        <v>17.297380113375205</v>
      </c>
      <c r="K32" s="21"/>
      <c r="L32" s="21"/>
      <c r="M32" s="78">
        <f>SUM(M17:M20)</f>
        <v>17434</v>
      </c>
      <c r="N32" s="78">
        <f>SUM(N17:N20)</f>
        <v>19155</v>
      </c>
      <c r="O32" s="77">
        <f>(N32/M32-1)*100</f>
        <v>9.8715154296202812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13.051036473366562</v>
      </c>
      <c r="E33" s="21"/>
      <c r="F33" s="79"/>
      <c r="G33" s="21"/>
      <c r="H33" s="79"/>
      <c r="I33" s="77">
        <f>(I32/H32-1)*100</f>
        <v>17.297380113375205</v>
      </c>
      <c r="J33" s="21"/>
      <c r="K33" s="21"/>
      <c r="L33" s="21"/>
      <c r="M33" s="79"/>
      <c r="N33" s="77">
        <f>(N32/M32-1)*100</f>
        <v>9.8715154296202812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C20</f>
        <v>7879</v>
      </c>
      <c r="E40" s="84">
        <f>D20</f>
        <v>10955</v>
      </c>
      <c r="F40" s="21"/>
      <c r="G40" s="21"/>
      <c r="H40" s="21" t="s">
        <v>301</v>
      </c>
      <c r="I40" s="84">
        <f>H20</f>
        <v>3508</v>
      </c>
      <c r="J40" s="84">
        <f>I20</f>
        <v>4938</v>
      </c>
      <c r="K40" s="21"/>
      <c r="L40" s="21"/>
      <c r="M40" s="21" t="s">
        <v>301</v>
      </c>
      <c r="N40" s="84">
        <f>M20</f>
        <v>4371</v>
      </c>
      <c r="O40" s="84">
        <f>N20</f>
        <v>6017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B20</f>
        <v xml:space="preserve">  Abril</v>
      </c>
      <c r="E41" s="21"/>
      <c r="F41" s="21"/>
      <c r="G41" s="21"/>
      <c r="H41" s="21" t="s">
        <v>302</v>
      </c>
      <c r="I41" s="21" t="str">
        <f>B20</f>
        <v xml:space="preserve">  Abril</v>
      </c>
      <c r="J41" s="21"/>
      <c r="K41" s="21"/>
      <c r="L41" s="21"/>
      <c r="M41" s="21" t="str">
        <f>B20</f>
        <v xml:space="preserve">  Abril</v>
      </c>
      <c r="N41" s="21" t="str">
        <f>B20</f>
        <v xml:space="preserve">  Abril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72"/>
  <sheetViews>
    <sheetView showGridLines="0" zoomScale="90" zoomScaleNormal="90" workbookViewId="0">
      <selection activeCell="P29" sqref="P29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9" customFormat="1" ht="15.75">
      <c r="A11" s="67"/>
      <c r="B11" s="68"/>
      <c r="C11" s="93" t="s">
        <v>103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68"/>
    </row>
    <row r="12" spans="1:20" s="69" customForma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0" s="69" customFormat="1" ht="15.75">
      <c r="A13" s="67"/>
      <c r="B13" s="68"/>
      <c r="C13" s="93" t="s">
        <v>84</v>
      </c>
      <c r="D13" s="93"/>
      <c r="E13" s="93"/>
      <c r="F13" s="93"/>
      <c r="G13" s="72"/>
      <c r="H13" s="93" t="s">
        <v>72</v>
      </c>
      <c r="I13" s="93"/>
      <c r="J13" s="93"/>
      <c r="K13" s="93"/>
      <c r="L13" s="72"/>
      <c r="M13" s="93" t="s">
        <v>73</v>
      </c>
      <c r="N13" s="93"/>
      <c r="O13" s="93"/>
      <c r="P13" s="93"/>
      <c r="Q13" s="74"/>
      <c r="R13" s="72"/>
      <c r="S13" s="72"/>
      <c r="T13" s="68"/>
    </row>
    <row r="14" spans="1:20" s="69" customFormat="1" ht="15.75" customHeight="1">
      <c r="A14" s="67"/>
      <c r="B14" s="70"/>
      <c r="C14" s="96" t="s">
        <v>267</v>
      </c>
      <c r="D14" s="96"/>
      <c r="E14" s="94" t="s">
        <v>311</v>
      </c>
      <c r="F14" s="95" t="s">
        <v>312</v>
      </c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5"/>
      <c r="R14" s="73"/>
      <c r="S14" s="73"/>
      <c r="T14" s="68"/>
    </row>
    <row r="15" spans="1:20" s="69" customFormat="1" ht="15.75">
      <c r="A15" s="67"/>
      <c r="B15" s="70"/>
      <c r="C15" s="31">
        <v>2017</v>
      </c>
      <c r="D15" s="31">
        <v>2018</v>
      </c>
      <c r="E15" s="94"/>
      <c r="F15" s="95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5"/>
      <c r="R15" s="73"/>
      <c r="S15" s="73"/>
      <c r="T15" s="68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0"/>
      <c r="R16" s="2"/>
      <c r="S16" s="2"/>
      <c r="T16" s="2"/>
    </row>
    <row r="17" spans="1:19" s="2" customFormat="1" ht="15.75">
      <c r="A17" s="22"/>
      <c r="B17" s="34" t="s">
        <v>269</v>
      </c>
      <c r="C17" s="35">
        <v>2898</v>
      </c>
      <c r="D17" s="35">
        <v>2090</v>
      </c>
      <c r="E17" s="36">
        <f t="shared" ref="E17:E19" si="0">IF(ISBLANK(D17),"",(IFERROR(((D17/C17-1)*100),"")))</f>
        <v>-27.881297446514843</v>
      </c>
      <c r="F17" s="35">
        <v>163155</v>
      </c>
      <c r="G17" s="69"/>
      <c r="H17" s="35">
        <v>2051</v>
      </c>
      <c r="I17" s="35">
        <v>1506</v>
      </c>
      <c r="J17" s="36">
        <f t="shared" ref="J17:J19" si="1">IF(ISBLANK(I17),"",(IFERROR(((I17/H17-1)*100),"")))</f>
        <v>-26.572403705509508</v>
      </c>
      <c r="K17" s="35">
        <v>127013</v>
      </c>
      <c r="L17" s="32"/>
      <c r="M17" s="35">
        <v>622</v>
      </c>
      <c r="N17" s="35">
        <v>418</v>
      </c>
      <c r="O17" s="36">
        <f t="shared" ref="O17:O19" si="2">IF(ISBLANK(N17),"",(IFERROR(((N17/M17-1)*100),"")))</f>
        <v>-32.797427652733127</v>
      </c>
      <c r="P17" s="35">
        <v>41658</v>
      </c>
      <c r="Q17" s="76"/>
      <c r="R17" s="73"/>
      <c r="S17" s="73"/>
    </row>
    <row r="18" spans="1:19" s="2" customFormat="1" ht="15.75">
      <c r="A18" s="22"/>
      <c r="B18" s="34" t="s">
        <v>270</v>
      </c>
      <c r="C18" s="35">
        <v>3292</v>
      </c>
      <c r="D18" s="35">
        <v>4996</v>
      </c>
      <c r="E18" s="36">
        <f t="shared" si="0"/>
        <v>51.761846901579588</v>
      </c>
      <c r="F18" s="35">
        <v>166546</v>
      </c>
      <c r="G18" s="69"/>
      <c r="H18" s="35">
        <v>2224</v>
      </c>
      <c r="I18" s="35">
        <v>3824</v>
      </c>
      <c r="J18" s="36">
        <f t="shared" si="1"/>
        <v>71.942446043165461</v>
      </c>
      <c r="K18" s="35">
        <v>129644</v>
      </c>
      <c r="L18" s="32"/>
      <c r="M18" s="35">
        <v>698</v>
      </c>
      <c r="N18" s="35">
        <v>1312</v>
      </c>
      <c r="O18" s="36">
        <f t="shared" si="2"/>
        <v>87.96561604584528</v>
      </c>
      <c r="P18" s="35">
        <v>42627</v>
      </c>
      <c r="Q18" s="76"/>
      <c r="R18" s="73"/>
      <c r="S18" s="73"/>
    </row>
    <row r="19" spans="1:19" s="2" customFormat="1" ht="15.75">
      <c r="A19" s="22"/>
      <c r="B19" s="34" t="s">
        <v>271</v>
      </c>
      <c r="C19" s="35">
        <v>5484</v>
      </c>
      <c r="D19" s="35">
        <v>4350</v>
      </c>
      <c r="E19" s="36">
        <f t="shared" si="0"/>
        <v>-20.678336980306344</v>
      </c>
      <c r="F19" s="35">
        <v>170896</v>
      </c>
      <c r="G19" s="69"/>
      <c r="H19" s="35">
        <v>3754</v>
      </c>
      <c r="I19" s="35">
        <v>3404</v>
      </c>
      <c r="J19" s="36">
        <f t="shared" si="1"/>
        <v>-9.3233883857218984</v>
      </c>
      <c r="K19" s="35">
        <v>133048</v>
      </c>
      <c r="L19" s="85"/>
      <c r="M19" s="35">
        <v>1257</v>
      </c>
      <c r="N19" s="35">
        <v>1292</v>
      </c>
      <c r="O19" s="36">
        <f t="shared" si="2"/>
        <v>2.7844073190135266</v>
      </c>
      <c r="P19" s="35">
        <v>43919</v>
      </c>
      <c r="Q19" s="76"/>
      <c r="R19" s="73"/>
      <c r="S19" s="73"/>
    </row>
    <row r="20" spans="1:19" s="2" customFormat="1" ht="15.75">
      <c r="A20" s="22"/>
      <c r="B20" s="34" t="s">
        <v>272</v>
      </c>
      <c r="C20" s="35">
        <v>4051</v>
      </c>
      <c r="D20" s="102">
        <v>5364</v>
      </c>
      <c r="E20" s="103">
        <f>IF(ISBLANK(D20),"",(IFERROR(((D20/C20-1)*100),"")))</f>
        <v>32.411750185139468</v>
      </c>
      <c r="F20" s="102">
        <v>176260</v>
      </c>
      <c r="G20" s="69"/>
      <c r="H20" s="35">
        <v>2712</v>
      </c>
      <c r="I20" s="102">
        <v>3991</v>
      </c>
      <c r="J20" s="103">
        <f>IF(ISBLANK(I20),"",(IFERROR(((I20/H20-1)*100),"")))</f>
        <v>47.160766961651923</v>
      </c>
      <c r="K20" s="102">
        <v>137039</v>
      </c>
      <c r="L20" s="85"/>
      <c r="M20" s="35">
        <v>948</v>
      </c>
      <c r="N20" s="102">
        <v>1332</v>
      </c>
      <c r="O20" s="103">
        <f>IF(ISBLANK(N20),"",(IFERROR(((N20/M20-1)*100),"")))</f>
        <v>40.506329113924046</v>
      </c>
      <c r="P20" s="102">
        <v>45251</v>
      </c>
      <c r="Q20" s="76"/>
      <c r="R20" s="73"/>
      <c r="S20" s="73"/>
    </row>
    <row r="21" spans="1:19" s="2" customFormat="1" ht="15.75">
      <c r="A21" s="22"/>
      <c r="B21" s="34" t="s">
        <v>273</v>
      </c>
      <c r="C21" s="35">
        <v>5032</v>
      </c>
      <c r="D21" s="35"/>
      <c r="E21" s="36" t="str">
        <f t="shared" ref="E21:E28" si="3">IF(ISBLANK(D21),"",(IFERROR(((D21/C21-1)*100),"")))</f>
        <v/>
      </c>
      <c r="F21" s="35"/>
      <c r="G21" s="69"/>
      <c r="H21" s="35">
        <v>3547</v>
      </c>
      <c r="I21" s="35"/>
      <c r="J21" s="36" t="str">
        <f t="shared" ref="J21:J28" si="4">IF(ISBLANK(I21),"",(IFERROR(((I21/H21-1)*100),"")))</f>
        <v/>
      </c>
      <c r="K21" s="35"/>
      <c r="L21" s="32"/>
      <c r="M21" s="35">
        <v>1328</v>
      </c>
      <c r="N21" s="35"/>
      <c r="O21" s="36" t="str">
        <f t="shared" ref="O21:O28" si="5">IF(ISBLANK(N21),"",(IFERROR(((N21/M21-1)*100),"")))</f>
        <v/>
      </c>
      <c r="P21" s="35"/>
      <c r="Q21" s="76"/>
      <c r="R21" s="73"/>
      <c r="S21" s="73"/>
    </row>
    <row r="22" spans="1:19" s="2" customFormat="1" ht="15.75">
      <c r="A22" s="22"/>
      <c r="B22" s="34" t="s">
        <v>274</v>
      </c>
      <c r="C22" s="35">
        <v>5515</v>
      </c>
      <c r="D22" s="35"/>
      <c r="E22" s="36" t="str">
        <f t="shared" si="3"/>
        <v/>
      </c>
      <c r="F22" s="35"/>
      <c r="G22" s="69"/>
      <c r="H22" s="35">
        <v>3593</v>
      </c>
      <c r="I22" s="35"/>
      <c r="J22" s="36" t="str">
        <f t="shared" si="4"/>
        <v/>
      </c>
      <c r="K22" s="35"/>
      <c r="L22" s="32"/>
      <c r="M22" s="35">
        <v>1178</v>
      </c>
      <c r="N22" s="35"/>
      <c r="O22" s="36" t="str">
        <f t="shared" si="5"/>
        <v/>
      </c>
      <c r="P22" s="35"/>
      <c r="Q22" s="76"/>
      <c r="R22" s="73"/>
      <c r="S22" s="73"/>
    </row>
    <row r="23" spans="1:19" s="2" customFormat="1" ht="15.75">
      <c r="A23" s="22"/>
      <c r="B23" s="34" t="s">
        <v>275</v>
      </c>
      <c r="C23" s="35">
        <v>4688</v>
      </c>
      <c r="D23" s="35"/>
      <c r="E23" s="36" t="str">
        <f t="shared" si="3"/>
        <v/>
      </c>
      <c r="F23" s="35"/>
      <c r="G23" s="69"/>
      <c r="H23" s="35">
        <v>3278</v>
      </c>
      <c r="I23" s="35"/>
      <c r="J23" s="36" t="str">
        <f t="shared" si="4"/>
        <v/>
      </c>
      <c r="K23" s="35"/>
      <c r="L23" s="32"/>
      <c r="M23" s="35">
        <v>970</v>
      </c>
      <c r="N23" s="35"/>
      <c r="O23" s="36" t="str">
        <f t="shared" si="5"/>
        <v/>
      </c>
      <c r="P23" s="35"/>
      <c r="Q23" s="76"/>
      <c r="R23" s="73"/>
      <c r="S23" s="73"/>
    </row>
    <row r="24" spans="1:19" s="2" customFormat="1" ht="15.75">
      <c r="A24" s="22"/>
      <c r="B24" s="34" t="s">
        <v>276</v>
      </c>
      <c r="C24" s="35">
        <v>4947</v>
      </c>
      <c r="D24" s="35"/>
      <c r="E24" s="36" t="str">
        <f t="shared" si="3"/>
        <v/>
      </c>
      <c r="F24" s="35"/>
      <c r="G24" s="69"/>
      <c r="H24" s="35">
        <v>3603</v>
      </c>
      <c r="I24" s="35"/>
      <c r="J24" s="36" t="str">
        <f t="shared" si="4"/>
        <v/>
      </c>
      <c r="K24" s="35"/>
      <c r="L24" s="32"/>
      <c r="M24" s="35">
        <v>1191</v>
      </c>
      <c r="N24" s="35"/>
      <c r="O24" s="36" t="str">
        <f t="shared" si="5"/>
        <v/>
      </c>
      <c r="P24" s="35"/>
      <c r="Q24" s="76"/>
      <c r="R24" s="73"/>
      <c r="S24" s="73"/>
    </row>
    <row r="25" spans="1:19" s="2" customFormat="1" ht="15.75">
      <c r="A25" s="22"/>
      <c r="B25" s="34" t="s">
        <v>277</v>
      </c>
      <c r="C25" s="35">
        <v>5058</v>
      </c>
      <c r="D25" s="35"/>
      <c r="E25" s="36" t="str">
        <f t="shared" si="3"/>
        <v/>
      </c>
      <c r="F25" s="35"/>
      <c r="G25" s="69"/>
      <c r="H25" s="35">
        <v>3747</v>
      </c>
      <c r="I25" s="35"/>
      <c r="J25" s="36" t="str">
        <f t="shared" si="4"/>
        <v/>
      </c>
      <c r="K25" s="35"/>
      <c r="L25" s="32"/>
      <c r="M25" s="35">
        <v>1228</v>
      </c>
      <c r="N25" s="35"/>
      <c r="O25" s="36" t="str">
        <f t="shared" si="5"/>
        <v/>
      </c>
      <c r="P25" s="35"/>
      <c r="Q25" s="76"/>
      <c r="R25" s="73"/>
      <c r="S25" s="73"/>
    </row>
    <row r="26" spans="1:19" s="2" customFormat="1" ht="15.75">
      <c r="A26" s="22"/>
      <c r="B26" s="34" t="s">
        <v>278</v>
      </c>
      <c r="C26" s="35">
        <v>5335</v>
      </c>
      <c r="D26" s="35"/>
      <c r="E26" s="36" t="str">
        <f t="shared" si="3"/>
        <v/>
      </c>
      <c r="F26" s="35"/>
      <c r="G26" s="69"/>
      <c r="H26" s="35">
        <v>3895</v>
      </c>
      <c r="I26" s="35"/>
      <c r="J26" s="36" t="str">
        <f t="shared" si="4"/>
        <v/>
      </c>
      <c r="K26" s="35"/>
      <c r="L26" s="32"/>
      <c r="M26" s="35">
        <v>1298</v>
      </c>
      <c r="N26" s="35"/>
      <c r="O26" s="36" t="str">
        <f t="shared" si="5"/>
        <v/>
      </c>
      <c r="P26" s="35"/>
      <c r="Q26" s="76"/>
      <c r="R26" s="73"/>
      <c r="S26" s="73"/>
    </row>
    <row r="27" spans="1:19" s="2" customFormat="1" ht="15.75">
      <c r="A27" s="22"/>
      <c r="B27" s="34" t="s">
        <v>279</v>
      </c>
      <c r="C27" s="35">
        <v>4899</v>
      </c>
      <c r="D27" s="35"/>
      <c r="E27" s="36" t="str">
        <f t="shared" si="3"/>
        <v/>
      </c>
      <c r="F27" s="35"/>
      <c r="G27" s="69"/>
      <c r="H27" s="35">
        <v>3658</v>
      </c>
      <c r="I27" s="35"/>
      <c r="J27" s="36" t="str">
        <f t="shared" si="4"/>
        <v/>
      </c>
      <c r="K27" s="35"/>
      <c r="L27" s="32"/>
      <c r="M27" s="35">
        <v>1390</v>
      </c>
      <c r="N27" s="35"/>
      <c r="O27" s="36" t="str">
        <f t="shared" si="5"/>
        <v/>
      </c>
      <c r="P27" s="35"/>
      <c r="Q27" s="76"/>
      <c r="R27" s="73"/>
      <c r="S27" s="73"/>
    </row>
    <row r="28" spans="1:19" s="2" customFormat="1" ht="15.75">
      <c r="A28" s="22"/>
      <c r="B28" s="34" t="s">
        <v>280</v>
      </c>
      <c r="C28" s="35">
        <v>2856</v>
      </c>
      <c r="D28" s="35"/>
      <c r="E28" s="36" t="str">
        <f t="shared" si="3"/>
        <v/>
      </c>
      <c r="F28" s="35"/>
      <c r="G28" s="69"/>
      <c r="H28" s="35">
        <v>2306</v>
      </c>
      <c r="I28" s="35"/>
      <c r="J28" s="36" t="str">
        <f t="shared" si="4"/>
        <v/>
      </c>
      <c r="K28" s="35"/>
      <c r="L28" s="32"/>
      <c r="M28" s="35">
        <v>777</v>
      </c>
      <c r="N28" s="35"/>
      <c r="O28" s="36" t="str">
        <f t="shared" si="5"/>
        <v/>
      </c>
      <c r="P28" s="35"/>
      <c r="Q28" s="76"/>
      <c r="R28" s="73"/>
      <c r="S28" s="73"/>
    </row>
    <row r="29" spans="1:19" s="91" customFormat="1" ht="15.75">
      <c r="A29" s="89"/>
      <c r="B29" s="40" t="s">
        <v>281</v>
      </c>
      <c r="C29" s="78">
        <f>SUM(C17:C28)</f>
        <v>54055</v>
      </c>
      <c r="D29" s="78">
        <f>SUM(D17:D28)</f>
        <v>16800</v>
      </c>
      <c r="E29" s="77"/>
      <c r="F29" s="78"/>
      <c r="G29" s="82"/>
      <c r="H29" s="78">
        <f>SUM(H17:H28)</f>
        <v>38368</v>
      </c>
      <c r="I29" s="78">
        <f>SUM(I17:I28)</f>
        <v>12725</v>
      </c>
      <c r="J29" s="77"/>
      <c r="K29" s="78"/>
      <c r="L29" s="82"/>
      <c r="M29" s="78">
        <f>SUM(M17:M28)</f>
        <v>12885</v>
      </c>
      <c r="N29" s="78">
        <f>SUM(N17:N28)</f>
        <v>4354</v>
      </c>
      <c r="O29" s="77"/>
      <c r="P29" s="78"/>
      <c r="Q29" s="90"/>
    </row>
    <row r="30" spans="1:19" s="2" customFormat="1">
      <c r="A30" s="22"/>
      <c r="B30" s="8"/>
      <c r="C30" s="21"/>
      <c r="D30" s="21"/>
      <c r="E30" s="21"/>
      <c r="F30" s="21" t="s">
        <v>303</v>
      </c>
      <c r="G30" s="21"/>
      <c r="H30" s="21"/>
      <c r="I30" s="21"/>
      <c r="J30" s="21"/>
      <c r="K30" s="21" t="s">
        <v>303</v>
      </c>
      <c r="L30" s="21"/>
      <c r="M30" s="21"/>
      <c r="N30" s="21"/>
      <c r="O30" s="21"/>
      <c r="P30" s="21" t="s">
        <v>303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40" t="s">
        <v>283</v>
      </c>
      <c r="C32" s="78">
        <f>SUM(C17:C20)</f>
        <v>15725</v>
      </c>
      <c r="D32" s="78">
        <f>SUM(D17:D20)</f>
        <v>16800</v>
      </c>
      <c r="E32" s="77">
        <f>(D32/C32-1)*100</f>
        <v>6.8362480127186043</v>
      </c>
      <c r="G32" s="21"/>
      <c r="H32" s="78">
        <f>SUM(H17:H20)</f>
        <v>10741</v>
      </c>
      <c r="I32" s="78">
        <f>SUM(I17:I20)</f>
        <v>12725</v>
      </c>
      <c r="J32" s="77">
        <f>(I32/H32-1)*100</f>
        <v>18.471278279489802</v>
      </c>
      <c r="K32" s="21"/>
      <c r="L32" s="21"/>
      <c r="M32" s="78">
        <f>SUM(M17:M20)</f>
        <v>3525</v>
      </c>
      <c r="N32" s="78">
        <f>SUM(N17:N20)</f>
        <v>4354</v>
      </c>
      <c r="O32" s="77">
        <f>(N32/M32-1)*100</f>
        <v>23.517730496453893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6.8362480127186043</v>
      </c>
      <c r="E33" s="21"/>
      <c r="F33" s="79"/>
      <c r="G33" s="21"/>
      <c r="H33" s="79"/>
      <c r="I33" s="77">
        <f>(I32/H32-1)*100</f>
        <v>18.471278279489802</v>
      </c>
      <c r="J33" s="21"/>
      <c r="K33" s="21"/>
      <c r="L33" s="21"/>
      <c r="M33" s="79"/>
      <c r="N33" s="77">
        <f>(N32/M32-1)*100</f>
        <v>23.517730496453893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C20</f>
        <v>4051</v>
      </c>
      <c r="E40" s="84">
        <f>D20</f>
        <v>5364</v>
      </c>
      <c r="F40" s="21"/>
      <c r="G40" s="21"/>
      <c r="H40" s="21" t="s">
        <v>301</v>
      </c>
      <c r="I40" s="84">
        <f>H20</f>
        <v>2712</v>
      </c>
      <c r="J40" s="84">
        <f>I20</f>
        <v>3991</v>
      </c>
      <c r="K40" s="21"/>
      <c r="L40" s="21"/>
      <c r="M40" s="21" t="s">
        <v>301</v>
      </c>
      <c r="N40" s="84">
        <f>M20</f>
        <v>948</v>
      </c>
      <c r="O40" s="84">
        <f>N20</f>
        <v>1332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B20</f>
        <v xml:space="preserve">  Abril</v>
      </c>
      <c r="E41" s="21"/>
      <c r="F41" s="21"/>
      <c r="G41" s="21"/>
      <c r="H41" s="21" t="s">
        <v>302</v>
      </c>
      <c r="I41" s="21" t="str">
        <f>B20</f>
        <v xml:space="preserve">  Abril</v>
      </c>
      <c r="J41" s="21"/>
      <c r="K41" s="21"/>
      <c r="L41" s="21"/>
      <c r="M41" s="21" t="str">
        <f>B20</f>
        <v xml:space="preserve">  Abril</v>
      </c>
      <c r="N41" s="21" t="str">
        <f>B20</f>
        <v xml:space="preserve">  Abril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S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7" t="s">
        <v>104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253</v>
      </c>
      <c r="C13" s="98" t="s">
        <v>314</v>
      </c>
      <c r="D13" s="98"/>
      <c r="E13" s="95" t="s">
        <v>311</v>
      </c>
      <c r="F13" s="95" t="s">
        <v>304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9" ht="15.75">
      <c r="A16" s="12"/>
      <c r="B16" s="34" t="s">
        <v>25</v>
      </c>
      <c r="C16" s="35">
        <v>2</v>
      </c>
      <c r="D16" s="35">
        <v>3</v>
      </c>
      <c r="E16" s="36">
        <f t="shared" ref="E16:E50" si="0">IF(ISBLANK(D16),"",(IFERROR(((D16/C16-1)*100),"")))</f>
        <v>50</v>
      </c>
      <c r="F16" s="36">
        <f>+(D16*100)/$D$50</f>
        <v>2.7384755819260611E-2</v>
      </c>
      <c r="G16" s="35">
        <v>7</v>
      </c>
      <c r="H16" s="35">
        <v>9</v>
      </c>
      <c r="I16" s="36">
        <f t="shared" ref="I16:I50" si="1">IF(ISBLANK(H16),"",(IFERROR(((H16/G16-1)*100),"")))</f>
        <v>28.57142857142858</v>
      </c>
      <c r="J16" s="36">
        <f>+(H16*100)/$H$50</f>
        <v>2.8758587633807318E-2</v>
      </c>
      <c r="K16" s="81"/>
      <c r="L16" s="35">
        <v>113</v>
      </c>
      <c r="M16" s="36">
        <f>+(L16*100)/$L$50</f>
        <v>3.1259768677711783E-2</v>
      </c>
      <c r="N16" s="15"/>
    </row>
    <row r="17" spans="1:14" ht="15.75">
      <c r="A17" s="12"/>
      <c r="B17" s="34" t="s">
        <v>0</v>
      </c>
      <c r="C17" s="35">
        <v>2257</v>
      </c>
      <c r="D17" s="35">
        <v>3506</v>
      </c>
      <c r="E17" s="36">
        <f t="shared" si="0"/>
        <v>55.338945502879923</v>
      </c>
      <c r="F17" s="36">
        <f t="shared" ref="F17:F48" si="2">+(D17*100)/$D$50</f>
        <v>32.0036513007759</v>
      </c>
      <c r="G17" s="35">
        <v>8088</v>
      </c>
      <c r="H17" s="35">
        <v>10305</v>
      </c>
      <c r="I17" s="36">
        <f t="shared" si="1"/>
        <v>27.410979228486653</v>
      </c>
      <c r="J17" s="36">
        <f t="shared" ref="J17:J48" si="3">+(H17*100)/$H$50</f>
        <v>32.928582840709382</v>
      </c>
      <c r="K17" s="81"/>
      <c r="L17" s="35">
        <v>85746</v>
      </c>
      <c r="M17" s="36">
        <f t="shared" ref="M17:M47" si="4">+(L17*100)/$L$50</f>
        <v>23.720355088841369</v>
      </c>
      <c r="N17" s="15"/>
    </row>
    <row r="18" spans="1:14" ht="15.75">
      <c r="A18" s="12"/>
      <c r="B18" s="34" t="s">
        <v>23</v>
      </c>
      <c r="C18" s="35">
        <v>75</v>
      </c>
      <c r="D18" s="35">
        <v>89</v>
      </c>
      <c r="E18" s="36">
        <f t="shared" si="0"/>
        <v>18.666666666666675</v>
      </c>
      <c r="F18" s="36">
        <f t="shared" si="2"/>
        <v>0.81241442263806485</v>
      </c>
      <c r="G18" s="35">
        <v>343</v>
      </c>
      <c r="H18" s="35">
        <v>261</v>
      </c>
      <c r="I18" s="36">
        <f t="shared" si="1"/>
        <v>-23.906705539358597</v>
      </c>
      <c r="J18" s="36">
        <f t="shared" si="3"/>
        <v>0.83399904138041225</v>
      </c>
      <c r="K18" s="81"/>
      <c r="L18" s="35">
        <v>3996</v>
      </c>
      <c r="M18" s="36">
        <f t="shared" si="4"/>
        <v>1.1054339436826222</v>
      </c>
      <c r="N18" s="15"/>
    </row>
    <row r="19" spans="1:14" ht="15.75">
      <c r="A19" s="12"/>
      <c r="B19" s="34" t="s">
        <v>2</v>
      </c>
      <c r="C19" s="35">
        <v>288</v>
      </c>
      <c r="D19" s="35">
        <v>499</v>
      </c>
      <c r="E19" s="36">
        <f t="shared" si="0"/>
        <v>73.263888888888886</v>
      </c>
      <c r="F19" s="36">
        <f t="shared" si="2"/>
        <v>4.5549977179370149</v>
      </c>
      <c r="G19" s="35">
        <v>1079</v>
      </c>
      <c r="H19" s="35">
        <v>1190</v>
      </c>
      <c r="I19" s="36">
        <f t="shared" si="1"/>
        <v>10.287303058387387</v>
      </c>
      <c r="J19" s="36">
        <f t="shared" si="3"/>
        <v>3.8025243649145231</v>
      </c>
      <c r="K19" s="81"/>
      <c r="L19" s="35">
        <v>15363</v>
      </c>
      <c r="M19" s="36">
        <f t="shared" si="4"/>
        <v>4.2499453645635938</v>
      </c>
      <c r="N19" s="15"/>
    </row>
    <row r="20" spans="1:14" ht="15.75">
      <c r="A20" s="12"/>
      <c r="B20" s="34" t="s">
        <v>230</v>
      </c>
      <c r="C20" s="35">
        <v>778</v>
      </c>
      <c r="D20" s="35">
        <v>1123</v>
      </c>
      <c r="E20" s="36">
        <f t="shared" si="0"/>
        <v>44.344473007712097</v>
      </c>
      <c r="F20" s="36">
        <f t="shared" si="2"/>
        <v>10.251026928343222</v>
      </c>
      <c r="G20" s="35">
        <v>2884</v>
      </c>
      <c r="H20" s="35">
        <v>3453</v>
      </c>
      <c r="I20" s="36">
        <f t="shared" si="1"/>
        <v>19.729542302357839</v>
      </c>
      <c r="J20" s="36">
        <f t="shared" si="3"/>
        <v>11.033711455504074</v>
      </c>
      <c r="K20" s="81"/>
      <c r="L20" s="35">
        <v>35255</v>
      </c>
      <c r="M20" s="36">
        <f t="shared" si="4"/>
        <v>9.7527711923250351</v>
      </c>
      <c r="N20" s="15"/>
    </row>
    <row r="21" spans="1:14" ht="15.75">
      <c r="A21" s="12"/>
      <c r="B21" s="34" t="s">
        <v>5</v>
      </c>
      <c r="C21" s="35">
        <v>29</v>
      </c>
      <c r="D21" s="35">
        <v>98</v>
      </c>
      <c r="E21" s="36">
        <f t="shared" si="0"/>
        <v>237.93103448275863</v>
      </c>
      <c r="F21" s="36">
        <f t="shared" si="2"/>
        <v>0.89456869009584661</v>
      </c>
      <c r="G21" s="35">
        <v>207</v>
      </c>
      <c r="H21" s="35">
        <v>285</v>
      </c>
      <c r="I21" s="36">
        <f t="shared" si="1"/>
        <v>37.681159420289845</v>
      </c>
      <c r="J21" s="36">
        <f t="shared" si="3"/>
        <v>0.91068860840389843</v>
      </c>
      <c r="K21" s="81"/>
      <c r="L21" s="35">
        <v>3485</v>
      </c>
      <c r="M21" s="36">
        <f t="shared" si="4"/>
        <v>0.96407339683031479</v>
      </c>
      <c r="N21" s="15"/>
    </row>
    <row r="22" spans="1:14" ht="15.75">
      <c r="A22" s="12"/>
      <c r="B22" s="34" t="s">
        <v>9</v>
      </c>
      <c r="C22" s="35">
        <v>45</v>
      </c>
      <c r="D22" s="35">
        <v>80</v>
      </c>
      <c r="E22" s="36">
        <f t="shared" si="0"/>
        <v>77.777777777777771</v>
      </c>
      <c r="F22" s="36">
        <f t="shared" si="2"/>
        <v>0.73026015518028298</v>
      </c>
      <c r="G22" s="35">
        <v>189</v>
      </c>
      <c r="H22" s="35">
        <v>243</v>
      </c>
      <c r="I22" s="36">
        <f t="shared" si="1"/>
        <v>28.57142857142858</v>
      </c>
      <c r="J22" s="36">
        <f t="shared" si="3"/>
        <v>0.77648186611279757</v>
      </c>
      <c r="K22" s="81"/>
      <c r="L22" s="35">
        <v>2494</v>
      </c>
      <c r="M22" s="36">
        <f t="shared" si="4"/>
        <v>0.68992799187799281</v>
      </c>
      <c r="N22" s="15"/>
    </row>
    <row r="23" spans="1:14" ht="15.75">
      <c r="A23" s="12"/>
      <c r="B23" s="34" t="s">
        <v>10</v>
      </c>
      <c r="C23" s="35">
        <v>60</v>
      </c>
      <c r="D23" s="35">
        <v>129</v>
      </c>
      <c r="E23" s="36">
        <f t="shared" si="0"/>
        <v>114.99999999999999</v>
      </c>
      <c r="F23" s="36">
        <f t="shared" si="2"/>
        <v>1.1775445002282063</v>
      </c>
      <c r="G23" s="35">
        <v>256</v>
      </c>
      <c r="H23" s="35">
        <v>278</v>
      </c>
      <c r="I23" s="36">
        <f t="shared" si="1"/>
        <v>8.59375</v>
      </c>
      <c r="J23" s="36">
        <f t="shared" si="3"/>
        <v>0.88832081802204821</v>
      </c>
      <c r="K23" s="81"/>
      <c r="L23" s="35">
        <v>3459</v>
      </c>
      <c r="M23" s="36">
        <f t="shared" si="4"/>
        <v>0.95688088368323065</v>
      </c>
      <c r="N23" s="15"/>
    </row>
    <row r="24" spans="1:14" ht="15.75">
      <c r="A24" s="12"/>
      <c r="B24" s="34" t="s">
        <v>21</v>
      </c>
      <c r="C24" s="35">
        <v>111</v>
      </c>
      <c r="D24" s="35">
        <v>158</v>
      </c>
      <c r="E24" s="36">
        <f t="shared" si="0"/>
        <v>42.342342342342334</v>
      </c>
      <c r="F24" s="36">
        <f t="shared" si="2"/>
        <v>1.4422638064810589</v>
      </c>
      <c r="G24" s="35">
        <v>474</v>
      </c>
      <c r="H24" s="35">
        <v>377</v>
      </c>
      <c r="I24" s="36">
        <f t="shared" si="1"/>
        <v>-20.46413502109705</v>
      </c>
      <c r="J24" s="36">
        <f t="shared" si="3"/>
        <v>1.2046652819939287</v>
      </c>
      <c r="K24" s="81"/>
      <c r="L24" s="35">
        <v>5075</v>
      </c>
      <c r="M24" s="36">
        <f t="shared" si="4"/>
        <v>1.4039232392866134</v>
      </c>
      <c r="N24" s="15"/>
    </row>
    <row r="25" spans="1:14" ht="15.75">
      <c r="A25" s="12"/>
      <c r="B25" s="34" t="s">
        <v>12</v>
      </c>
      <c r="C25" s="35">
        <v>167</v>
      </c>
      <c r="D25" s="35">
        <v>155</v>
      </c>
      <c r="E25" s="36">
        <f t="shared" si="0"/>
        <v>-7.1856287425149716</v>
      </c>
      <c r="F25" s="36">
        <f t="shared" si="2"/>
        <v>1.4148790506617983</v>
      </c>
      <c r="G25" s="35">
        <v>714</v>
      </c>
      <c r="H25" s="35">
        <v>494</v>
      </c>
      <c r="I25" s="36">
        <f t="shared" si="1"/>
        <v>-30.812324929971989</v>
      </c>
      <c r="J25" s="36">
        <f t="shared" si="3"/>
        <v>1.5785269212334239</v>
      </c>
      <c r="K25" s="81"/>
      <c r="L25" s="35">
        <v>8046</v>
      </c>
      <c r="M25" s="36">
        <f t="shared" si="4"/>
        <v>2.2258061839014958</v>
      </c>
      <c r="N25" s="15"/>
    </row>
    <row r="26" spans="1:14" ht="15.75">
      <c r="A26" s="12"/>
      <c r="B26" s="34" t="s">
        <v>16</v>
      </c>
      <c r="C26" s="35">
        <v>187</v>
      </c>
      <c r="D26" s="35">
        <v>235</v>
      </c>
      <c r="E26" s="36">
        <f t="shared" si="0"/>
        <v>25.668449197860955</v>
      </c>
      <c r="F26" s="36">
        <f t="shared" si="2"/>
        <v>2.1451392058420811</v>
      </c>
      <c r="G26" s="35">
        <v>767</v>
      </c>
      <c r="H26" s="35">
        <v>646</v>
      </c>
      <c r="I26" s="36">
        <f t="shared" si="1"/>
        <v>-15.775749674054762</v>
      </c>
      <c r="J26" s="36">
        <f t="shared" si="3"/>
        <v>2.0642275123821698</v>
      </c>
      <c r="K26" s="81"/>
      <c r="L26" s="35">
        <v>6517</v>
      </c>
      <c r="M26" s="36">
        <f t="shared" si="4"/>
        <v>1.8028310838287407</v>
      </c>
      <c r="N26" s="15"/>
    </row>
    <row r="27" spans="1:14" ht="15.75">
      <c r="A27" s="12"/>
      <c r="B27" s="34" t="s">
        <v>14</v>
      </c>
      <c r="C27" s="35">
        <v>270</v>
      </c>
      <c r="D27" s="35">
        <v>431</v>
      </c>
      <c r="E27" s="36">
        <f t="shared" si="0"/>
        <v>59.629629629629633</v>
      </c>
      <c r="F27" s="36">
        <f t="shared" si="2"/>
        <v>3.9342765860337745</v>
      </c>
      <c r="G27" s="35">
        <v>1079</v>
      </c>
      <c r="H27" s="35">
        <v>1385</v>
      </c>
      <c r="I27" s="36">
        <f t="shared" si="1"/>
        <v>28.359592215013897</v>
      </c>
      <c r="J27" s="36">
        <f t="shared" si="3"/>
        <v>4.4256270969803486</v>
      </c>
      <c r="K27" s="81"/>
      <c r="L27" s="35">
        <v>11540</v>
      </c>
      <c r="M27" s="36">
        <f t="shared" si="4"/>
        <v>3.1923692968211856</v>
      </c>
      <c r="N27" s="15"/>
    </row>
    <row r="28" spans="1:14" ht="15.75">
      <c r="A28" s="12"/>
      <c r="B28" s="34" t="s">
        <v>24</v>
      </c>
      <c r="C28" s="35">
        <v>130</v>
      </c>
      <c r="D28" s="35">
        <v>101</v>
      </c>
      <c r="E28" s="36">
        <f t="shared" si="0"/>
        <v>-22.307692307692307</v>
      </c>
      <c r="F28" s="36">
        <f t="shared" si="2"/>
        <v>0.92195344591510731</v>
      </c>
      <c r="G28" s="35">
        <v>465</v>
      </c>
      <c r="H28" s="35">
        <v>234</v>
      </c>
      <c r="I28" s="36">
        <f t="shared" si="1"/>
        <v>-49.677419354838712</v>
      </c>
      <c r="J28" s="36">
        <f t="shared" si="3"/>
        <v>0.74772327847899023</v>
      </c>
      <c r="K28" s="81"/>
      <c r="L28" s="35">
        <v>2788</v>
      </c>
      <c r="M28" s="36">
        <f t="shared" si="4"/>
        <v>0.77125871746425179</v>
      </c>
      <c r="N28" s="15"/>
    </row>
    <row r="29" spans="1:14" ht="15.75">
      <c r="A29" s="12"/>
      <c r="B29" s="34" t="s">
        <v>18</v>
      </c>
      <c r="C29" s="35">
        <v>184</v>
      </c>
      <c r="D29" s="35">
        <v>190</v>
      </c>
      <c r="E29" s="36">
        <f t="shared" si="0"/>
        <v>3.2608695652173836</v>
      </c>
      <c r="F29" s="36">
        <f t="shared" si="2"/>
        <v>1.734367868553172</v>
      </c>
      <c r="G29" s="35">
        <v>586</v>
      </c>
      <c r="H29" s="35">
        <v>572</v>
      </c>
      <c r="I29" s="36">
        <f t="shared" si="1"/>
        <v>-2.3890784982935176</v>
      </c>
      <c r="J29" s="36">
        <f t="shared" si="3"/>
        <v>1.8277680140597539</v>
      </c>
      <c r="K29" s="81"/>
      <c r="L29" s="35">
        <v>7155</v>
      </c>
      <c r="M29" s="36">
        <f t="shared" si="4"/>
        <v>1.9793242910533435</v>
      </c>
      <c r="N29" s="15"/>
    </row>
    <row r="30" spans="1:14" ht="15.75">
      <c r="A30" s="12"/>
      <c r="B30" s="34" t="s">
        <v>1</v>
      </c>
      <c r="C30" s="35">
        <v>479</v>
      </c>
      <c r="D30" s="35">
        <v>606</v>
      </c>
      <c r="E30" s="36">
        <f t="shared" si="0"/>
        <v>26.513569937369532</v>
      </c>
      <c r="F30" s="36">
        <f t="shared" si="2"/>
        <v>5.5317206754906438</v>
      </c>
      <c r="G30" s="35">
        <v>1641</v>
      </c>
      <c r="H30" s="35">
        <v>1636</v>
      </c>
      <c r="I30" s="36">
        <f t="shared" si="1"/>
        <v>-0.30469226081657474</v>
      </c>
      <c r="J30" s="36">
        <f t="shared" si="3"/>
        <v>5.2276721521009746</v>
      </c>
      <c r="K30" s="81"/>
      <c r="L30" s="35">
        <v>15862</v>
      </c>
      <c r="M30" s="36">
        <f t="shared" si="4"/>
        <v>4.3879862899634015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0</v>
      </c>
      <c r="H31" s="35">
        <v>0</v>
      </c>
      <c r="I31" s="36" t="str">
        <f t="shared" si="1"/>
        <v/>
      </c>
      <c r="J31" s="36">
        <f t="shared" si="3"/>
        <v>0</v>
      </c>
      <c r="K31" s="81"/>
      <c r="L31" s="35">
        <v>5</v>
      </c>
      <c r="M31" s="36">
        <f t="shared" si="4"/>
        <v>1.3831756052084861E-3</v>
      </c>
      <c r="N31" s="15"/>
    </row>
    <row r="32" spans="1:14" ht="15.75">
      <c r="A32" s="12"/>
      <c r="B32" s="34" t="s">
        <v>26</v>
      </c>
      <c r="C32" s="35">
        <v>1</v>
      </c>
      <c r="D32" s="35">
        <v>2</v>
      </c>
      <c r="E32" s="36">
        <f t="shared" si="0"/>
        <v>100</v>
      </c>
      <c r="F32" s="36">
        <f t="shared" si="2"/>
        <v>1.8256503879507075E-2</v>
      </c>
      <c r="G32" s="35">
        <v>6</v>
      </c>
      <c r="H32" s="35">
        <v>4</v>
      </c>
      <c r="I32" s="36">
        <f t="shared" si="1"/>
        <v>-33.333333333333336</v>
      </c>
      <c r="J32" s="36">
        <f t="shared" si="3"/>
        <v>1.2781594503914364E-2</v>
      </c>
      <c r="K32" s="81"/>
      <c r="L32" s="35">
        <v>55</v>
      </c>
      <c r="M32" s="36">
        <f t="shared" si="4"/>
        <v>1.5214931657293347E-2</v>
      </c>
      <c r="N32" s="15"/>
    </row>
    <row r="33" spans="1:14" ht="15.75">
      <c r="A33" s="12"/>
      <c r="B33" s="34" t="s">
        <v>8</v>
      </c>
      <c r="C33" s="35">
        <v>131</v>
      </c>
      <c r="D33" s="35">
        <v>143</v>
      </c>
      <c r="E33" s="36">
        <f t="shared" si="0"/>
        <v>9.1603053435114425</v>
      </c>
      <c r="F33" s="36">
        <f t="shared" si="2"/>
        <v>1.3053400273847557</v>
      </c>
      <c r="G33" s="35">
        <v>566</v>
      </c>
      <c r="H33" s="35">
        <v>412</v>
      </c>
      <c r="I33" s="36">
        <f t="shared" si="1"/>
        <v>-27.20848056537103</v>
      </c>
      <c r="J33" s="36">
        <f t="shared" si="3"/>
        <v>1.3165042339031794</v>
      </c>
      <c r="K33" s="81"/>
      <c r="L33" s="35">
        <v>4820</v>
      </c>
      <c r="M33" s="36">
        <f t="shared" si="4"/>
        <v>1.3333812834209806</v>
      </c>
      <c r="N33" s="15"/>
    </row>
    <row r="34" spans="1:14" ht="15.75">
      <c r="A34" s="12"/>
      <c r="B34" s="34" t="s">
        <v>19</v>
      </c>
      <c r="C34" s="35">
        <v>133</v>
      </c>
      <c r="D34" s="35">
        <v>192</v>
      </c>
      <c r="E34" s="36">
        <f t="shared" si="0"/>
        <v>44.36090225563909</v>
      </c>
      <c r="F34" s="36">
        <f t="shared" si="2"/>
        <v>1.7526243724326791</v>
      </c>
      <c r="G34" s="35">
        <v>609</v>
      </c>
      <c r="H34" s="35">
        <v>557</v>
      </c>
      <c r="I34" s="36">
        <f t="shared" si="1"/>
        <v>-8.5385878489326767</v>
      </c>
      <c r="J34" s="36">
        <f t="shared" si="3"/>
        <v>1.7798370346700751</v>
      </c>
      <c r="K34" s="81"/>
      <c r="L34" s="35">
        <v>5234</v>
      </c>
      <c r="M34" s="36">
        <f t="shared" si="4"/>
        <v>1.4479082235322431</v>
      </c>
      <c r="N34" s="15"/>
    </row>
    <row r="35" spans="1:14" ht="15.75">
      <c r="A35" s="12"/>
      <c r="B35" s="34" t="s">
        <v>17</v>
      </c>
      <c r="C35" s="35">
        <v>205</v>
      </c>
      <c r="D35" s="35">
        <v>257</v>
      </c>
      <c r="E35" s="36">
        <f t="shared" si="0"/>
        <v>25.365853658536587</v>
      </c>
      <c r="F35" s="36">
        <f t="shared" si="2"/>
        <v>2.3459607485166591</v>
      </c>
      <c r="G35" s="35">
        <v>768</v>
      </c>
      <c r="H35" s="35">
        <v>771</v>
      </c>
      <c r="I35" s="36">
        <f t="shared" si="1"/>
        <v>0.390625</v>
      </c>
      <c r="J35" s="36">
        <f t="shared" si="3"/>
        <v>2.4636523406294937</v>
      </c>
      <c r="K35" s="81"/>
      <c r="L35" s="35">
        <v>7899</v>
      </c>
      <c r="M35" s="36">
        <f t="shared" si="4"/>
        <v>2.1851408211083663</v>
      </c>
      <c r="N35" s="15"/>
    </row>
    <row r="36" spans="1:14" ht="15.75">
      <c r="A36" s="12"/>
      <c r="B36" s="34" t="s">
        <v>4</v>
      </c>
      <c r="C36" s="35">
        <v>271</v>
      </c>
      <c r="D36" s="35">
        <v>390</v>
      </c>
      <c r="E36" s="36">
        <f t="shared" si="0"/>
        <v>43.91143911439115</v>
      </c>
      <c r="F36" s="36">
        <f t="shared" si="2"/>
        <v>3.5600182565038794</v>
      </c>
      <c r="G36" s="35">
        <v>1471</v>
      </c>
      <c r="H36" s="35">
        <v>1169</v>
      </c>
      <c r="I36" s="36">
        <f t="shared" si="1"/>
        <v>-20.530251529571718</v>
      </c>
      <c r="J36" s="36">
        <f t="shared" si="3"/>
        <v>3.7354209937689729</v>
      </c>
      <c r="K36" s="81"/>
      <c r="L36" s="35">
        <v>24300</v>
      </c>
      <c r="M36" s="36">
        <f t="shared" si="4"/>
        <v>6.7222334413132421</v>
      </c>
      <c r="N36" s="15"/>
    </row>
    <row r="37" spans="1:14" ht="15.75">
      <c r="A37" s="12"/>
      <c r="B37" s="34" t="s">
        <v>13</v>
      </c>
      <c r="C37" s="35">
        <v>244</v>
      </c>
      <c r="D37" s="35">
        <v>233</v>
      </c>
      <c r="E37" s="36">
        <f t="shared" si="0"/>
        <v>-4.5081967213114744</v>
      </c>
      <c r="F37" s="36">
        <f t="shared" si="2"/>
        <v>2.126882701962574</v>
      </c>
      <c r="G37" s="35">
        <v>1083</v>
      </c>
      <c r="H37" s="35">
        <v>577</v>
      </c>
      <c r="I37" s="36">
        <f t="shared" si="1"/>
        <v>-46.722068328716524</v>
      </c>
      <c r="J37" s="36">
        <f t="shared" si="3"/>
        <v>1.8437450071896468</v>
      </c>
      <c r="K37" s="81"/>
      <c r="L37" s="35">
        <v>7574</v>
      </c>
      <c r="M37" s="36">
        <f t="shared" si="4"/>
        <v>2.0952344067698148</v>
      </c>
      <c r="N37" s="15"/>
    </row>
    <row r="38" spans="1:14" ht="15.75">
      <c r="A38" s="12"/>
      <c r="B38" s="34" t="s">
        <v>11</v>
      </c>
      <c r="C38" s="35">
        <v>211</v>
      </c>
      <c r="D38" s="35">
        <v>240</v>
      </c>
      <c r="E38" s="36">
        <f t="shared" si="0"/>
        <v>13.744075829383885</v>
      </c>
      <c r="F38" s="36">
        <f t="shared" si="2"/>
        <v>2.1907804655408487</v>
      </c>
      <c r="G38" s="35">
        <v>763</v>
      </c>
      <c r="H38" s="35">
        <v>695</v>
      </c>
      <c r="I38" s="36">
        <f t="shared" si="1"/>
        <v>-8.9121887287024855</v>
      </c>
      <c r="J38" s="36">
        <f t="shared" si="3"/>
        <v>2.2208020450551205</v>
      </c>
      <c r="K38" s="81"/>
      <c r="L38" s="35">
        <v>8110</v>
      </c>
      <c r="M38" s="36">
        <f t="shared" si="4"/>
        <v>2.2435108316481642</v>
      </c>
      <c r="N38" s="15"/>
    </row>
    <row r="39" spans="1:14" ht="15.75">
      <c r="A39" s="12"/>
      <c r="B39" s="34" t="s">
        <v>22</v>
      </c>
      <c r="C39" s="35">
        <v>202</v>
      </c>
      <c r="D39" s="35">
        <v>234</v>
      </c>
      <c r="E39" s="36">
        <f t="shared" si="0"/>
        <v>15.841584158415834</v>
      </c>
      <c r="F39" s="36">
        <f t="shared" si="2"/>
        <v>2.1360109539023275</v>
      </c>
      <c r="G39" s="35">
        <v>708</v>
      </c>
      <c r="H39" s="35">
        <v>592</v>
      </c>
      <c r="I39" s="36">
        <f t="shared" si="1"/>
        <v>-16.384180790960457</v>
      </c>
      <c r="J39" s="36">
        <f t="shared" si="3"/>
        <v>1.8916759865793258</v>
      </c>
      <c r="K39" s="81"/>
      <c r="L39" s="35">
        <v>6550</v>
      </c>
      <c r="M39" s="36">
        <f t="shared" si="4"/>
        <v>1.8119600428231168</v>
      </c>
      <c r="N39" s="15"/>
    </row>
    <row r="40" spans="1:14" ht="15.75">
      <c r="A40" s="12"/>
      <c r="B40" s="34" t="s">
        <v>15</v>
      </c>
      <c r="C40" s="35">
        <v>40</v>
      </c>
      <c r="D40" s="35">
        <v>68</v>
      </c>
      <c r="E40" s="36">
        <f t="shared" si="0"/>
        <v>70</v>
      </c>
      <c r="F40" s="36">
        <f t="shared" si="2"/>
        <v>0.62072113190324052</v>
      </c>
      <c r="G40" s="35">
        <v>193</v>
      </c>
      <c r="H40" s="35">
        <v>181</v>
      </c>
      <c r="I40" s="36">
        <f t="shared" si="1"/>
        <v>-6.2176165803108807</v>
      </c>
      <c r="J40" s="36">
        <f t="shared" si="3"/>
        <v>0.5783671513021249</v>
      </c>
      <c r="K40" s="81"/>
      <c r="L40" s="35">
        <v>1659</v>
      </c>
      <c r="M40" s="36">
        <f t="shared" si="4"/>
        <v>0.45893766580817569</v>
      </c>
      <c r="N40" s="15"/>
    </row>
    <row r="41" spans="1:14" ht="15.75">
      <c r="A41" s="12"/>
      <c r="B41" s="34" t="s">
        <v>6</v>
      </c>
      <c r="C41" s="35">
        <v>105</v>
      </c>
      <c r="D41" s="35">
        <v>174</v>
      </c>
      <c r="E41" s="36">
        <f t="shared" si="0"/>
        <v>65.714285714285722</v>
      </c>
      <c r="F41" s="36">
        <f t="shared" si="2"/>
        <v>1.5883158375171156</v>
      </c>
      <c r="G41" s="35">
        <v>345</v>
      </c>
      <c r="H41" s="35">
        <v>423</v>
      </c>
      <c r="I41" s="36">
        <f t="shared" si="1"/>
        <v>22.608695652173914</v>
      </c>
      <c r="J41" s="36">
        <f t="shared" si="3"/>
        <v>1.3516536187889439</v>
      </c>
      <c r="K41" s="81"/>
      <c r="L41" s="35">
        <v>5631</v>
      </c>
      <c r="M41" s="36">
        <f t="shared" si="4"/>
        <v>1.5577323665857969</v>
      </c>
      <c r="N41" s="15"/>
    </row>
    <row r="42" spans="1:14" ht="15.75">
      <c r="A42" s="12"/>
      <c r="B42" s="34" t="s">
        <v>74</v>
      </c>
      <c r="C42" s="35">
        <v>0</v>
      </c>
      <c r="D42" s="35">
        <v>1</v>
      </c>
      <c r="E42" s="36" t="str">
        <f t="shared" si="0"/>
        <v/>
      </c>
      <c r="F42" s="36">
        <f t="shared" si="2"/>
        <v>9.1282519397535376E-3</v>
      </c>
      <c r="G42" s="35">
        <v>2</v>
      </c>
      <c r="H42" s="35">
        <v>6</v>
      </c>
      <c r="I42" s="36">
        <f t="shared" si="1"/>
        <v>200</v>
      </c>
      <c r="J42" s="36">
        <f t="shared" si="3"/>
        <v>1.9172391755871546E-2</v>
      </c>
      <c r="K42" s="81"/>
      <c r="L42" s="35">
        <v>31</v>
      </c>
      <c r="M42" s="36">
        <f t="shared" si="4"/>
        <v>8.5756887522926133E-3</v>
      </c>
      <c r="N42" s="15"/>
    </row>
    <row r="43" spans="1:14" ht="15.75">
      <c r="A43" s="12"/>
      <c r="B43" s="34" t="s">
        <v>3</v>
      </c>
      <c r="C43" s="35">
        <v>338</v>
      </c>
      <c r="D43" s="35">
        <v>769</v>
      </c>
      <c r="E43" s="36">
        <f t="shared" si="0"/>
        <v>127.51479289940831</v>
      </c>
      <c r="F43" s="36">
        <f t="shared" si="2"/>
        <v>7.0196257416704704</v>
      </c>
      <c r="G43" s="35">
        <v>1597</v>
      </c>
      <c r="H43" s="35">
        <v>1813</v>
      </c>
      <c r="I43" s="36">
        <f t="shared" si="1"/>
        <v>13.525360050093926</v>
      </c>
      <c r="J43" s="36">
        <f t="shared" si="3"/>
        <v>5.7932577088991852</v>
      </c>
      <c r="K43" s="81"/>
      <c r="L43" s="35">
        <v>19893</v>
      </c>
      <c r="M43" s="36">
        <f t="shared" si="4"/>
        <v>5.5031024628824827</v>
      </c>
      <c r="N43" s="15"/>
    </row>
    <row r="44" spans="1:14" ht="15.75">
      <c r="A44" s="12"/>
      <c r="B44" s="34" t="s">
        <v>20</v>
      </c>
      <c r="C44" s="35">
        <v>120</v>
      </c>
      <c r="D44" s="35">
        <v>32</v>
      </c>
      <c r="E44" s="36">
        <f t="shared" si="0"/>
        <v>-73.333333333333343</v>
      </c>
      <c r="F44" s="36">
        <f t="shared" si="2"/>
        <v>0.2921040620721132</v>
      </c>
      <c r="G44" s="35">
        <v>440</v>
      </c>
      <c r="H44" s="35">
        <v>178</v>
      </c>
      <c r="I44" s="36">
        <f t="shared" si="1"/>
        <v>-59.545454545454547</v>
      </c>
      <c r="J44" s="36">
        <f t="shared" si="3"/>
        <v>0.56878095542418916</v>
      </c>
      <c r="K44" s="81"/>
      <c r="L44" s="35">
        <v>10131</v>
      </c>
      <c r="M44" s="36">
        <f t="shared" si="4"/>
        <v>2.8025904112734343</v>
      </c>
      <c r="N44" s="15"/>
    </row>
    <row r="45" spans="1:14" ht="15.75">
      <c r="A45" s="12"/>
      <c r="B45" s="34" t="s">
        <v>7</v>
      </c>
      <c r="C45" s="35">
        <v>139</v>
      </c>
      <c r="D45" s="35">
        <v>187</v>
      </c>
      <c r="E45" s="36">
        <f t="shared" si="0"/>
        <v>34.53237410071943</v>
      </c>
      <c r="F45" s="36">
        <f t="shared" si="2"/>
        <v>1.7069831127339115</v>
      </c>
      <c r="G45" s="35">
        <v>639</v>
      </c>
      <c r="H45" s="35">
        <v>560</v>
      </c>
      <c r="I45" s="36">
        <f t="shared" si="1"/>
        <v>-12.363067292644757</v>
      </c>
      <c r="J45" s="36">
        <f t="shared" si="3"/>
        <v>1.7894232305480109</v>
      </c>
      <c r="K45" s="81"/>
      <c r="L45" s="35">
        <v>5606</v>
      </c>
      <c r="M45" s="36">
        <f t="shared" si="4"/>
        <v>1.5508164885597546</v>
      </c>
      <c r="N45" s="15"/>
    </row>
    <row r="46" spans="1:14" ht="15.75">
      <c r="A46" s="12"/>
      <c r="B46" s="34" t="s">
        <v>231</v>
      </c>
      <c r="C46" s="35">
        <v>677</v>
      </c>
      <c r="D46" s="35">
        <v>629</v>
      </c>
      <c r="E46" s="36">
        <f t="shared" si="0"/>
        <v>-7.090103397341208</v>
      </c>
      <c r="F46" s="36">
        <f t="shared" si="2"/>
        <v>5.7416704701049746</v>
      </c>
      <c r="G46" s="35">
        <v>2518</v>
      </c>
      <c r="H46" s="35">
        <v>1988</v>
      </c>
      <c r="I46" s="36">
        <f t="shared" si="1"/>
        <v>-21.048451151707702</v>
      </c>
      <c r="J46" s="36">
        <f t="shared" si="3"/>
        <v>6.3524524684454384</v>
      </c>
      <c r="K46" s="81"/>
      <c r="L46" s="35">
        <v>47070</v>
      </c>
      <c r="M46" s="36">
        <f t="shared" si="4"/>
        <v>13.021215147432688</v>
      </c>
      <c r="N46" s="15"/>
    </row>
    <row r="47" spans="1:14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0</v>
      </c>
      <c r="H47" s="35">
        <v>0</v>
      </c>
      <c r="I47" s="36" t="str">
        <f t="shared" si="1"/>
        <v/>
      </c>
      <c r="J47" s="36">
        <f t="shared" si="3"/>
        <v>0</v>
      </c>
      <c r="K47" s="81"/>
      <c r="L47" s="35">
        <v>12</v>
      </c>
      <c r="M47" s="36">
        <f t="shared" si="4"/>
        <v>3.3196214525003666E-3</v>
      </c>
      <c r="N47" s="15"/>
    </row>
    <row r="48" spans="1:14" ht="15.75">
      <c r="A48" s="12"/>
      <c r="B48" s="34" t="s">
        <v>28</v>
      </c>
      <c r="C48" s="35">
        <v>0</v>
      </c>
      <c r="D48" s="35">
        <v>1</v>
      </c>
      <c r="E48" s="36" t="str">
        <f t="shared" si="0"/>
        <v/>
      </c>
      <c r="F48" s="36">
        <f t="shared" si="2"/>
        <v>9.1282519397535376E-3</v>
      </c>
      <c r="G48" s="35">
        <v>1</v>
      </c>
      <c r="H48" s="35">
        <v>1</v>
      </c>
      <c r="I48" s="36">
        <f t="shared" si="1"/>
        <v>0</v>
      </c>
      <c r="J48" s="36">
        <f t="shared" si="3"/>
        <v>3.1953986259785909E-3</v>
      </c>
      <c r="K48" s="81"/>
      <c r="L48" s="35">
        <v>8</v>
      </c>
      <c r="M48" s="36">
        <f>+(L48*100)/$L$50</f>
        <v>2.2130809683335779E-3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81"/>
      <c r="L49" s="35">
        <v>5</v>
      </c>
      <c r="M49" s="36">
        <f>+(L49*100)/$L$50</f>
        <v>1.3831756052084861E-3</v>
      </c>
      <c r="N49" s="15"/>
    </row>
    <row r="50" spans="1:14" ht="15.75">
      <c r="A50" s="12"/>
      <c r="B50" s="40" t="s">
        <v>70</v>
      </c>
      <c r="C50" s="37">
        <f>SUM(C16:C49)</f>
        <v>7879</v>
      </c>
      <c r="D50" s="37">
        <f>SUM(D16:D49)</f>
        <v>10955</v>
      </c>
      <c r="E50" s="38">
        <f t="shared" si="0"/>
        <v>39.040487371493839</v>
      </c>
      <c r="F50" s="38">
        <v>100</v>
      </c>
      <c r="G50" s="37">
        <f>SUM(G16:G49)</f>
        <v>30488</v>
      </c>
      <c r="H50" s="37">
        <f>SUM(H16:H49)</f>
        <v>31295</v>
      </c>
      <c r="I50" s="38">
        <f t="shared" si="1"/>
        <v>2.6469430595644106</v>
      </c>
      <c r="J50" s="38">
        <v>100</v>
      </c>
      <c r="K50" s="81"/>
      <c r="L50" s="37">
        <f>SUM(L16:L49)</f>
        <v>361487</v>
      </c>
      <c r="M50" s="38">
        <f>SUM(M16:M49)</f>
        <v>100</v>
      </c>
      <c r="N50" s="15"/>
    </row>
    <row r="51" spans="1:14">
      <c r="A51" s="12"/>
      <c r="B51" s="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>
      <c r="A52" s="12"/>
      <c r="B52" s="34" t="s">
        <v>254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55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105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31.5">
      <c r="A13" s="12"/>
      <c r="B13" s="30" t="s">
        <v>255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23</v>
      </c>
      <c r="C16" s="35">
        <v>63</v>
      </c>
      <c r="D16" s="35">
        <v>41</v>
      </c>
      <c r="E16" s="36">
        <f t="shared" ref="E16:E48" si="0">IF(ISBLANK(D16),"",(IFERROR(((D16/C16-1)*100),"")))</f>
        <v>-34.920634920634917</v>
      </c>
      <c r="F16" s="36">
        <f>+(D16*100)/$D$48</f>
        <v>0.79782058766296948</v>
      </c>
      <c r="G16" s="35">
        <v>245</v>
      </c>
      <c r="H16" s="35">
        <v>137</v>
      </c>
      <c r="I16" s="36">
        <f t="shared" ref="I16:I48" si="1">IF(ISBLANK(H16),"",(IFERROR(((H16/G16-1)*100),"")))</f>
        <v>-44.08163265306122</v>
      </c>
      <c r="J16" s="36">
        <f>+(H16*100)/$H$48</f>
        <v>0.93058008422768645</v>
      </c>
      <c r="K16" s="81"/>
      <c r="L16" s="35">
        <v>2787</v>
      </c>
      <c r="M16" s="36">
        <f>+(L16*100)/$L$48</f>
        <v>1.5370445946989333</v>
      </c>
      <c r="N16" s="15"/>
    </row>
    <row r="17" spans="1:14" ht="15.75">
      <c r="A17" s="12"/>
      <c r="B17" s="34" t="s">
        <v>43</v>
      </c>
      <c r="C17" s="35">
        <v>36</v>
      </c>
      <c r="D17" s="35">
        <v>51</v>
      </c>
      <c r="E17" s="36">
        <f t="shared" si="0"/>
        <v>41.666666666666671</v>
      </c>
      <c r="F17" s="36">
        <f t="shared" ref="F17:F47" si="2">+(D17*100)/$D$48</f>
        <v>0.99241097489784003</v>
      </c>
      <c r="G17" s="35">
        <v>127</v>
      </c>
      <c r="H17" s="35">
        <v>131</v>
      </c>
      <c r="I17" s="36">
        <f t="shared" si="1"/>
        <v>3.1496062992125928</v>
      </c>
      <c r="J17" s="36">
        <f t="shared" ref="J17:J47" si="3">+(H17*100)/$H$48</f>
        <v>0.8898247520717294</v>
      </c>
      <c r="K17" s="81"/>
      <c r="L17" s="35">
        <v>1137</v>
      </c>
      <c r="M17" s="36">
        <f t="shared" ref="M17:M47" si="4">+(L17*100)/$L$48</f>
        <v>0.62706125015166392</v>
      </c>
      <c r="N17" s="15"/>
    </row>
    <row r="18" spans="1:14" ht="15.75">
      <c r="A18" s="12"/>
      <c r="B18" s="34" t="s">
        <v>33</v>
      </c>
      <c r="C18" s="35">
        <v>152</v>
      </c>
      <c r="D18" s="35">
        <v>302</v>
      </c>
      <c r="E18" s="36">
        <f t="shared" si="0"/>
        <v>98.684210526315795</v>
      </c>
      <c r="F18" s="36">
        <f t="shared" si="2"/>
        <v>5.8766296944930918</v>
      </c>
      <c r="G18" s="35">
        <v>623</v>
      </c>
      <c r="H18" s="35">
        <v>702</v>
      </c>
      <c r="I18" s="36">
        <f t="shared" si="1"/>
        <v>12.680577849117181</v>
      </c>
      <c r="J18" s="36">
        <f t="shared" si="3"/>
        <v>4.7683738622469773</v>
      </c>
      <c r="K18" s="81"/>
      <c r="L18" s="35">
        <v>8627</v>
      </c>
      <c r="M18" s="36">
        <f t="shared" si="4"/>
        <v>4.7578341293389661</v>
      </c>
      <c r="N18" s="15"/>
    </row>
    <row r="19" spans="1:14" ht="15.75">
      <c r="A19" s="12"/>
      <c r="B19" s="34" t="s">
        <v>30</v>
      </c>
      <c r="C19" s="35">
        <v>778</v>
      </c>
      <c r="D19" s="35">
        <v>1123</v>
      </c>
      <c r="E19" s="36">
        <f t="shared" si="0"/>
        <v>44.344473007712097</v>
      </c>
      <c r="F19" s="36">
        <f t="shared" si="2"/>
        <v>21.852500486475968</v>
      </c>
      <c r="G19" s="35">
        <v>2884</v>
      </c>
      <c r="H19" s="35">
        <v>3453</v>
      </c>
      <c r="I19" s="36">
        <f t="shared" si="1"/>
        <v>19.729542302357839</v>
      </c>
      <c r="J19" s="36">
        <f t="shared" si="3"/>
        <v>23.454693655753296</v>
      </c>
      <c r="K19" s="81"/>
      <c r="L19" s="35">
        <v>35255</v>
      </c>
      <c r="M19" s="36">
        <f t="shared" si="4"/>
        <v>19.443310795159991</v>
      </c>
      <c r="N19" s="15"/>
    </row>
    <row r="20" spans="1:14" ht="15.75">
      <c r="A20" s="12"/>
      <c r="B20" s="34" t="s">
        <v>34</v>
      </c>
      <c r="C20" s="35">
        <v>114</v>
      </c>
      <c r="D20" s="35">
        <v>243</v>
      </c>
      <c r="E20" s="36">
        <f t="shared" si="0"/>
        <v>113.15789473684212</v>
      </c>
      <c r="F20" s="36">
        <f t="shared" si="2"/>
        <v>4.7285464098073557</v>
      </c>
      <c r="G20" s="35">
        <v>496</v>
      </c>
      <c r="H20" s="35">
        <v>493</v>
      </c>
      <c r="I20" s="36">
        <f t="shared" si="1"/>
        <v>-0.60483870967742437</v>
      </c>
      <c r="J20" s="36">
        <f t="shared" si="3"/>
        <v>3.3487297921478061</v>
      </c>
      <c r="K20" s="81"/>
      <c r="L20" s="35">
        <v>5038</v>
      </c>
      <c r="M20" s="36">
        <f t="shared" si="4"/>
        <v>2.7784824786843294</v>
      </c>
      <c r="N20" s="15"/>
    </row>
    <row r="21" spans="1:14" ht="15.75">
      <c r="A21" s="12"/>
      <c r="B21" s="34" t="s">
        <v>32</v>
      </c>
      <c r="C21" s="35">
        <v>199</v>
      </c>
      <c r="D21" s="35">
        <v>247</v>
      </c>
      <c r="E21" s="36">
        <f t="shared" si="0"/>
        <v>24.120603015075371</v>
      </c>
      <c r="F21" s="36">
        <f t="shared" si="2"/>
        <v>4.8063825647013037</v>
      </c>
      <c r="G21" s="35">
        <v>787</v>
      </c>
      <c r="H21" s="35">
        <v>685</v>
      </c>
      <c r="I21" s="36">
        <f t="shared" si="1"/>
        <v>-12.960609911054632</v>
      </c>
      <c r="J21" s="36">
        <f t="shared" si="3"/>
        <v>4.6529004211384324</v>
      </c>
      <c r="K21" s="81"/>
      <c r="L21" s="35">
        <v>15373</v>
      </c>
      <c r="M21" s="36">
        <f t="shared" si="4"/>
        <v>8.4782872458940446</v>
      </c>
      <c r="N21" s="15"/>
    </row>
    <row r="22" spans="1:14" ht="15.75">
      <c r="A22" s="12"/>
      <c r="B22" s="34" t="s">
        <v>35</v>
      </c>
      <c r="C22" s="35">
        <v>23</v>
      </c>
      <c r="D22" s="35">
        <v>85</v>
      </c>
      <c r="E22" s="36">
        <f t="shared" si="0"/>
        <v>269.56521739130437</v>
      </c>
      <c r="F22" s="36">
        <f t="shared" si="2"/>
        <v>1.6540182914964001</v>
      </c>
      <c r="G22" s="35">
        <v>166</v>
      </c>
      <c r="H22" s="35">
        <v>239</v>
      </c>
      <c r="I22" s="36">
        <f t="shared" si="1"/>
        <v>43.97590361445782</v>
      </c>
      <c r="J22" s="36">
        <f t="shared" si="3"/>
        <v>1.6234207308789566</v>
      </c>
      <c r="K22" s="81"/>
      <c r="L22" s="35">
        <v>2701</v>
      </c>
      <c r="M22" s="36">
        <f t="shared" si="4"/>
        <v>1.489615159771015</v>
      </c>
      <c r="N22" s="15"/>
    </row>
    <row r="23" spans="1:14" ht="15.75">
      <c r="A23" s="12"/>
      <c r="B23" s="34" t="s">
        <v>41</v>
      </c>
      <c r="C23" s="35">
        <v>133</v>
      </c>
      <c r="D23" s="35">
        <v>165</v>
      </c>
      <c r="E23" s="36">
        <f t="shared" si="0"/>
        <v>24.060150375939848</v>
      </c>
      <c r="F23" s="36">
        <f t="shared" si="2"/>
        <v>3.2107413893753649</v>
      </c>
      <c r="G23" s="35">
        <v>559</v>
      </c>
      <c r="H23" s="35">
        <v>451</v>
      </c>
      <c r="I23" s="36">
        <f t="shared" si="1"/>
        <v>-19.320214669051882</v>
      </c>
      <c r="J23" s="36">
        <f t="shared" si="3"/>
        <v>3.0634424670561065</v>
      </c>
      <c r="K23" s="81"/>
      <c r="L23" s="35">
        <v>5836</v>
      </c>
      <c r="M23" s="36">
        <f t="shared" si="4"/>
        <v>3.218583514410827</v>
      </c>
      <c r="N23" s="15"/>
    </row>
    <row r="24" spans="1:14" ht="15.75">
      <c r="A24" s="12"/>
      <c r="B24" s="34" t="s">
        <v>52</v>
      </c>
      <c r="C24" s="35">
        <v>97</v>
      </c>
      <c r="D24" s="35">
        <v>137</v>
      </c>
      <c r="E24" s="36">
        <f t="shared" si="0"/>
        <v>41.237113402061865</v>
      </c>
      <c r="F24" s="36">
        <f t="shared" si="2"/>
        <v>2.6658883051177273</v>
      </c>
      <c r="G24" s="35">
        <v>435</v>
      </c>
      <c r="H24" s="35">
        <v>329</v>
      </c>
      <c r="I24" s="36">
        <f t="shared" si="1"/>
        <v>-24.367816091954019</v>
      </c>
      <c r="J24" s="36">
        <f t="shared" si="3"/>
        <v>2.2347507132183129</v>
      </c>
      <c r="K24" s="81"/>
      <c r="L24" s="35">
        <v>4713</v>
      </c>
      <c r="M24" s="36">
        <f t="shared" si="4"/>
        <v>2.5992433350613826</v>
      </c>
      <c r="N24" s="15"/>
    </row>
    <row r="25" spans="1:14" ht="15.75">
      <c r="A25" s="12"/>
      <c r="B25" s="34" t="s">
        <v>38</v>
      </c>
      <c r="C25" s="35">
        <v>78</v>
      </c>
      <c r="D25" s="35">
        <v>146</v>
      </c>
      <c r="E25" s="36">
        <f t="shared" si="0"/>
        <v>87.179487179487182</v>
      </c>
      <c r="F25" s="36">
        <f t="shared" si="2"/>
        <v>2.8410196536291106</v>
      </c>
      <c r="G25" s="35">
        <v>423</v>
      </c>
      <c r="H25" s="35">
        <v>436</v>
      </c>
      <c r="I25" s="36">
        <f t="shared" si="1"/>
        <v>3.0732860520094496</v>
      </c>
      <c r="J25" s="36">
        <f t="shared" si="3"/>
        <v>2.9615541366662139</v>
      </c>
      <c r="K25" s="81"/>
      <c r="L25" s="35">
        <v>4048</v>
      </c>
      <c r="M25" s="36">
        <f t="shared" si="4"/>
        <v>2.2324924719559678</v>
      </c>
      <c r="N25" s="15"/>
    </row>
    <row r="26" spans="1:14" ht="15.75">
      <c r="A26" s="12"/>
      <c r="B26" s="34" t="s">
        <v>57</v>
      </c>
      <c r="C26" s="35">
        <v>0</v>
      </c>
      <c r="D26" s="35">
        <v>0</v>
      </c>
      <c r="E26" s="36" t="str">
        <f t="shared" si="0"/>
        <v/>
      </c>
      <c r="F26" s="36">
        <f t="shared" si="2"/>
        <v>0</v>
      </c>
      <c r="G26" s="35">
        <v>0</v>
      </c>
      <c r="H26" s="35">
        <v>0</v>
      </c>
      <c r="I26" s="36" t="str">
        <f t="shared" si="1"/>
        <v/>
      </c>
      <c r="J26" s="36">
        <f t="shared" si="3"/>
        <v>0</v>
      </c>
      <c r="K26" s="81"/>
      <c r="L26" s="35">
        <v>3</v>
      </c>
      <c r="M26" s="36">
        <f t="shared" si="4"/>
        <v>1.6545151719041264E-3</v>
      </c>
      <c r="N26" s="15"/>
    </row>
    <row r="27" spans="1:14" ht="15.75">
      <c r="A27" s="12"/>
      <c r="B27" s="34" t="s">
        <v>56</v>
      </c>
      <c r="C27" s="35">
        <v>2</v>
      </c>
      <c r="D27" s="35">
        <v>3</v>
      </c>
      <c r="E27" s="36">
        <f t="shared" si="0"/>
        <v>50</v>
      </c>
      <c r="F27" s="36">
        <f t="shared" si="2"/>
        <v>5.837711617046118E-2</v>
      </c>
      <c r="G27" s="35">
        <v>7</v>
      </c>
      <c r="H27" s="35">
        <v>9</v>
      </c>
      <c r="I27" s="36">
        <f t="shared" si="1"/>
        <v>28.57142857142858</v>
      </c>
      <c r="J27" s="36">
        <f t="shared" si="3"/>
        <v>6.1132998233935608E-2</v>
      </c>
      <c r="K27" s="81"/>
      <c r="L27" s="35">
        <v>111</v>
      </c>
      <c r="M27" s="36">
        <f t="shared" si="4"/>
        <v>6.1217061360452678E-2</v>
      </c>
      <c r="N27" s="15"/>
    </row>
    <row r="28" spans="1:14" ht="15.75">
      <c r="A28" s="12"/>
      <c r="B28" s="34" t="s">
        <v>39</v>
      </c>
      <c r="C28" s="35">
        <v>36</v>
      </c>
      <c r="D28" s="35">
        <v>75</v>
      </c>
      <c r="E28" s="36">
        <f t="shared" si="0"/>
        <v>108.33333333333334</v>
      </c>
      <c r="F28" s="36">
        <f t="shared" si="2"/>
        <v>1.4594279042615295</v>
      </c>
      <c r="G28" s="35">
        <v>133</v>
      </c>
      <c r="H28" s="35">
        <v>146</v>
      </c>
      <c r="I28" s="36">
        <f t="shared" si="1"/>
        <v>9.7744360902255689</v>
      </c>
      <c r="J28" s="36">
        <f t="shared" si="3"/>
        <v>0.99171308246162204</v>
      </c>
      <c r="K28" s="81"/>
      <c r="L28" s="35">
        <v>1885</v>
      </c>
      <c r="M28" s="36">
        <f t="shared" si="4"/>
        <v>1.0395870330130927</v>
      </c>
      <c r="N28" s="15"/>
    </row>
    <row r="29" spans="1:14" ht="15.75">
      <c r="A29" s="12"/>
      <c r="B29" s="34" t="s">
        <v>31</v>
      </c>
      <c r="C29" s="35">
        <v>866</v>
      </c>
      <c r="D29" s="35">
        <v>1167</v>
      </c>
      <c r="E29" s="36">
        <f t="shared" si="0"/>
        <v>34.757505773672051</v>
      </c>
      <c r="F29" s="36">
        <f t="shared" si="2"/>
        <v>22.708698190309399</v>
      </c>
      <c r="G29" s="35">
        <v>2657</v>
      </c>
      <c r="H29" s="35">
        <v>3510</v>
      </c>
      <c r="I29" s="36">
        <f t="shared" si="1"/>
        <v>32.103876552502818</v>
      </c>
      <c r="J29" s="36">
        <f t="shared" si="3"/>
        <v>23.841869311234888</v>
      </c>
      <c r="K29" s="81"/>
      <c r="L29" s="35">
        <v>33951</v>
      </c>
      <c r="M29" s="36">
        <f t="shared" si="4"/>
        <v>18.724148200438997</v>
      </c>
      <c r="N29" s="15"/>
    </row>
    <row r="30" spans="1:14" ht="15.75">
      <c r="A30" s="12"/>
      <c r="B30" s="34" t="s">
        <v>58</v>
      </c>
      <c r="C30" s="35">
        <v>0</v>
      </c>
      <c r="D30" s="35">
        <v>0</v>
      </c>
      <c r="E30" s="36" t="str">
        <f t="shared" si="0"/>
        <v/>
      </c>
      <c r="F30" s="36">
        <f t="shared" si="2"/>
        <v>0</v>
      </c>
      <c r="G30" s="35">
        <v>0</v>
      </c>
      <c r="H30" s="35">
        <v>0</v>
      </c>
      <c r="I30" s="36" t="str">
        <f t="shared" si="1"/>
        <v/>
      </c>
      <c r="J30" s="36">
        <f t="shared" si="3"/>
        <v>0</v>
      </c>
      <c r="K30" s="81"/>
      <c r="L30" s="35">
        <v>12</v>
      </c>
      <c r="M30" s="36">
        <f t="shared" si="4"/>
        <v>6.6180606876165057E-3</v>
      </c>
      <c r="N30" s="15"/>
    </row>
    <row r="31" spans="1:14" ht="15.75">
      <c r="A31" s="12"/>
      <c r="B31" s="34" t="s">
        <v>55</v>
      </c>
      <c r="C31" s="35">
        <v>17</v>
      </c>
      <c r="D31" s="35">
        <v>48</v>
      </c>
      <c r="E31" s="36">
        <f t="shared" si="0"/>
        <v>182.35294117647061</v>
      </c>
      <c r="F31" s="36">
        <f t="shared" si="2"/>
        <v>0.93403385872737887</v>
      </c>
      <c r="G31" s="35">
        <v>75</v>
      </c>
      <c r="H31" s="35">
        <v>93</v>
      </c>
      <c r="I31" s="36">
        <f t="shared" si="1"/>
        <v>24</v>
      </c>
      <c r="J31" s="36">
        <f t="shared" si="3"/>
        <v>0.63170764841733462</v>
      </c>
      <c r="K31" s="81"/>
      <c r="L31" s="35">
        <v>882</v>
      </c>
      <c r="M31" s="36">
        <f t="shared" si="4"/>
        <v>0.48642746053981317</v>
      </c>
      <c r="N31" s="15"/>
    </row>
    <row r="32" spans="1:14" ht="15.75">
      <c r="A32" s="12"/>
      <c r="B32" s="34" t="s">
        <v>47</v>
      </c>
      <c r="C32" s="35">
        <v>98</v>
      </c>
      <c r="D32" s="35">
        <v>139</v>
      </c>
      <c r="E32" s="36">
        <f t="shared" si="0"/>
        <v>41.836734693877546</v>
      </c>
      <c r="F32" s="36">
        <f t="shared" si="2"/>
        <v>2.7048063825647013</v>
      </c>
      <c r="G32" s="35">
        <v>321</v>
      </c>
      <c r="H32" s="35">
        <v>440</v>
      </c>
      <c r="I32" s="36">
        <f t="shared" si="1"/>
        <v>37.071651090342669</v>
      </c>
      <c r="J32" s="36">
        <f t="shared" si="3"/>
        <v>2.9887243581035183</v>
      </c>
      <c r="K32" s="81"/>
      <c r="L32" s="35">
        <v>4760</v>
      </c>
      <c r="M32" s="36">
        <f t="shared" si="4"/>
        <v>2.6251640727545471</v>
      </c>
      <c r="N32" s="15"/>
    </row>
    <row r="33" spans="1:14" ht="15.75">
      <c r="A33" s="12"/>
      <c r="B33" s="34" t="s">
        <v>40</v>
      </c>
      <c r="C33" s="35">
        <v>98</v>
      </c>
      <c r="D33" s="35">
        <v>96</v>
      </c>
      <c r="E33" s="36">
        <f t="shared" si="0"/>
        <v>-2.0408163265306145</v>
      </c>
      <c r="F33" s="36">
        <f t="shared" si="2"/>
        <v>1.8680677174547577</v>
      </c>
      <c r="G33" s="35">
        <v>348</v>
      </c>
      <c r="H33" s="35">
        <v>278</v>
      </c>
      <c r="I33" s="36">
        <f t="shared" si="1"/>
        <v>-20.114942528735636</v>
      </c>
      <c r="J33" s="36">
        <f t="shared" si="3"/>
        <v>1.8883303898926775</v>
      </c>
      <c r="K33" s="81"/>
      <c r="L33" s="35">
        <v>3500</v>
      </c>
      <c r="M33" s="36">
        <f t="shared" si="4"/>
        <v>1.9302677005548141</v>
      </c>
      <c r="N33" s="15"/>
    </row>
    <row r="34" spans="1:14" ht="15.75">
      <c r="A34" s="12"/>
      <c r="B34" s="34" t="s">
        <v>44</v>
      </c>
      <c r="C34" s="35">
        <v>140</v>
      </c>
      <c r="D34" s="35">
        <v>100</v>
      </c>
      <c r="E34" s="36">
        <f t="shared" si="0"/>
        <v>-28.571428571428569</v>
      </c>
      <c r="F34" s="36">
        <f t="shared" si="2"/>
        <v>1.9459038723487059</v>
      </c>
      <c r="G34" s="35">
        <v>507</v>
      </c>
      <c r="H34" s="35">
        <v>231</v>
      </c>
      <c r="I34" s="36">
        <f t="shared" si="1"/>
        <v>-54.437869822485204</v>
      </c>
      <c r="J34" s="36">
        <f t="shared" si="3"/>
        <v>1.5690802880043473</v>
      </c>
      <c r="K34" s="81"/>
      <c r="L34" s="35">
        <v>4421</v>
      </c>
      <c r="M34" s="36">
        <f t="shared" si="4"/>
        <v>2.438203858329381</v>
      </c>
      <c r="N34" s="15"/>
    </row>
    <row r="35" spans="1:14" ht="15.75">
      <c r="A35" s="12"/>
      <c r="B35" s="34" t="s">
        <v>36</v>
      </c>
      <c r="C35" s="35">
        <v>57</v>
      </c>
      <c r="D35" s="35">
        <v>87</v>
      </c>
      <c r="E35" s="36">
        <f t="shared" si="0"/>
        <v>52.631578947368432</v>
      </c>
      <c r="F35" s="36">
        <f t="shared" si="2"/>
        <v>1.6929363689433743</v>
      </c>
      <c r="G35" s="35">
        <v>190</v>
      </c>
      <c r="H35" s="35">
        <v>221</v>
      </c>
      <c r="I35" s="36">
        <f t="shared" si="1"/>
        <v>16.315789473684216</v>
      </c>
      <c r="J35" s="36">
        <f t="shared" si="3"/>
        <v>1.5011547344110854</v>
      </c>
      <c r="K35" s="81"/>
      <c r="L35" s="35">
        <v>3753</v>
      </c>
      <c r="M35" s="36">
        <f t="shared" si="4"/>
        <v>2.0697984800520621</v>
      </c>
      <c r="N35" s="15"/>
    </row>
    <row r="36" spans="1:14" ht="15.75">
      <c r="A36" s="12"/>
      <c r="B36" s="34" t="s">
        <v>48</v>
      </c>
      <c r="C36" s="35">
        <v>104</v>
      </c>
      <c r="D36" s="35">
        <v>161</v>
      </c>
      <c r="E36" s="36">
        <f t="shared" si="0"/>
        <v>54.807692307692314</v>
      </c>
      <c r="F36" s="36">
        <f t="shared" si="2"/>
        <v>3.1329052344814166</v>
      </c>
      <c r="G36" s="35">
        <v>429</v>
      </c>
      <c r="H36" s="35">
        <v>446</v>
      </c>
      <c r="I36" s="36">
        <f t="shared" si="1"/>
        <v>3.9627039627039728</v>
      </c>
      <c r="J36" s="36">
        <f t="shared" si="3"/>
        <v>3.0294796902594756</v>
      </c>
      <c r="K36" s="81"/>
      <c r="L36" s="35">
        <v>4009</v>
      </c>
      <c r="M36" s="36">
        <f t="shared" si="4"/>
        <v>2.210983774721214</v>
      </c>
      <c r="N36" s="15"/>
    </row>
    <row r="37" spans="1:14" ht="15.75">
      <c r="A37" s="12"/>
      <c r="B37" s="34" t="s">
        <v>85</v>
      </c>
      <c r="C37" s="35">
        <v>0</v>
      </c>
      <c r="D37" s="35">
        <v>1</v>
      </c>
      <c r="E37" s="36" t="str">
        <f t="shared" si="0"/>
        <v/>
      </c>
      <c r="F37" s="36">
        <f t="shared" si="2"/>
        <v>1.945903872348706E-2</v>
      </c>
      <c r="G37" s="35">
        <v>1</v>
      </c>
      <c r="H37" s="35">
        <v>1</v>
      </c>
      <c r="I37" s="36">
        <f t="shared" si="1"/>
        <v>0</v>
      </c>
      <c r="J37" s="36">
        <f t="shared" si="3"/>
        <v>6.7925553593261787E-3</v>
      </c>
      <c r="K37" s="81"/>
      <c r="L37" s="35">
        <v>7</v>
      </c>
      <c r="M37" s="36">
        <f t="shared" si="4"/>
        <v>3.8605354011096282E-3</v>
      </c>
      <c r="N37" s="15"/>
    </row>
    <row r="38" spans="1:14" ht="15.75">
      <c r="A38" s="12"/>
      <c r="B38" s="34" t="s">
        <v>53</v>
      </c>
      <c r="C38" s="35">
        <v>109</v>
      </c>
      <c r="D38" s="35">
        <v>91</v>
      </c>
      <c r="E38" s="36">
        <f t="shared" si="0"/>
        <v>-16.513761467889911</v>
      </c>
      <c r="F38" s="36">
        <f t="shared" si="2"/>
        <v>1.7707725238373224</v>
      </c>
      <c r="G38" s="35">
        <v>387</v>
      </c>
      <c r="H38" s="35">
        <v>210</v>
      </c>
      <c r="I38" s="36">
        <f t="shared" si="1"/>
        <v>-45.736434108527135</v>
      </c>
      <c r="J38" s="36">
        <f t="shared" si="3"/>
        <v>1.4264366254584975</v>
      </c>
      <c r="K38" s="81"/>
      <c r="L38" s="35">
        <v>2385</v>
      </c>
      <c r="M38" s="36">
        <f t="shared" si="4"/>
        <v>1.3153395616637804</v>
      </c>
      <c r="N38" s="15"/>
    </row>
    <row r="39" spans="1:14" ht="15.75">
      <c r="A39" s="12"/>
      <c r="B39" s="34" t="s">
        <v>50</v>
      </c>
      <c r="C39" s="35">
        <v>96</v>
      </c>
      <c r="D39" s="35">
        <v>107</v>
      </c>
      <c r="E39" s="36">
        <f t="shared" si="0"/>
        <v>11.458333333333325</v>
      </c>
      <c r="F39" s="36">
        <f t="shared" si="2"/>
        <v>2.0821171434131154</v>
      </c>
      <c r="G39" s="35">
        <v>406</v>
      </c>
      <c r="H39" s="35">
        <v>328</v>
      </c>
      <c r="I39" s="36">
        <f t="shared" si="1"/>
        <v>-19.21182266009852</v>
      </c>
      <c r="J39" s="36">
        <f t="shared" si="3"/>
        <v>2.2279581578589864</v>
      </c>
      <c r="K39" s="81"/>
      <c r="L39" s="35">
        <v>3121</v>
      </c>
      <c r="M39" s="36">
        <f t="shared" si="4"/>
        <v>1.7212472838375927</v>
      </c>
      <c r="N39" s="15"/>
    </row>
    <row r="40" spans="1:14" ht="15.75">
      <c r="A40" s="12"/>
      <c r="B40" s="34" t="s">
        <v>54</v>
      </c>
      <c r="C40" s="35">
        <v>0</v>
      </c>
      <c r="D40" s="35">
        <v>1</v>
      </c>
      <c r="E40" s="36" t="str">
        <f t="shared" si="0"/>
        <v/>
      </c>
      <c r="F40" s="36">
        <f t="shared" si="2"/>
        <v>1.945903872348706E-2</v>
      </c>
      <c r="G40" s="35">
        <v>2</v>
      </c>
      <c r="H40" s="35">
        <v>6</v>
      </c>
      <c r="I40" s="36">
        <f t="shared" si="1"/>
        <v>200</v>
      </c>
      <c r="J40" s="36">
        <f t="shared" si="3"/>
        <v>4.0755332155957072E-2</v>
      </c>
      <c r="K40" s="81"/>
      <c r="L40" s="35">
        <v>31</v>
      </c>
      <c r="M40" s="36">
        <f t="shared" si="4"/>
        <v>1.7096656776342638E-2</v>
      </c>
      <c r="N40" s="15"/>
    </row>
    <row r="41" spans="1:14" ht="15.75">
      <c r="A41" s="12"/>
      <c r="B41" s="34" t="s">
        <v>232</v>
      </c>
      <c r="C41" s="35">
        <v>1</v>
      </c>
      <c r="D41" s="35">
        <v>2</v>
      </c>
      <c r="E41" s="36">
        <f t="shared" si="0"/>
        <v>100</v>
      </c>
      <c r="F41" s="36">
        <f t="shared" si="2"/>
        <v>3.891807744697412E-2</v>
      </c>
      <c r="G41" s="35">
        <v>6</v>
      </c>
      <c r="H41" s="35">
        <v>4</v>
      </c>
      <c r="I41" s="36">
        <f t="shared" si="1"/>
        <v>-33.333333333333336</v>
      </c>
      <c r="J41" s="36">
        <f t="shared" si="3"/>
        <v>2.7170221437304715E-2</v>
      </c>
      <c r="K41" s="81"/>
      <c r="L41" s="35">
        <v>49</v>
      </c>
      <c r="M41" s="36">
        <f t="shared" si="4"/>
        <v>2.7023747807767399E-2</v>
      </c>
      <c r="N41" s="15"/>
    </row>
    <row r="42" spans="1:14" ht="15.75">
      <c r="A42" s="12"/>
      <c r="B42" s="34" t="s">
        <v>42</v>
      </c>
      <c r="C42" s="35">
        <v>113</v>
      </c>
      <c r="D42" s="35">
        <v>104</v>
      </c>
      <c r="E42" s="36">
        <f t="shared" si="0"/>
        <v>-7.9646017699115053</v>
      </c>
      <c r="F42" s="36">
        <f t="shared" si="2"/>
        <v>2.023740027242654</v>
      </c>
      <c r="G42" s="35">
        <v>426</v>
      </c>
      <c r="H42" s="35">
        <v>343</v>
      </c>
      <c r="I42" s="36">
        <f t="shared" si="1"/>
        <v>-19.483568075117375</v>
      </c>
      <c r="J42" s="36">
        <f t="shared" si="3"/>
        <v>2.3298464882488794</v>
      </c>
      <c r="K42" s="81"/>
      <c r="L42" s="35">
        <v>5054</v>
      </c>
      <c r="M42" s="36">
        <f t="shared" si="4"/>
        <v>2.7873065596011517</v>
      </c>
      <c r="N42" s="15"/>
    </row>
    <row r="43" spans="1:14" ht="15.75">
      <c r="A43" s="12"/>
      <c r="B43" s="34" t="s">
        <v>51</v>
      </c>
      <c r="C43" s="35">
        <v>98</v>
      </c>
      <c r="D43" s="35">
        <v>25</v>
      </c>
      <c r="E43" s="36">
        <f t="shared" si="0"/>
        <v>-74.489795918367349</v>
      </c>
      <c r="F43" s="36">
        <f t="shared" si="2"/>
        <v>0.48647596808717647</v>
      </c>
      <c r="G43" s="35">
        <v>264</v>
      </c>
      <c r="H43" s="35">
        <v>124</v>
      </c>
      <c r="I43" s="36">
        <f t="shared" si="1"/>
        <v>-53.030303030303031</v>
      </c>
      <c r="J43" s="36">
        <f t="shared" si="3"/>
        <v>0.84227686455644613</v>
      </c>
      <c r="K43" s="81"/>
      <c r="L43" s="35">
        <v>8107</v>
      </c>
      <c r="M43" s="36">
        <f t="shared" si="4"/>
        <v>4.4710514995422512</v>
      </c>
      <c r="N43" s="15"/>
    </row>
    <row r="44" spans="1:14" ht="15.75">
      <c r="A44" s="12"/>
      <c r="B44" s="34" t="s">
        <v>46</v>
      </c>
      <c r="C44" s="35">
        <v>9</v>
      </c>
      <c r="D44" s="35">
        <v>21</v>
      </c>
      <c r="E44" s="36">
        <f t="shared" si="0"/>
        <v>133.33333333333334</v>
      </c>
      <c r="F44" s="36">
        <f t="shared" si="2"/>
        <v>0.40863981319322823</v>
      </c>
      <c r="G44" s="35">
        <v>61</v>
      </c>
      <c r="H44" s="35">
        <v>57</v>
      </c>
      <c r="I44" s="36">
        <f t="shared" si="1"/>
        <v>-6.5573770491803245</v>
      </c>
      <c r="J44" s="36">
        <f t="shared" si="3"/>
        <v>0.38717565548159216</v>
      </c>
      <c r="K44" s="81"/>
      <c r="L44" s="35">
        <v>801</v>
      </c>
      <c r="M44" s="36">
        <f t="shared" si="4"/>
        <v>0.44175555089840174</v>
      </c>
      <c r="N44" s="15"/>
    </row>
    <row r="45" spans="1:14" ht="15.75">
      <c r="A45" s="12"/>
      <c r="B45" s="34" t="s">
        <v>49</v>
      </c>
      <c r="C45" s="35">
        <v>111</v>
      </c>
      <c r="D45" s="35">
        <v>144</v>
      </c>
      <c r="E45" s="36">
        <f t="shared" si="0"/>
        <v>29.729729729729737</v>
      </c>
      <c r="F45" s="36">
        <f t="shared" si="2"/>
        <v>2.8021015761821366</v>
      </c>
      <c r="G45" s="35">
        <v>473</v>
      </c>
      <c r="H45" s="35">
        <v>588</v>
      </c>
      <c r="I45" s="36">
        <f t="shared" si="1"/>
        <v>24.31289640591967</v>
      </c>
      <c r="J45" s="36">
        <f t="shared" si="3"/>
        <v>3.994022551283793</v>
      </c>
      <c r="K45" s="81"/>
      <c r="L45" s="35">
        <v>5493</v>
      </c>
      <c r="M45" s="36">
        <f t="shared" si="4"/>
        <v>3.0294172797564554</v>
      </c>
      <c r="N45" s="15"/>
    </row>
    <row r="46" spans="1:14" ht="15.75">
      <c r="A46" s="12"/>
      <c r="B46" s="34" t="s">
        <v>37</v>
      </c>
      <c r="C46" s="35">
        <v>129</v>
      </c>
      <c r="D46" s="35">
        <v>158</v>
      </c>
      <c r="E46" s="36">
        <f t="shared" si="0"/>
        <v>22.480620155038757</v>
      </c>
      <c r="F46" s="36">
        <f t="shared" si="2"/>
        <v>3.0745281183109556</v>
      </c>
      <c r="G46" s="35">
        <v>647</v>
      </c>
      <c r="H46" s="35">
        <v>414</v>
      </c>
      <c r="I46" s="36">
        <f t="shared" si="1"/>
        <v>-36.012364760432767</v>
      </c>
      <c r="J46" s="36">
        <f t="shared" si="3"/>
        <v>2.8121179187610381</v>
      </c>
      <c r="K46" s="81"/>
      <c r="L46" s="35">
        <v>9685</v>
      </c>
      <c r="M46" s="36">
        <f t="shared" si="4"/>
        <v>5.3413264799638211</v>
      </c>
      <c r="N46" s="15"/>
    </row>
    <row r="47" spans="1:14" ht="15.75">
      <c r="A47" s="12"/>
      <c r="B47" s="34" t="s">
        <v>45</v>
      </c>
      <c r="C47" s="35">
        <v>59</v>
      </c>
      <c r="D47" s="35">
        <v>69</v>
      </c>
      <c r="E47" s="36">
        <f t="shared" si="0"/>
        <v>16.949152542372879</v>
      </c>
      <c r="F47" s="36">
        <f t="shared" si="2"/>
        <v>1.3426736719206072</v>
      </c>
      <c r="G47" s="35">
        <v>302</v>
      </c>
      <c r="H47" s="35">
        <v>217</v>
      </c>
      <c r="I47" s="36">
        <f t="shared" si="1"/>
        <v>-28.14569536423841</v>
      </c>
      <c r="J47" s="36">
        <f t="shared" si="3"/>
        <v>1.4739845129737807</v>
      </c>
      <c r="K47" s="81"/>
      <c r="L47" s="35">
        <v>3787</v>
      </c>
      <c r="M47" s="36">
        <f t="shared" si="4"/>
        <v>2.0885496520003088</v>
      </c>
      <c r="N47" s="15"/>
    </row>
    <row r="48" spans="1:14" ht="15.75">
      <c r="A48" s="12"/>
      <c r="B48" s="40" t="s">
        <v>70</v>
      </c>
      <c r="C48" s="42">
        <f>SUM(C16:C47)</f>
        <v>3816</v>
      </c>
      <c r="D48" s="42">
        <f>SUM(D16:D47)</f>
        <v>5139</v>
      </c>
      <c r="E48" s="38">
        <f t="shared" si="0"/>
        <v>34.669811320754704</v>
      </c>
      <c r="F48" s="38">
        <f>SUM(F16:F47)</f>
        <v>100</v>
      </c>
      <c r="G48" s="42">
        <f>SUM(G16:G47)</f>
        <v>14387</v>
      </c>
      <c r="H48" s="42">
        <f>SUM(H16:H47)</f>
        <v>14722</v>
      </c>
      <c r="I48" s="38">
        <f t="shared" si="1"/>
        <v>2.3284909988183777</v>
      </c>
      <c r="J48" s="38">
        <f>SUM(J16:J47)</f>
        <v>100.00000000000001</v>
      </c>
      <c r="K48" s="4"/>
      <c r="L48" s="42">
        <f>SUM(L16:L47)</f>
        <v>181322</v>
      </c>
      <c r="M48" s="38">
        <f>SUM(M16:M47)</f>
        <v>99.999999999999986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4" t="s">
        <v>254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55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106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19" ht="31.5">
      <c r="A13" s="12"/>
      <c r="B13" s="30" t="s">
        <v>256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233</v>
      </c>
      <c r="C16" s="35">
        <v>77</v>
      </c>
      <c r="D16" s="35">
        <v>278</v>
      </c>
      <c r="E16" s="36">
        <f t="shared" ref="E16:E41" si="0">IF(ISBLANK(D16),"",(IFERROR(((D16/C16-1)*100),"")))</f>
        <v>261.03896103896102</v>
      </c>
      <c r="F16" s="36">
        <f>+(D16*100)/$D$41</f>
        <v>2.5376540392514833</v>
      </c>
      <c r="G16" s="35">
        <v>272</v>
      </c>
      <c r="H16" s="35">
        <v>888</v>
      </c>
      <c r="I16" s="36">
        <f t="shared" ref="I16:I41" si="1">IF(ISBLANK(H16),"",(IFERROR(((H16/G16-1)*100),"")))</f>
        <v>226.47058823529412</v>
      </c>
      <c r="J16" s="36">
        <f>+(H16*100)/$H$41</f>
        <v>2.8375139798689886</v>
      </c>
      <c r="K16" s="81"/>
      <c r="L16" s="35">
        <v>6369</v>
      </c>
      <c r="M16" s="36">
        <f>+(L16*100)/$L$41</f>
        <v>1.7618890859145695</v>
      </c>
      <c r="N16" s="15"/>
    </row>
    <row r="17" spans="1:18" ht="15.75">
      <c r="A17" s="12"/>
      <c r="B17" s="34" t="s">
        <v>234</v>
      </c>
      <c r="C17" s="35">
        <v>34</v>
      </c>
      <c r="D17" s="35">
        <v>375</v>
      </c>
      <c r="E17" s="36">
        <f t="shared" si="0"/>
        <v>1002.9411764705882</v>
      </c>
      <c r="F17" s="36">
        <f t="shared" ref="F17:F40" si="2">+(D17*100)/$D$41</f>
        <v>3.4230944774075764</v>
      </c>
      <c r="G17" s="35">
        <v>152</v>
      </c>
      <c r="H17" s="35">
        <v>1060</v>
      </c>
      <c r="I17" s="36">
        <f t="shared" si="1"/>
        <v>597.36842105263156</v>
      </c>
      <c r="J17" s="36">
        <f t="shared" ref="J17:J40" si="3">+(H17*100)/$H$41</f>
        <v>3.3871225435373065</v>
      </c>
      <c r="K17" s="81"/>
      <c r="L17" s="35">
        <v>4835</v>
      </c>
      <c r="M17" s="36">
        <f t="shared" ref="M17:M40" si="4">+(L17*100)/$L$41</f>
        <v>1.3375308102366059</v>
      </c>
      <c r="N17" s="15"/>
    </row>
    <row r="18" spans="1:18" ht="15.75">
      <c r="A18" s="12"/>
      <c r="B18" s="34" t="s">
        <v>235</v>
      </c>
      <c r="C18" s="35">
        <v>629</v>
      </c>
      <c r="D18" s="35">
        <v>53</v>
      </c>
      <c r="E18" s="36">
        <f t="shared" si="0"/>
        <v>-91.573926868044524</v>
      </c>
      <c r="F18" s="36">
        <f t="shared" si="2"/>
        <v>0.48379735280693748</v>
      </c>
      <c r="G18" s="35">
        <v>2416</v>
      </c>
      <c r="H18" s="35">
        <v>144</v>
      </c>
      <c r="I18" s="36">
        <f t="shared" si="1"/>
        <v>-94.039735099337747</v>
      </c>
      <c r="J18" s="36">
        <f t="shared" si="3"/>
        <v>0.46013740214091708</v>
      </c>
      <c r="K18" s="81"/>
      <c r="L18" s="35">
        <v>25035</v>
      </c>
      <c r="M18" s="36">
        <f t="shared" si="4"/>
        <v>6.9255602552788895</v>
      </c>
      <c r="N18" s="15"/>
    </row>
    <row r="19" spans="1:18" ht="15.75">
      <c r="A19" s="12"/>
      <c r="B19" s="34" t="s">
        <v>236</v>
      </c>
      <c r="C19" s="35">
        <v>44</v>
      </c>
      <c r="D19" s="35">
        <v>74</v>
      </c>
      <c r="E19" s="36">
        <f t="shared" si="0"/>
        <v>68.181818181818187</v>
      </c>
      <c r="F19" s="36">
        <f t="shared" si="2"/>
        <v>0.6754906435417618</v>
      </c>
      <c r="G19" s="35">
        <v>273</v>
      </c>
      <c r="H19" s="35">
        <v>200</v>
      </c>
      <c r="I19" s="36">
        <f t="shared" si="1"/>
        <v>-26.739926739926744</v>
      </c>
      <c r="J19" s="36">
        <f t="shared" si="3"/>
        <v>0.63907972519571821</v>
      </c>
      <c r="K19" s="81"/>
      <c r="L19" s="35">
        <v>3332</v>
      </c>
      <c r="M19" s="36">
        <f t="shared" si="4"/>
        <v>0.92174822331093509</v>
      </c>
      <c r="N19" s="15"/>
    </row>
    <row r="20" spans="1:18" ht="15.75">
      <c r="A20" s="12"/>
      <c r="B20" s="34" t="s">
        <v>237</v>
      </c>
      <c r="C20" s="35">
        <v>136</v>
      </c>
      <c r="D20" s="35">
        <v>79</v>
      </c>
      <c r="E20" s="36">
        <f t="shared" si="0"/>
        <v>-41.911764705882348</v>
      </c>
      <c r="F20" s="36">
        <f t="shared" si="2"/>
        <v>0.72113190324052945</v>
      </c>
      <c r="G20" s="35">
        <v>597</v>
      </c>
      <c r="H20" s="35">
        <v>237</v>
      </c>
      <c r="I20" s="36">
        <f t="shared" si="1"/>
        <v>-60.301507537688437</v>
      </c>
      <c r="J20" s="36">
        <f t="shared" si="3"/>
        <v>0.75730947435692597</v>
      </c>
      <c r="K20" s="81"/>
      <c r="L20" s="35">
        <v>5830</v>
      </c>
      <c r="M20" s="36">
        <f t="shared" si="4"/>
        <v>1.6127827556730947</v>
      </c>
      <c r="N20" s="15"/>
    </row>
    <row r="21" spans="1:18" ht="15" customHeight="1">
      <c r="A21" s="12"/>
      <c r="B21" s="34" t="s">
        <v>238</v>
      </c>
      <c r="C21" s="35">
        <v>71</v>
      </c>
      <c r="D21" s="35">
        <v>21</v>
      </c>
      <c r="E21" s="36">
        <f t="shared" si="0"/>
        <v>-70.422535211267601</v>
      </c>
      <c r="F21" s="36">
        <f t="shared" si="2"/>
        <v>0.19169329073482427</v>
      </c>
      <c r="G21" s="35">
        <v>303</v>
      </c>
      <c r="H21" s="35">
        <v>77</v>
      </c>
      <c r="I21" s="36">
        <f t="shared" si="1"/>
        <v>-74.587458745874585</v>
      </c>
      <c r="J21" s="36">
        <f t="shared" si="3"/>
        <v>0.24604569420035149</v>
      </c>
      <c r="K21" s="81"/>
      <c r="L21" s="35">
        <v>2858</v>
      </c>
      <c r="M21" s="36">
        <f t="shared" si="4"/>
        <v>0.79062317593717069</v>
      </c>
      <c r="N21" s="15"/>
    </row>
    <row r="22" spans="1:18" ht="15.75">
      <c r="A22" s="12"/>
      <c r="B22" s="34" t="s">
        <v>239</v>
      </c>
      <c r="C22" s="35">
        <v>366</v>
      </c>
      <c r="D22" s="35">
        <v>21</v>
      </c>
      <c r="E22" s="36">
        <f t="shared" si="0"/>
        <v>-94.262295081967224</v>
      </c>
      <c r="F22" s="36">
        <f t="shared" si="2"/>
        <v>0.19169329073482427</v>
      </c>
      <c r="G22" s="35">
        <v>1520</v>
      </c>
      <c r="H22" s="35">
        <v>46</v>
      </c>
      <c r="I22" s="36">
        <f t="shared" si="1"/>
        <v>-96.973684210526315</v>
      </c>
      <c r="J22" s="36">
        <f t="shared" si="3"/>
        <v>0.14698833679501519</v>
      </c>
      <c r="K22" s="81"/>
      <c r="L22" s="35">
        <v>11820</v>
      </c>
      <c r="M22" s="36">
        <f t="shared" si="4"/>
        <v>3.2698271307128612</v>
      </c>
      <c r="N22" s="15"/>
    </row>
    <row r="23" spans="1:18" ht="15.75">
      <c r="A23" s="12"/>
      <c r="B23" s="34" t="s">
        <v>240</v>
      </c>
      <c r="C23" s="35">
        <v>502</v>
      </c>
      <c r="D23" s="35">
        <v>197</v>
      </c>
      <c r="E23" s="36">
        <f t="shared" si="0"/>
        <v>-60.756972111553786</v>
      </c>
      <c r="F23" s="36">
        <f t="shared" si="2"/>
        <v>1.7982656321314467</v>
      </c>
      <c r="G23" s="35">
        <v>1943</v>
      </c>
      <c r="H23" s="35">
        <v>723</v>
      </c>
      <c r="I23" s="36">
        <f t="shared" si="1"/>
        <v>-62.789500772002057</v>
      </c>
      <c r="J23" s="36">
        <f t="shared" si="3"/>
        <v>2.3102732065825213</v>
      </c>
      <c r="K23" s="81"/>
      <c r="L23" s="35">
        <v>17726</v>
      </c>
      <c r="M23" s="36">
        <f t="shared" si="4"/>
        <v>4.9036341555851246</v>
      </c>
      <c r="N23" s="15"/>
    </row>
    <row r="24" spans="1:18" ht="15.75">
      <c r="A24" s="12"/>
      <c r="B24" s="34" t="s">
        <v>241</v>
      </c>
      <c r="C24" s="35">
        <v>247</v>
      </c>
      <c r="D24" s="35">
        <v>53</v>
      </c>
      <c r="E24" s="36">
        <f t="shared" si="0"/>
        <v>-78.542510121457482</v>
      </c>
      <c r="F24" s="36">
        <f t="shared" si="2"/>
        <v>0.48379735280693748</v>
      </c>
      <c r="G24" s="35">
        <v>973</v>
      </c>
      <c r="H24" s="35">
        <v>169</v>
      </c>
      <c r="I24" s="36">
        <f t="shared" si="1"/>
        <v>-82.631038026721484</v>
      </c>
      <c r="J24" s="36">
        <f t="shared" si="3"/>
        <v>0.54002236779038182</v>
      </c>
      <c r="K24" s="81"/>
      <c r="L24" s="35">
        <v>9269</v>
      </c>
      <c r="M24" s="36">
        <f t="shared" si="4"/>
        <v>2.5641309369354914</v>
      </c>
      <c r="N24" s="15"/>
    </row>
    <row r="25" spans="1:18" ht="15.75">
      <c r="A25" s="12"/>
      <c r="B25" s="34" t="s">
        <v>75</v>
      </c>
      <c r="C25" s="35">
        <v>373</v>
      </c>
      <c r="D25" s="35">
        <v>83</v>
      </c>
      <c r="E25" s="36">
        <f t="shared" si="0"/>
        <v>-77.747989276139407</v>
      </c>
      <c r="F25" s="36">
        <f t="shared" si="2"/>
        <v>0.75764491099954356</v>
      </c>
      <c r="G25" s="35">
        <v>1467</v>
      </c>
      <c r="H25" s="35">
        <v>217</v>
      </c>
      <c r="I25" s="36">
        <f t="shared" si="1"/>
        <v>-85.207907293796865</v>
      </c>
      <c r="J25" s="36">
        <f t="shared" si="3"/>
        <v>0.69340150183735416</v>
      </c>
      <c r="K25" s="81"/>
      <c r="L25" s="35">
        <v>13946</v>
      </c>
      <c r="M25" s="36">
        <f t="shared" si="4"/>
        <v>3.8579533980475094</v>
      </c>
      <c r="N25" s="15"/>
      <c r="R25" s="4"/>
    </row>
    <row r="26" spans="1:18" ht="15" customHeight="1">
      <c r="A26" s="12"/>
      <c r="B26" s="34" t="s">
        <v>242</v>
      </c>
      <c r="C26" s="35">
        <v>83</v>
      </c>
      <c r="D26" s="35">
        <v>155</v>
      </c>
      <c r="E26" s="36">
        <f t="shared" si="0"/>
        <v>86.746987951807213</v>
      </c>
      <c r="F26" s="36">
        <f t="shared" si="2"/>
        <v>1.4148790506617983</v>
      </c>
      <c r="G26" s="35">
        <v>327</v>
      </c>
      <c r="H26" s="35">
        <v>458</v>
      </c>
      <c r="I26" s="36">
        <f t="shared" si="1"/>
        <v>40.061162079510694</v>
      </c>
      <c r="J26" s="36">
        <f t="shared" si="3"/>
        <v>1.4634925706981945</v>
      </c>
      <c r="K26" s="81"/>
      <c r="L26" s="35">
        <v>4607</v>
      </c>
      <c r="M26" s="36">
        <f t="shared" si="4"/>
        <v>1.274458002639099</v>
      </c>
      <c r="N26" s="15"/>
    </row>
    <row r="27" spans="1:18" ht="15" customHeight="1">
      <c r="A27" s="12"/>
      <c r="B27" s="34" t="s">
        <v>76</v>
      </c>
      <c r="C27" s="35">
        <v>19</v>
      </c>
      <c r="D27" s="35">
        <v>271</v>
      </c>
      <c r="E27" s="36">
        <f t="shared" si="0"/>
        <v>1326.3157894736842</v>
      </c>
      <c r="F27" s="36">
        <f t="shared" si="2"/>
        <v>2.4737562756732085</v>
      </c>
      <c r="G27" s="35">
        <v>75</v>
      </c>
      <c r="H27" s="35">
        <v>859</v>
      </c>
      <c r="I27" s="36">
        <f t="shared" si="1"/>
        <v>1045.3333333333333</v>
      </c>
      <c r="J27" s="36">
        <f t="shared" si="3"/>
        <v>2.7448474197156094</v>
      </c>
      <c r="K27" s="81"/>
      <c r="L27" s="35">
        <v>3523</v>
      </c>
      <c r="M27" s="36">
        <f t="shared" si="4"/>
        <v>0.97458553142989923</v>
      </c>
      <c r="N27" s="15"/>
    </row>
    <row r="28" spans="1:18" ht="15" customHeight="1">
      <c r="A28" s="12"/>
      <c r="B28" s="34" t="s">
        <v>243</v>
      </c>
      <c r="C28" s="35">
        <v>39</v>
      </c>
      <c r="D28" s="35">
        <v>407</v>
      </c>
      <c r="E28" s="36">
        <f t="shared" si="0"/>
        <v>943.58974358974365</v>
      </c>
      <c r="F28" s="36">
        <f t="shared" si="2"/>
        <v>3.7151985394796898</v>
      </c>
      <c r="G28" s="35">
        <v>184</v>
      </c>
      <c r="H28" s="35">
        <v>1143</v>
      </c>
      <c r="I28" s="36">
        <f t="shared" si="1"/>
        <v>521.19565217391312</v>
      </c>
      <c r="J28" s="36">
        <f t="shared" si="3"/>
        <v>3.6523406294935294</v>
      </c>
      <c r="K28" s="81"/>
      <c r="L28" s="35">
        <v>6260</v>
      </c>
      <c r="M28" s="36">
        <f t="shared" si="4"/>
        <v>1.7317358577210245</v>
      </c>
      <c r="N28" s="15"/>
    </row>
    <row r="29" spans="1:18" ht="15" customHeight="1">
      <c r="A29" s="12"/>
      <c r="B29" s="34" t="s">
        <v>79</v>
      </c>
      <c r="C29" s="35">
        <v>4</v>
      </c>
      <c r="D29" s="35">
        <v>759</v>
      </c>
      <c r="E29" s="36">
        <f t="shared" si="0"/>
        <v>18875</v>
      </c>
      <c r="F29" s="36">
        <f t="shared" si="2"/>
        <v>6.9283432222729351</v>
      </c>
      <c r="G29" s="35">
        <v>33</v>
      </c>
      <c r="H29" s="35">
        <v>2207</v>
      </c>
      <c r="I29" s="36">
        <f t="shared" si="1"/>
        <v>6587.878787878788</v>
      </c>
      <c r="J29" s="36">
        <f t="shared" si="3"/>
        <v>7.0522447675347504</v>
      </c>
      <c r="K29" s="81"/>
      <c r="L29" s="35">
        <v>5892</v>
      </c>
      <c r="M29" s="36">
        <f t="shared" si="4"/>
        <v>1.62993413317768</v>
      </c>
      <c r="N29" s="15"/>
    </row>
    <row r="30" spans="1:18" ht="15" customHeight="1">
      <c r="A30" s="12"/>
      <c r="B30" s="34" t="s">
        <v>244</v>
      </c>
      <c r="C30" s="35">
        <v>305</v>
      </c>
      <c r="D30" s="35">
        <v>108</v>
      </c>
      <c r="E30" s="36">
        <f t="shared" si="0"/>
        <v>-64.590163934426229</v>
      </c>
      <c r="F30" s="36">
        <f t="shared" si="2"/>
        <v>0.98585120949338201</v>
      </c>
      <c r="G30" s="35">
        <v>1352</v>
      </c>
      <c r="H30" s="35">
        <v>308</v>
      </c>
      <c r="I30" s="36">
        <f t="shared" si="1"/>
        <v>-77.218934911242613</v>
      </c>
      <c r="J30" s="36">
        <f t="shared" si="3"/>
        <v>0.98418277680140598</v>
      </c>
      <c r="K30" s="81"/>
      <c r="L30" s="35">
        <v>12380</v>
      </c>
      <c r="M30" s="36">
        <f t="shared" si="4"/>
        <v>3.4247427984962115</v>
      </c>
      <c r="N30" s="15"/>
    </row>
    <row r="31" spans="1:18" ht="15" customHeight="1">
      <c r="A31" s="12"/>
      <c r="B31" s="34" t="s">
        <v>78</v>
      </c>
      <c r="C31" s="35">
        <v>288</v>
      </c>
      <c r="D31" s="35">
        <v>911</v>
      </c>
      <c r="E31" s="36">
        <f t="shared" si="0"/>
        <v>216.31944444444446</v>
      </c>
      <c r="F31" s="36">
        <f t="shared" si="2"/>
        <v>8.3158375171154724</v>
      </c>
      <c r="G31" s="35">
        <v>1185</v>
      </c>
      <c r="H31" s="35">
        <v>2526</v>
      </c>
      <c r="I31" s="36">
        <f t="shared" si="1"/>
        <v>113.1645569620253</v>
      </c>
      <c r="J31" s="36">
        <f t="shared" si="3"/>
        <v>8.071576929221921</v>
      </c>
      <c r="K31" s="81"/>
      <c r="L31" s="35">
        <v>14518</v>
      </c>
      <c r="M31" s="36">
        <f t="shared" si="4"/>
        <v>4.0161886872833605</v>
      </c>
      <c r="N31" s="15"/>
    </row>
    <row r="32" spans="1:18" ht="15" customHeight="1">
      <c r="A32" s="12"/>
      <c r="B32" s="34" t="s">
        <v>245</v>
      </c>
      <c r="C32" s="35">
        <v>179</v>
      </c>
      <c r="D32" s="35">
        <v>941</v>
      </c>
      <c r="E32" s="36">
        <f t="shared" si="0"/>
        <v>425.69832402234636</v>
      </c>
      <c r="F32" s="36">
        <f t="shared" si="2"/>
        <v>8.5896850753080791</v>
      </c>
      <c r="G32" s="35">
        <v>923</v>
      </c>
      <c r="H32" s="35">
        <v>2625</v>
      </c>
      <c r="I32" s="36">
        <f t="shared" si="1"/>
        <v>184.39869989165763</v>
      </c>
      <c r="J32" s="36">
        <f t="shared" si="3"/>
        <v>8.3879213931938015</v>
      </c>
      <c r="K32" s="81"/>
      <c r="L32" s="35">
        <v>14135</v>
      </c>
      <c r="M32" s="36">
        <f t="shared" si="4"/>
        <v>3.9102374359243899</v>
      </c>
      <c r="N32" s="15"/>
    </row>
    <row r="33" spans="1:14" ht="15" customHeight="1">
      <c r="A33" s="12"/>
      <c r="B33" s="34" t="s">
        <v>246</v>
      </c>
      <c r="C33" s="35">
        <v>172</v>
      </c>
      <c r="D33" s="35">
        <v>263</v>
      </c>
      <c r="E33" s="36">
        <f t="shared" si="0"/>
        <v>52.906976744186053</v>
      </c>
      <c r="F33" s="36">
        <f t="shared" si="2"/>
        <v>2.4007302601551803</v>
      </c>
      <c r="G33" s="35">
        <v>758</v>
      </c>
      <c r="H33" s="35">
        <v>884</v>
      </c>
      <c r="I33" s="36">
        <f t="shared" si="1"/>
        <v>16.622691292875992</v>
      </c>
      <c r="J33" s="36">
        <f t="shared" si="3"/>
        <v>2.8247323853650741</v>
      </c>
      <c r="K33" s="81"/>
      <c r="L33" s="35">
        <v>9793</v>
      </c>
      <c r="M33" s="36">
        <f t="shared" si="4"/>
        <v>2.7090877403613409</v>
      </c>
      <c r="N33" s="15"/>
    </row>
    <row r="34" spans="1:14" ht="15" customHeight="1">
      <c r="A34" s="12"/>
      <c r="B34" s="34" t="s">
        <v>247</v>
      </c>
      <c r="C34" s="35">
        <v>32</v>
      </c>
      <c r="D34" s="35">
        <v>848</v>
      </c>
      <c r="E34" s="36">
        <f t="shared" si="0"/>
        <v>2550</v>
      </c>
      <c r="F34" s="36">
        <f t="shared" si="2"/>
        <v>7.7407576449109996</v>
      </c>
      <c r="G34" s="35">
        <v>144</v>
      </c>
      <c r="H34" s="35">
        <v>2133</v>
      </c>
      <c r="I34" s="36">
        <f t="shared" si="1"/>
        <v>1381.25</v>
      </c>
      <c r="J34" s="36">
        <f t="shared" si="3"/>
        <v>6.8157852692123342</v>
      </c>
      <c r="K34" s="81"/>
      <c r="L34" s="35">
        <v>7218</v>
      </c>
      <c r="M34" s="36">
        <f t="shared" si="4"/>
        <v>1.9967523036789705</v>
      </c>
      <c r="N34" s="15"/>
    </row>
    <row r="35" spans="1:14" ht="15" customHeight="1">
      <c r="A35" s="12"/>
      <c r="B35" s="34" t="s">
        <v>77</v>
      </c>
      <c r="C35" s="35">
        <v>77</v>
      </c>
      <c r="D35" s="35">
        <v>149</v>
      </c>
      <c r="E35" s="36">
        <f t="shared" si="0"/>
        <v>93.506493506493513</v>
      </c>
      <c r="F35" s="36">
        <f t="shared" si="2"/>
        <v>1.3601095390232771</v>
      </c>
      <c r="G35" s="35">
        <v>288</v>
      </c>
      <c r="H35" s="35">
        <v>406</v>
      </c>
      <c r="I35" s="36">
        <f t="shared" si="1"/>
        <v>40.972222222222229</v>
      </c>
      <c r="J35" s="36">
        <f t="shared" si="3"/>
        <v>1.2973318421473079</v>
      </c>
      <c r="K35" s="81"/>
      <c r="L35" s="35">
        <v>4021</v>
      </c>
      <c r="M35" s="36">
        <f t="shared" si="4"/>
        <v>1.1123498217086645</v>
      </c>
      <c r="N35" s="15"/>
    </row>
    <row r="36" spans="1:14" ht="15" customHeight="1">
      <c r="A36" s="12"/>
      <c r="B36" s="34" t="s">
        <v>248</v>
      </c>
      <c r="C36" s="35">
        <v>329</v>
      </c>
      <c r="D36" s="35">
        <v>582</v>
      </c>
      <c r="E36" s="36">
        <f t="shared" si="0"/>
        <v>76.899696048632222</v>
      </c>
      <c r="F36" s="36">
        <f t="shared" si="2"/>
        <v>5.3126426289365583</v>
      </c>
      <c r="G36" s="35">
        <v>1155</v>
      </c>
      <c r="H36" s="35">
        <v>1646</v>
      </c>
      <c r="I36" s="36">
        <f t="shared" si="1"/>
        <v>42.510822510822521</v>
      </c>
      <c r="J36" s="36">
        <f t="shared" si="3"/>
        <v>5.2596261383607601</v>
      </c>
      <c r="K36" s="81"/>
      <c r="L36" s="35">
        <v>15027</v>
      </c>
      <c r="M36" s="36">
        <f t="shared" si="4"/>
        <v>4.1569959638935838</v>
      </c>
      <c r="N36" s="15"/>
    </row>
    <row r="37" spans="1:14" ht="15" customHeight="1">
      <c r="A37" s="12"/>
      <c r="B37" s="34" t="s">
        <v>249</v>
      </c>
      <c r="C37" s="35">
        <v>159</v>
      </c>
      <c r="D37" s="35">
        <v>315</v>
      </c>
      <c r="E37" s="36">
        <f t="shared" si="0"/>
        <v>98.113207547169807</v>
      </c>
      <c r="F37" s="36">
        <f t="shared" si="2"/>
        <v>2.8753993610223643</v>
      </c>
      <c r="G37" s="35">
        <v>616</v>
      </c>
      <c r="H37" s="35">
        <v>877</v>
      </c>
      <c r="I37" s="36">
        <f t="shared" si="1"/>
        <v>42.370129870129873</v>
      </c>
      <c r="J37" s="36">
        <f t="shared" si="3"/>
        <v>2.8023645949832243</v>
      </c>
      <c r="K37" s="81"/>
      <c r="L37" s="35">
        <v>6832</v>
      </c>
      <c r="M37" s="36">
        <f t="shared" si="4"/>
        <v>1.8899711469568754</v>
      </c>
      <c r="N37" s="15"/>
    </row>
    <row r="38" spans="1:14" ht="15" customHeight="1">
      <c r="A38" s="12"/>
      <c r="B38" s="34" t="s">
        <v>250</v>
      </c>
      <c r="C38" s="35">
        <v>179</v>
      </c>
      <c r="D38" s="35">
        <v>24</v>
      </c>
      <c r="E38" s="36">
        <f t="shared" si="0"/>
        <v>-86.592178770949729</v>
      </c>
      <c r="F38" s="36">
        <f t="shared" si="2"/>
        <v>0.21907804655408489</v>
      </c>
      <c r="G38" s="35">
        <v>598</v>
      </c>
      <c r="H38" s="35">
        <v>59</v>
      </c>
      <c r="I38" s="36">
        <f t="shared" si="1"/>
        <v>-90.133779264214041</v>
      </c>
      <c r="J38" s="36">
        <f t="shared" si="3"/>
        <v>0.18852851893273687</v>
      </c>
      <c r="K38" s="81"/>
      <c r="L38" s="35">
        <v>5002</v>
      </c>
      <c r="M38" s="36">
        <f t="shared" si="4"/>
        <v>1.3837288754505694</v>
      </c>
      <c r="N38" s="15"/>
    </row>
    <row r="39" spans="1:14" ht="15" customHeight="1">
      <c r="A39" s="12"/>
      <c r="B39" s="34" t="s">
        <v>251</v>
      </c>
      <c r="C39" s="35">
        <v>602</v>
      </c>
      <c r="D39" s="35">
        <v>183</v>
      </c>
      <c r="E39" s="36">
        <f t="shared" si="0"/>
        <v>-69.60132890365449</v>
      </c>
      <c r="F39" s="36">
        <f t="shared" si="2"/>
        <v>1.6704701049748973</v>
      </c>
      <c r="G39" s="35">
        <v>2425</v>
      </c>
      <c r="H39" s="35">
        <v>473</v>
      </c>
      <c r="I39" s="36">
        <f t="shared" si="1"/>
        <v>-80.494845360824741</v>
      </c>
      <c r="J39" s="36">
        <f t="shared" si="3"/>
        <v>1.5114235500878734</v>
      </c>
      <c r="K39" s="81"/>
      <c r="L39" s="35">
        <v>24515</v>
      </c>
      <c r="M39" s="36">
        <f t="shared" si="4"/>
        <v>6.7817099923372073</v>
      </c>
      <c r="N39" s="15"/>
    </row>
    <row r="40" spans="1:14" ht="15" customHeight="1">
      <c r="A40" s="12"/>
      <c r="B40" s="34" t="s">
        <v>71</v>
      </c>
      <c r="C40" s="35">
        <v>2933</v>
      </c>
      <c r="D40" s="35">
        <v>3805</v>
      </c>
      <c r="E40" s="36">
        <f t="shared" si="0"/>
        <v>29.730651210364822</v>
      </c>
      <c r="F40" s="36">
        <f t="shared" si="2"/>
        <v>34.732998630762211</v>
      </c>
      <c r="G40" s="35">
        <v>10509</v>
      </c>
      <c r="H40" s="35">
        <v>10930</v>
      </c>
      <c r="I40" s="36">
        <f t="shared" si="1"/>
        <v>4.0060900180797443</v>
      </c>
      <c r="J40" s="36">
        <f t="shared" si="3"/>
        <v>34.925706981946</v>
      </c>
      <c r="K40" s="81"/>
      <c r="L40" s="35">
        <v>126744</v>
      </c>
      <c r="M40" s="36">
        <f t="shared" si="4"/>
        <v>35.061841781308871</v>
      </c>
      <c r="N40" s="15"/>
    </row>
    <row r="41" spans="1:14" ht="15.75">
      <c r="A41" s="12"/>
      <c r="B41" s="40" t="s">
        <v>70</v>
      </c>
      <c r="C41" s="42">
        <f>SUM(C16:C40)</f>
        <v>7879</v>
      </c>
      <c r="D41" s="42">
        <f>SUM(D16:D40)</f>
        <v>10955</v>
      </c>
      <c r="E41" s="38">
        <f t="shared" si="0"/>
        <v>39.040487371493839</v>
      </c>
      <c r="F41" s="38">
        <v>100</v>
      </c>
      <c r="G41" s="42">
        <f>SUM(G16:G40)</f>
        <v>30488</v>
      </c>
      <c r="H41" s="42">
        <f>SUM(H16:H40)</f>
        <v>31295</v>
      </c>
      <c r="I41" s="38">
        <f t="shared" si="1"/>
        <v>2.6469430595644106</v>
      </c>
      <c r="J41" s="38">
        <v>100</v>
      </c>
      <c r="K41" s="4"/>
      <c r="L41" s="37">
        <f>SUM(L16:L40)</f>
        <v>361487</v>
      </c>
      <c r="M41" s="38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4" t="s">
        <v>254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4" t="s">
        <v>108</v>
      </c>
      <c r="C45" s="46" t="s">
        <v>109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54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258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257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4" t="s">
        <v>61</v>
      </c>
      <c r="C16" s="35">
        <v>676</v>
      </c>
      <c r="D16" s="35">
        <v>1173</v>
      </c>
      <c r="E16" s="36">
        <f t="shared" ref="E16:I23" si="0">IF(ISBLANK(D16),"",(IFERROR(((D16/C16-1)*100),"")))</f>
        <v>73.520710059171606</v>
      </c>
      <c r="F16" s="36">
        <f>+(D16*100)/$D$23</f>
        <v>10.7074395253309</v>
      </c>
      <c r="G16" s="35">
        <v>2790</v>
      </c>
      <c r="H16" s="35">
        <v>3377</v>
      </c>
      <c r="I16" s="36">
        <f t="shared" si="0"/>
        <v>21.03942652329749</v>
      </c>
      <c r="J16" s="36">
        <f>+(H16*100)/$H$23</f>
        <v>10.790861159929701</v>
      </c>
      <c r="K16" s="81"/>
      <c r="L16" s="35">
        <v>31125</v>
      </c>
      <c r="M16" s="36">
        <f>+(L16*100)/$L$23</f>
        <v>8.6102681424228251</v>
      </c>
      <c r="N16" s="15"/>
    </row>
    <row r="17" spans="1:14" ht="15.75">
      <c r="A17" s="12"/>
      <c r="B17" s="34" t="s">
        <v>60</v>
      </c>
      <c r="C17" s="35">
        <v>3195</v>
      </c>
      <c r="D17" s="35">
        <v>4691</v>
      </c>
      <c r="E17" s="36">
        <f t="shared" si="0"/>
        <v>46.823161189358366</v>
      </c>
      <c r="F17" s="36">
        <f t="shared" ref="F17:F22" si="1">+(D17*100)/$D$23</f>
        <v>42.820629849383842</v>
      </c>
      <c r="G17" s="35">
        <v>12032</v>
      </c>
      <c r="H17" s="35">
        <v>13098</v>
      </c>
      <c r="I17" s="36">
        <f t="shared" si="0"/>
        <v>8.8597074468085069</v>
      </c>
      <c r="J17" s="36">
        <f t="shared" ref="J17:J22" si="2">+(H17*100)/$H$23</f>
        <v>41.853331203067583</v>
      </c>
      <c r="K17" s="81"/>
      <c r="L17" s="35">
        <v>136011</v>
      </c>
      <c r="M17" s="36">
        <f t="shared" ref="M17:M22" si="3">+(L17*100)/$L$23</f>
        <v>37.625419448002276</v>
      </c>
      <c r="N17" s="15"/>
    </row>
    <row r="18" spans="1:14" ht="15.75">
      <c r="A18" s="12"/>
      <c r="B18" s="34" t="s">
        <v>80</v>
      </c>
      <c r="C18" s="35">
        <v>1216</v>
      </c>
      <c r="D18" s="35">
        <v>1626</v>
      </c>
      <c r="E18" s="36">
        <f t="shared" si="0"/>
        <v>33.717105263157897</v>
      </c>
      <c r="F18" s="36">
        <f t="shared" si="1"/>
        <v>14.842537654039251</v>
      </c>
      <c r="G18" s="35">
        <v>5235</v>
      </c>
      <c r="H18" s="35">
        <v>4634</v>
      </c>
      <c r="I18" s="36">
        <f t="shared" si="0"/>
        <v>-11.48042024832856</v>
      </c>
      <c r="J18" s="36">
        <f t="shared" si="2"/>
        <v>14.807477232784789</v>
      </c>
      <c r="K18" s="81"/>
      <c r="L18" s="35">
        <v>62000</v>
      </c>
      <c r="M18" s="36">
        <f t="shared" si="3"/>
        <v>17.151377504585227</v>
      </c>
      <c r="N18" s="15"/>
    </row>
    <row r="19" spans="1:14" ht="15.75">
      <c r="A19" s="12"/>
      <c r="B19" s="34" t="s">
        <v>81</v>
      </c>
      <c r="C19" s="35">
        <v>468</v>
      </c>
      <c r="D19" s="35">
        <v>574</v>
      </c>
      <c r="E19" s="36">
        <f t="shared" si="0"/>
        <v>22.649572649572658</v>
      </c>
      <c r="F19" s="36">
        <f t="shared" si="1"/>
        <v>5.23961661341853</v>
      </c>
      <c r="G19" s="35">
        <v>1892</v>
      </c>
      <c r="H19" s="35">
        <v>1588</v>
      </c>
      <c r="I19" s="36">
        <f t="shared" si="0"/>
        <v>-16.067653276955607</v>
      </c>
      <c r="J19" s="36">
        <f t="shared" si="2"/>
        <v>5.0742930180540027</v>
      </c>
      <c r="K19" s="81"/>
      <c r="L19" s="35">
        <v>22753</v>
      </c>
      <c r="M19" s="36">
        <f t="shared" si="3"/>
        <v>6.2942789090617364</v>
      </c>
      <c r="N19" s="15"/>
    </row>
    <row r="20" spans="1:14" ht="15.75">
      <c r="A20" s="12"/>
      <c r="B20" s="34" t="s">
        <v>59</v>
      </c>
      <c r="C20" s="35">
        <v>532</v>
      </c>
      <c r="D20" s="35">
        <v>561</v>
      </c>
      <c r="E20" s="36">
        <f t="shared" si="0"/>
        <v>5.4511278195488622</v>
      </c>
      <c r="F20" s="36">
        <f t="shared" si="1"/>
        <v>5.1209493382017346</v>
      </c>
      <c r="G20" s="35">
        <v>2320</v>
      </c>
      <c r="H20" s="35">
        <v>1808</v>
      </c>
      <c r="I20" s="36">
        <f t="shared" si="0"/>
        <v>-22.068965517241381</v>
      </c>
      <c r="J20" s="36">
        <f t="shared" si="2"/>
        <v>5.777280715769292</v>
      </c>
      <c r="K20" s="81"/>
      <c r="L20" s="35">
        <v>29087</v>
      </c>
      <c r="M20" s="36">
        <f t="shared" si="3"/>
        <v>8.0464857657398472</v>
      </c>
      <c r="N20" s="15"/>
    </row>
    <row r="21" spans="1:14" ht="15.75">
      <c r="A21" s="12"/>
      <c r="B21" s="34" t="s">
        <v>86</v>
      </c>
      <c r="C21" s="35">
        <v>45</v>
      </c>
      <c r="D21" s="35">
        <v>66</v>
      </c>
      <c r="E21" s="36">
        <f t="shared" si="0"/>
        <v>46.666666666666657</v>
      </c>
      <c r="F21" s="36">
        <f t="shared" si="1"/>
        <v>0.60246462802373346</v>
      </c>
      <c r="G21" s="35">
        <v>199</v>
      </c>
      <c r="H21" s="35">
        <v>165</v>
      </c>
      <c r="I21" s="36">
        <f t="shared" si="0"/>
        <v>-17.085427135678387</v>
      </c>
      <c r="J21" s="36">
        <f t="shared" si="2"/>
        <v>0.52724077328646746</v>
      </c>
      <c r="K21" s="81"/>
      <c r="L21" s="35">
        <v>2865</v>
      </c>
      <c r="M21" s="36">
        <f t="shared" si="3"/>
        <v>0.79255962178446249</v>
      </c>
      <c r="N21" s="15"/>
    </row>
    <row r="22" spans="1:14" ht="15.75">
      <c r="A22" s="12"/>
      <c r="B22" s="34" t="s">
        <v>252</v>
      </c>
      <c r="C22" s="35">
        <v>1747</v>
      </c>
      <c r="D22" s="35">
        <v>2264</v>
      </c>
      <c r="E22" s="36">
        <f t="shared" si="0"/>
        <v>29.59358900973097</v>
      </c>
      <c r="F22" s="36">
        <f t="shared" si="1"/>
        <v>20.666362391602007</v>
      </c>
      <c r="G22" s="35">
        <v>6020</v>
      </c>
      <c r="H22" s="35">
        <v>6625</v>
      </c>
      <c r="I22" s="36">
        <f t="shared" si="0"/>
        <v>10.049833887043192</v>
      </c>
      <c r="J22" s="36">
        <f t="shared" si="2"/>
        <v>21.169515897108163</v>
      </c>
      <c r="K22" s="81"/>
      <c r="L22" s="35">
        <v>77646</v>
      </c>
      <c r="M22" s="36">
        <f t="shared" si="3"/>
        <v>21.479610608403622</v>
      </c>
      <c r="N22" s="15"/>
    </row>
    <row r="23" spans="1:14" ht="15.75">
      <c r="A23" s="12"/>
      <c r="B23" s="40" t="s">
        <v>70</v>
      </c>
      <c r="C23" s="37">
        <f>SUM(C16:C22)</f>
        <v>7879</v>
      </c>
      <c r="D23" s="37">
        <f>SUM(D16:D22)</f>
        <v>10955</v>
      </c>
      <c r="E23" s="38">
        <f t="shared" si="0"/>
        <v>39.040487371493839</v>
      </c>
      <c r="F23" s="38">
        <f>SUM(F16:F22)</f>
        <v>100.00000000000001</v>
      </c>
      <c r="G23" s="37">
        <f>SUM(G16:G22)</f>
        <v>30488</v>
      </c>
      <c r="H23" s="37">
        <f>SUM(H16:H22)</f>
        <v>31295</v>
      </c>
      <c r="I23" s="38">
        <f t="shared" si="0"/>
        <v>2.6469430595644106</v>
      </c>
      <c r="J23" s="38">
        <f>SUM(J16:J22)</f>
        <v>100</v>
      </c>
      <c r="K23" s="4"/>
      <c r="L23" s="37">
        <f>SUM(L16:L22)</f>
        <v>361487</v>
      </c>
      <c r="M23" s="38">
        <f>SUM(M16:M22)</f>
        <v>99.999999999999986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4" t="s">
        <v>254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2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259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83</v>
      </c>
      <c r="C16" s="35">
        <v>3006</v>
      </c>
      <c r="D16" s="35">
        <v>3892</v>
      </c>
      <c r="E16" s="36">
        <f t="shared" ref="E16:E22" si="0">IF(ISBLANK(D16),"",(IFERROR(((D16/C16-1)*100),"")))</f>
        <v>29.474384564204925</v>
      </c>
      <c r="F16" s="36">
        <f>+(D16*100)/$D$22</f>
        <v>35.527156549520768</v>
      </c>
      <c r="G16" s="35">
        <v>10818</v>
      </c>
      <c r="H16" s="35">
        <v>11197</v>
      </c>
      <c r="I16" s="36">
        <f t="shared" ref="I16:I22" si="1">IF(ISBLANK(H16),"",(IFERROR(((H16/G16-1)*100),"")))</f>
        <v>3.5034202255500135</v>
      </c>
      <c r="J16" s="36">
        <f>+(H16*100)/$H$22</f>
        <v>35.778878415082282</v>
      </c>
      <c r="K16" s="81"/>
      <c r="L16" s="35">
        <v>130702</v>
      </c>
      <c r="M16" s="36">
        <f>+(L16*100)/$L$22</f>
        <v>36.156763590391911</v>
      </c>
      <c r="N16" s="15"/>
    </row>
    <row r="17" spans="1:14" ht="15.75">
      <c r="A17" s="12"/>
      <c r="B17" s="34" t="s">
        <v>298</v>
      </c>
      <c r="C17" s="35">
        <v>2651</v>
      </c>
      <c r="D17" s="35">
        <v>3682</v>
      </c>
      <c r="E17" s="36">
        <f t="shared" si="0"/>
        <v>38.890984534138063</v>
      </c>
      <c r="F17" s="36">
        <f t="shared" ref="F17:F21" si="2">+(D17*100)/$D$22</f>
        <v>33.610223642172521</v>
      </c>
      <c r="G17" s="35">
        <v>10834</v>
      </c>
      <c r="H17" s="35">
        <v>10387</v>
      </c>
      <c r="I17" s="36">
        <f t="shared" si="1"/>
        <v>-4.1258999446187943</v>
      </c>
      <c r="J17" s="36">
        <f t="shared" ref="J17:J21" si="3">+(H17*100)/$H$22</f>
        <v>33.190605528039626</v>
      </c>
      <c r="K17" s="81"/>
      <c r="L17" s="35">
        <v>131160</v>
      </c>
      <c r="M17" s="36">
        <f t="shared" ref="M17:M21" si="4">+(L17*100)/$L$22</f>
        <v>36.283462475829005</v>
      </c>
      <c r="N17" s="15"/>
    </row>
    <row r="18" spans="1:14" ht="15.75">
      <c r="A18" s="12"/>
      <c r="B18" s="34" t="s">
        <v>260</v>
      </c>
      <c r="C18" s="35">
        <v>888</v>
      </c>
      <c r="D18" s="35">
        <v>1291</v>
      </c>
      <c r="E18" s="36">
        <f t="shared" si="0"/>
        <v>45.382882882882882</v>
      </c>
      <c r="F18" s="36">
        <f t="shared" si="2"/>
        <v>11.784573254221817</v>
      </c>
      <c r="G18" s="35">
        <v>3405</v>
      </c>
      <c r="H18" s="35">
        <v>3723</v>
      </c>
      <c r="I18" s="36">
        <f t="shared" si="1"/>
        <v>9.3392070484581424</v>
      </c>
      <c r="J18" s="36">
        <f t="shared" si="3"/>
        <v>11.896469084518294</v>
      </c>
      <c r="K18" s="81"/>
      <c r="L18" s="35">
        <v>39516</v>
      </c>
      <c r="M18" s="36">
        <f t="shared" si="4"/>
        <v>10.931513443083707</v>
      </c>
      <c r="N18" s="15"/>
    </row>
    <row r="19" spans="1:14" ht="15.75">
      <c r="A19" s="12"/>
      <c r="B19" s="34" t="s">
        <v>261</v>
      </c>
      <c r="C19" s="35">
        <v>720</v>
      </c>
      <c r="D19" s="35">
        <v>1094</v>
      </c>
      <c r="E19" s="36">
        <f t="shared" si="0"/>
        <v>51.944444444444436</v>
      </c>
      <c r="F19" s="36">
        <f t="shared" si="2"/>
        <v>9.9863076220903704</v>
      </c>
      <c r="G19" s="35">
        <v>2907</v>
      </c>
      <c r="H19" s="35">
        <v>3162</v>
      </c>
      <c r="I19" s="36">
        <f t="shared" si="1"/>
        <v>8.7719298245614077</v>
      </c>
      <c r="J19" s="36">
        <f t="shared" si="3"/>
        <v>10.103850455344304</v>
      </c>
      <c r="K19" s="81"/>
      <c r="L19" s="35">
        <v>32049</v>
      </c>
      <c r="M19" s="36">
        <f t="shared" si="4"/>
        <v>8.8658789942653531</v>
      </c>
      <c r="N19" s="15"/>
    </row>
    <row r="20" spans="1:14" ht="15.75">
      <c r="A20" s="12"/>
      <c r="B20" s="34" t="s">
        <v>262</v>
      </c>
      <c r="C20" s="35">
        <v>241</v>
      </c>
      <c r="D20" s="35">
        <v>399</v>
      </c>
      <c r="E20" s="36">
        <f t="shared" si="0"/>
        <v>65.560165975103729</v>
      </c>
      <c r="F20" s="36">
        <f t="shared" si="2"/>
        <v>3.6421725239616611</v>
      </c>
      <c r="G20" s="35">
        <v>1002</v>
      </c>
      <c r="H20" s="35">
        <v>1152</v>
      </c>
      <c r="I20" s="36">
        <f t="shared" si="1"/>
        <v>14.970059880239518</v>
      </c>
      <c r="J20" s="36">
        <f t="shared" si="3"/>
        <v>3.6810992171273367</v>
      </c>
      <c r="K20" s="81"/>
      <c r="L20" s="35">
        <v>11630</v>
      </c>
      <c r="M20" s="36">
        <f t="shared" si="4"/>
        <v>3.2172664577149384</v>
      </c>
      <c r="N20" s="15"/>
    </row>
    <row r="21" spans="1:14" ht="15.75">
      <c r="A21" s="12"/>
      <c r="B21" s="34" t="s">
        <v>263</v>
      </c>
      <c r="C21" s="35">
        <v>373</v>
      </c>
      <c r="D21" s="35">
        <v>597</v>
      </c>
      <c r="E21" s="36">
        <f t="shared" si="0"/>
        <v>60.053619302949059</v>
      </c>
      <c r="F21" s="36">
        <f t="shared" si="2"/>
        <v>5.4495664080328616</v>
      </c>
      <c r="G21" s="35">
        <v>1522</v>
      </c>
      <c r="H21" s="35">
        <v>1674</v>
      </c>
      <c r="I21" s="36">
        <f t="shared" si="1"/>
        <v>9.9868593955321892</v>
      </c>
      <c r="J21" s="36">
        <f t="shared" si="3"/>
        <v>5.349097299888161</v>
      </c>
      <c r="K21" s="81"/>
      <c r="L21" s="35">
        <v>16430</v>
      </c>
      <c r="M21" s="36">
        <f t="shared" si="4"/>
        <v>4.5451150387150854</v>
      </c>
      <c r="N21" s="15"/>
    </row>
    <row r="22" spans="1:14" ht="15.75">
      <c r="A22" s="12"/>
      <c r="B22" s="40" t="s">
        <v>70</v>
      </c>
      <c r="C22" s="37">
        <f>SUM(C16:C21)</f>
        <v>7879</v>
      </c>
      <c r="D22" s="37">
        <f>SUM(D16:D21)</f>
        <v>10955</v>
      </c>
      <c r="E22" s="38">
        <f t="shared" si="0"/>
        <v>39.040487371493839</v>
      </c>
      <c r="F22" s="37">
        <f>SUM(F16:F21)</f>
        <v>100</v>
      </c>
      <c r="G22" s="37">
        <f>SUM(G16:G21)</f>
        <v>30488</v>
      </c>
      <c r="H22" s="37">
        <f>SUM(H16:H21)</f>
        <v>31295</v>
      </c>
      <c r="I22" s="38">
        <f t="shared" si="1"/>
        <v>2.6469430595644106</v>
      </c>
      <c r="J22" s="37">
        <f>SUM(J16:J21)</f>
        <v>99.999999999999986</v>
      </c>
      <c r="K22" s="4"/>
      <c r="L22" s="37">
        <f>SUM(L16:L21)</f>
        <v>361487</v>
      </c>
      <c r="M22" s="37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265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87</v>
      </c>
      <c r="C16" s="35">
        <v>49</v>
      </c>
      <c r="D16" s="35">
        <v>98</v>
      </c>
      <c r="E16" s="36">
        <f t="shared" ref="E16:E22" si="0">IF(ISBLANK(D16),"",(IFERROR(((D16/C16-1)*100),"")))</f>
        <v>100</v>
      </c>
      <c r="F16" s="36">
        <f>+(D16*100)/$D$22</f>
        <v>0.89456869009584661</v>
      </c>
      <c r="G16" s="35">
        <v>222</v>
      </c>
      <c r="H16" s="35">
        <v>276</v>
      </c>
      <c r="I16" s="36">
        <f t="shared" ref="I16:I22" si="1">IF(ISBLANK(H16),"",(IFERROR(((H16/G16-1)*100),"")))</f>
        <v>24.324324324324319</v>
      </c>
      <c r="J16" s="36">
        <f>+(H16*100)/$H$22</f>
        <v>0.88193002077009108</v>
      </c>
      <c r="K16" s="81"/>
      <c r="L16" s="35">
        <v>2020</v>
      </c>
      <c r="M16" s="36">
        <f>+(L16*100)/$L$22</f>
        <v>0.5588029445042284</v>
      </c>
      <c r="N16" s="15"/>
    </row>
    <row r="17" spans="1:14" ht="15.75">
      <c r="A17" s="12"/>
      <c r="B17" s="34" t="s">
        <v>82</v>
      </c>
      <c r="C17" s="35">
        <v>3720</v>
      </c>
      <c r="D17" s="35">
        <v>4349</v>
      </c>
      <c r="E17" s="36">
        <f t="shared" si="0"/>
        <v>16.908602150537643</v>
      </c>
      <c r="F17" s="36">
        <f t="shared" ref="F17:F21" si="2">+(D17*100)/$D$22</f>
        <v>39.69876768598813</v>
      </c>
      <c r="G17" s="35">
        <v>14935</v>
      </c>
      <c r="H17" s="35">
        <v>12900</v>
      </c>
      <c r="I17" s="36">
        <f t="shared" si="1"/>
        <v>-13.625711416136587</v>
      </c>
      <c r="J17" s="36">
        <f t="shared" ref="J17:J21" si="3">+(H17*100)/$H$22</f>
        <v>41.220642275123822</v>
      </c>
      <c r="K17" s="81"/>
      <c r="L17" s="35">
        <v>152739</v>
      </c>
      <c r="M17" s="36">
        <f t="shared" ref="M17:M21" si="4">+(L17*100)/$L$22</f>
        <v>42.252971752787793</v>
      </c>
      <c r="N17" s="15"/>
    </row>
    <row r="18" spans="1:14" ht="15.75">
      <c r="A18" s="12"/>
      <c r="B18" s="34" t="s">
        <v>88</v>
      </c>
      <c r="C18" s="35">
        <v>239</v>
      </c>
      <c r="D18" s="35">
        <v>259</v>
      </c>
      <c r="E18" s="36">
        <f t="shared" si="0"/>
        <v>8.3682008368200833</v>
      </c>
      <c r="F18" s="36">
        <f t="shared" si="2"/>
        <v>2.3642172523961662</v>
      </c>
      <c r="G18" s="35">
        <v>1125</v>
      </c>
      <c r="H18" s="35">
        <v>675</v>
      </c>
      <c r="I18" s="36">
        <f t="shared" si="1"/>
        <v>-40</v>
      </c>
      <c r="J18" s="36">
        <f t="shared" si="3"/>
        <v>2.156894072535549</v>
      </c>
      <c r="K18" s="81"/>
      <c r="L18" s="35">
        <v>11930</v>
      </c>
      <c r="M18" s="36">
        <f t="shared" si="4"/>
        <v>3.3002569940274475</v>
      </c>
      <c r="N18" s="15"/>
    </row>
    <row r="19" spans="1:14" ht="15.75">
      <c r="A19" s="12"/>
      <c r="B19" s="34" t="s">
        <v>89</v>
      </c>
      <c r="C19" s="35">
        <v>54</v>
      </c>
      <c r="D19" s="35">
        <v>57</v>
      </c>
      <c r="E19" s="36">
        <f t="shared" si="0"/>
        <v>5.555555555555558</v>
      </c>
      <c r="F19" s="36">
        <f t="shared" si="2"/>
        <v>0.52031036056595159</v>
      </c>
      <c r="G19" s="35">
        <v>241</v>
      </c>
      <c r="H19" s="35">
        <v>150</v>
      </c>
      <c r="I19" s="36">
        <f t="shared" si="1"/>
        <v>-37.759336099585063</v>
      </c>
      <c r="J19" s="36">
        <f t="shared" si="3"/>
        <v>0.47930979389678863</v>
      </c>
      <c r="K19" s="81"/>
      <c r="L19" s="35">
        <v>2203</v>
      </c>
      <c r="M19" s="36">
        <f t="shared" si="4"/>
        <v>0.60942717165485893</v>
      </c>
      <c r="N19" s="15"/>
    </row>
    <row r="20" spans="1:14" ht="15.75">
      <c r="A20" s="12"/>
      <c r="B20" s="34" t="s">
        <v>90</v>
      </c>
      <c r="C20" s="35">
        <v>2997</v>
      </c>
      <c r="D20" s="35">
        <v>5162</v>
      </c>
      <c r="E20" s="36">
        <f t="shared" si="0"/>
        <v>72.238905572238906</v>
      </c>
      <c r="F20" s="36">
        <f t="shared" si="2"/>
        <v>47.120036513007761</v>
      </c>
      <c r="G20" s="35">
        <v>11020</v>
      </c>
      <c r="H20" s="35">
        <v>14363</v>
      </c>
      <c r="I20" s="36">
        <f t="shared" si="1"/>
        <v>30.335753176043557</v>
      </c>
      <c r="J20" s="36">
        <f t="shared" si="3"/>
        <v>45.895510464930503</v>
      </c>
      <c r="K20" s="81"/>
      <c r="L20" s="35">
        <v>174530</v>
      </c>
      <c r="M20" s="36">
        <f t="shared" si="4"/>
        <v>48.281127675407411</v>
      </c>
      <c r="N20" s="15"/>
    </row>
    <row r="21" spans="1:14" ht="15.75">
      <c r="A21" s="12"/>
      <c r="B21" s="34" t="s">
        <v>71</v>
      </c>
      <c r="C21" s="35">
        <v>820</v>
      </c>
      <c r="D21" s="35">
        <v>1030</v>
      </c>
      <c r="E21" s="36">
        <f t="shared" si="0"/>
        <v>25.609756097560975</v>
      </c>
      <c r="F21" s="36">
        <f t="shared" si="2"/>
        <v>9.4020994979461427</v>
      </c>
      <c r="G21" s="35">
        <v>2945</v>
      </c>
      <c r="H21" s="35">
        <v>2931</v>
      </c>
      <c r="I21" s="36">
        <f t="shared" si="1"/>
        <v>-0.47538200339558578</v>
      </c>
      <c r="J21" s="36">
        <f t="shared" si="3"/>
        <v>9.3657133727432491</v>
      </c>
      <c r="K21" s="81"/>
      <c r="L21" s="35">
        <v>18065</v>
      </c>
      <c r="M21" s="36">
        <f t="shared" si="4"/>
        <v>4.9974134616182599</v>
      </c>
      <c r="N21" s="15"/>
    </row>
    <row r="22" spans="1:14" ht="15.75">
      <c r="A22" s="12"/>
      <c r="B22" s="40" t="s">
        <v>70</v>
      </c>
      <c r="C22" s="42">
        <f>SUM(C16:C21)</f>
        <v>7879</v>
      </c>
      <c r="D22" s="42">
        <f>SUM(D16:D21)</f>
        <v>10955</v>
      </c>
      <c r="E22" s="38">
        <f t="shared" si="0"/>
        <v>39.040487371493839</v>
      </c>
      <c r="F22" s="38">
        <v>100</v>
      </c>
      <c r="G22" s="42">
        <f>SUM(G16:G21)</f>
        <v>30488</v>
      </c>
      <c r="H22" s="42">
        <f>SUM(H16:H21)</f>
        <v>31295</v>
      </c>
      <c r="I22" s="38">
        <f t="shared" si="1"/>
        <v>2.6469430595644106</v>
      </c>
      <c r="J22" s="38">
        <v>100</v>
      </c>
      <c r="K22" s="4"/>
      <c r="L22" s="42">
        <f>SUM(L16:L21)</f>
        <v>361487</v>
      </c>
      <c r="M22" s="38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2018-05-03T20:34:29Z</dcterms:modified>
</cp:coreProperties>
</file>