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35ECDE17-65CD-4DAB-BF5F-19EAAF036CE9}" xr6:coauthVersionLast="31" xr6:coauthVersionMax="31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<sst xmlns="http://schemas.openxmlformats.org/spreadsheetml/2006/main" count="447" uniqueCount="317">
  <si>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</si>
  <si>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</si>
  <si>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</si>
  <si>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</si>
  <si>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</si>
  <si>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</si>
  <si>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</si>
  <si>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</si>
  <si>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</si>
  <si>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</si>
  <si>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</si>
  <si>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</si>
  <si>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</si>
  <si>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</si>
  <si>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</si>
  <si>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</si>
  <si>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</si>
  <si>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</si>
  <si>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</si>
  <si>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</si>
  <si>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</si>
  <si>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</si>
  <si>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</si>
  <si>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</si>
  <si>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</si>
  <si>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</si>
  <si>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</si>
  <si>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</si>
  <si>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</si>
  <si>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</si>
  <si>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</si>
  <si>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</si>
  <si>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</si>
  <si>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</si>
  <si>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</si>
  <si>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</si>
  <si>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</si>
  <si>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</si>
  <si>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</si>
  <si>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</si>
  <si>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</si>
  <si>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</si>
  <si>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</si>
  <si>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</si>
  <si>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</si>
  <si>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</si>
  <si>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</si>
  <si>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</si>
  <si>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</si>
  <si>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</si>
  <si>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</si>
  <si>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</si>
  <si>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</si>
  <si>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</si>
  <si>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</si>
  <si>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</si>
  <si>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</si>
  <si>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</si>
  <si>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</si>
  <si>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</si>
  <si>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</si>
  <si>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</si>
  <si>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</si>
  <si>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</si>
  <si>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</si>
  <si>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</si>
  <si>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</si>
  <si>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</si>
  <si>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</si>
  <si>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</si>
  <si>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</si>
  <si>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</si>
  <si>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</si>
  <si>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</si>
  <si>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</si>
  <si>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</si>
  <si>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</si>
  <si>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</si>
  <si>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</si>
  <si>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</si>
  <si>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</si>
  <si>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</si>
  <si>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</si>
  <si>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</si>
  <si>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</si>
  <si>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</si>
  <si>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</si>
  <si>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</si>
  <si>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</si>
  <si>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</si>
  <si>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</si>
  <si>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</si>
  <si>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</si>
  <si>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</si>
  <si>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</si>
  <si>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</si>
  <si>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</si>
  <si>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</si>
  <si>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</si>
  <si>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</si>
  <si>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</si>
  <si>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</si>
  <si>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</si>
  <si>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</si>
  <si>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</si>
  <si>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</si>
  <si>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</si>
  <si>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</si>
  <si>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</si>
  <si>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</si>
  <si>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</si>
  <si>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</si>
  <si>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</si>
  <si>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</si>
  <si>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</si>
  <si>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</si>
  <si>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</si>
  <si>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</si>
  <si>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</si>
  <si>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</si>
  <si>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</si>
  <si>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</si>
  <si>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</si>
  <si>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</si>
  <si>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</si>
  <si>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</si>
  <si>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</si>
  <si>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</si>
  <si>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</si>
  <si>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</si>
  <si>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</si>
  <si>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</si>
  <si>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</si>
  <si>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</si>
  <si>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</si>
  <si>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</si>
  <si>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</si>
  <si>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</si>
  <si>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</si>
  <si>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</si>
  <si>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</si>
  <si>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</si>
  <si>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</si>
  <si>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</si>
  <si>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</si>
  <si>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</si>
  <si>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</si>
  <si>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</si>
  <si>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</si>
  <si>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</si>
  <si>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</si>
  <si>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</si>
  <si>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</si>
  <si>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</si>
  <si>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</si>
  <si>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</si>
  <si>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</si>
  <si>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</si>
  <si>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</si>
  <si>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</si>
  <si>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</si>
  <si>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</si>
  <si>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</si>
  <si>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</si>
  <si>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</si>
  <si>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</si>
  <si>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</si>
  <si>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</si>
  <si>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</si>
  <si>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</si>
  <si>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</si>
  <si>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</si>
  <si>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</si>
  <si>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</si>
  <si>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</si>
  <si>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</si>
  <si>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</si>
  <si>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</si>
  <si>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</si>
  <si>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</si>
  <si>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</si>
  <si>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</si>
  <si>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</si>
  <si>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</si>
  <si>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</si>
  <si>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</si>
  <si>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</si>
  <si>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</si>
  <si>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</si>
  <si>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</si>
  <si>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</si>
  <si>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</si>
  <si>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</si>
  <si>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</si>
  <si>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</si>
  <si>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</si>
  <si>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</si>
  <si>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</si>
  <si>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</si>
  <si>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</si>
  <si>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</si>
  <si>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</si>
  <si>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</si>
  <si>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</si>
  <si>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</si>
  <si>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</si>
  <si>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</si>
  <si>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</si>
  <si>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</si>
  <si>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</si>
  <si>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</si>
  <si>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</si>
  <si>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</si>
  <si>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</si>
  <si>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</si>
  <si>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</si>
  <si>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</si>
  <si>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</si>
  <si>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</si>
  <si>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</si>
  <si>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</si>
  <si>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</si>
  <si>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</si>
  <si>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</si>
  <si>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</si>
  <si>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</si>
  <si>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</si>
  <si>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</si>
  <si>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</si>
  <si>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</si>
  <si>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</si>
  <si>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</si>
  <si>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</si>
  <si>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</si>
  <si>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</si>
  <si>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</si>
  <si>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</si>
  <si>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</si>
  <si>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</si>
  <si>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</si>
  <si>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</si>
  <si>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</si>
  <si>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</si>
  <si>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</si>
  <si>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</si>
  <si>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</si>
  <si>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</si>
  <si>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</si>
  <si>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</si>
  <si>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</si>
  <si>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</si>
  <si>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</si>
  <si>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</si>
  <si>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</si>
  <si>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</si>
  <si>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</si>
  <si>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</si>
  <si>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</si>
  <si>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</si>
  <si>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</si>
  <si>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</si>
  <si>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</si>
  <si>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</si>
  <si>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</si>
  <si>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</si>
  <si>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</si>
  <si>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</si>
  <si>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</si>
  <si>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</si>
  <si>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</si>
  <si>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</si>
  <si>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</si>
  <si>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</si>
  <si>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</si>
  <si>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</si>
  <si>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</si>
  <si>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</si>
  <si>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</si>
  <si>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</si>
  <si>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</si>
  <si>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</si>
  <si>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</si>
  <si>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</si>
  <si>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</si>
  <si>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</si>
  <si>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</si>
  <si>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</si>
  <si>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</si>
  <si>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</si>
  <si>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</si>
  <si>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</si>
  <si>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</si>
  <si>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</si>
  <si>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</si>
  <si>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</si>
  <si>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</si>
  <si>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</si>
  <si>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</si>
  <si>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</si>
  <si>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</si>
  <si>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</si>
  <si>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</si>
  <si>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</si>
  <si>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</si>
  <si>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</si>
  <si>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</si>
  <si>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</si>
  <si>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</si>
  <si>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99 Prestadores que actualmente hacen uso del Sistema de Información</t>
  </si>
  <si>
    <t>Agosto de 2018</t>
  </si>
  <si>
    <t>Septiembre de 2018</t>
  </si>
  <si>
    <t>% Cambio   '18/'17</t>
  </si>
  <si>
    <t>Acumulado 2013-2018</t>
  </si>
  <si>
    <t>2013-2018</t>
  </si>
  <si>
    <t>Agosto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</si>
  <si>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Agosto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</si>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</sst>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9934</c:v>
                </c:pt>
                <c:pt idx="1">
                  <c:v>11137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4471</c:v>
                </c:pt>
                <c:pt idx="1">
                  <c:v>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5463</c:v>
                </c:pt>
                <c:pt idx="1">
                  <c:v>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4947</c:v>
                </c:pt>
                <c:pt idx="1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3603</c:v>
                </c:pt>
                <c:pt idx="1">
                  <c:v>3866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Agosto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1191</c:v>
                </c:pt>
                <c:pt idx="1">
                  <c:v>1325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31.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50</v>
      </c>
      <c r="D16" s="35">
        <v>59</v>
      </c>
      <c r="E16" s="36">
        <f t="shared" ref="E16:E25" si="0">IF(ISBLANK(D16),"",(IFERROR(((D16/C16-1)*100),"")))</f>
        <v>17.999999999999993</v>
      </c>
      <c r="F16" s="36">
        <f t="shared" ref="F16:F24" si="1">+(D16*100)/$D$25</f>
        <v>0.52976564604471577</v>
      </c>
      <c r="G16" s="35">
        <v>355</v>
      </c>
      <c r="H16" s="35">
        <v>346</v>
      </c>
      <c r="I16" s="36">
        <f t="shared" ref="I16:I25" si="2">IF(ISBLANK(H16),"",(IFERROR(((H16/G16-1)*100),"")))</f>
        <v>-2.5352112676056304</v>
      </c>
      <c r="J16" s="36">
        <f t="shared" ref="J16:J24" si="3">+(H16*100)/$H$25</f>
        <v>0.48739945625378578</v>
      </c>
      <c r="K16" s="81"/>
      <c r="L16" s="35">
        <v>1886</v>
      </c>
      <c r="M16" s="36">
        <f t="shared" ref="M16:M24" si="4">+(L16*100)/$L$25</f>
        <v>0.47011199433672085</v>
      </c>
      <c r="N16" s="15"/>
    </row>
    <row r="17" spans="1:14" ht="15.75">
      <c r="A17" s="12"/>
      <c r="B17" s="34" t="s">
        <v>287</v>
      </c>
      <c r="C17" s="35">
        <v>31</v>
      </c>
      <c r="D17" s="35">
        <v>30</v>
      </c>
      <c r="E17" s="36">
        <f t="shared" si="0"/>
        <v>-3.2258064516129004</v>
      </c>
      <c r="F17" s="36">
        <f t="shared" si="1"/>
        <v>0.26937236239561824</v>
      </c>
      <c r="G17" s="35">
        <v>215</v>
      </c>
      <c r="H17" s="35">
        <v>184</v>
      </c>
      <c r="I17" s="36">
        <f t="shared" si="2"/>
        <v>-14.418604651162791</v>
      </c>
      <c r="J17" s="36">
        <f t="shared" si="3"/>
        <v>0.2591950865627069</v>
      </c>
      <c r="K17" s="81"/>
      <c r="L17" s="35">
        <v>1310</v>
      </c>
      <c r="M17" s="36">
        <f t="shared" si="4"/>
        <v>0.32653590274713906</v>
      </c>
      <c r="N17" s="15"/>
    </row>
    <row r="18" spans="1:14" ht="15.75">
      <c r="A18" s="12"/>
      <c r="B18" s="34" t="s">
        <v>288</v>
      </c>
      <c r="C18" s="35">
        <v>107</v>
      </c>
      <c r="D18" s="35">
        <v>107</v>
      </c>
      <c r="E18" s="36">
        <f t="shared" si="0"/>
        <v>0</v>
      </c>
      <c r="F18" s="36">
        <f t="shared" si="1"/>
        <v>0.96076142587770497</v>
      </c>
      <c r="G18" s="35">
        <v>1163</v>
      </c>
      <c r="H18" s="35">
        <v>1007</v>
      </c>
      <c r="I18" s="36">
        <f t="shared" si="2"/>
        <v>-13.413585554600171</v>
      </c>
      <c r="J18" s="36">
        <f t="shared" si="3"/>
        <v>1.418529631351336</v>
      </c>
      <c r="K18" s="81"/>
      <c r="L18" s="35">
        <v>6300</v>
      </c>
      <c r="M18" s="36">
        <f t="shared" si="4"/>
        <v>1.5703635017610504</v>
      </c>
      <c r="N18" s="15"/>
    </row>
    <row r="19" spans="1:14" ht="15.75">
      <c r="A19" s="12"/>
      <c r="B19" s="34" t="s">
        <v>289</v>
      </c>
      <c r="C19" s="35">
        <v>127</v>
      </c>
      <c r="D19" s="35">
        <v>123</v>
      </c>
      <c r="E19" s="36">
        <f t="shared" si="0"/>
        <v>-3.1496062992126039</v>
      </c>
      <c r="F19" s="36">
        <f t="shared" si="1"/>
        <v>1.1044266858220346</v>
      </c>
      <c r="G19" s="35">
        <v>1010</v>
      </c>
      <c r="H19" s="35">
        <v>801</v>
      </c>
      <c r="I19" s="36">
        <f t="shared" si="2"/>
        <v>-20.693069306930688</v>
      </c>
      <c r="J19" s="36">
        <f t="shared" si="3"/>
        <v>1.1283438279170013</v>
      </c>
      <c r="K19" s="81"/>
      <c r="L19" s="35">
        <v>5400</v>
      </c>
      <c r="M19" s="36">
        <f t="shared" si="4"/>
        <v>1.346025858652329</v>
      </c>
      <c r="N19" s="15"/>
    </row>
    <row r="20" spans="1:14" ht="15.75">
      <c r="A20" s="12"/>
      <c r="B20" s="34" t="s">
        <v>290</v>
      </c>
      <c r="C20" s="35">
        <v>176</v>
      </c>
      <c r="D20" s="35">
        <v>177</v>
      </c>
      <c r="E20" s="36">
        <f t="shared" si="0"/>
        <v>0.56818181818181213</v>
      </c>
      <c r="F20" s="36">
        <f t="shared" si="1"/>
        <v>1.5892969381341475</v>
      </c>
      <c r="G20" s="35">
        <v>1531</v>
      </c>
      <c r="H20" s="35">
        <v>1218</v>
      </c>
      <c r="I20" s="36">
        <f t="shared" si="2"/>
        <v>-20.444154147615933</v>
      </c>
      <c r="J20" s="36">
        <f t="shared" si="3"/>
        <v>1.7157587795292228</v>
      </c>
      <c r="K20" s="81"/>
      <c r="L20" s="35">
        <v>9064</v>
      </c>
      <c r="M20" s="36">
        <f t="shared" si="4"/>
        <v>2.259329330152724</v>
      </c>
      <c r="N20" s="15"/>
    </row>
    <row r="21" spans="1:14" ht="15" customHeight="1">
      <c r="A21" s="12"/>
      <c r="B21" s="34" t="s">
        <v>291</v>
      </c>
      <c r="C21" s="35">
        <v>540</v>
      </c>
      <c r="D21" s="35">
        <v>542</v>
      </c>
      <c r="E21" s="36">
        <f t="shared" si="0"/>
        <v>0.37037037037037646</v>
      </c>
      <c r="F21" s="36">
        <f t="shared" si="1"/>
        <v>4.866660680614169</v>
      </c>
      <c r="G21" s="35">
        <v>4141</v>
      </c>
      <c r="H21" s="35">
        <v>3673</v>
      </c>
      <c r="I21" s="36">
        <f t="shared" si="2"/>
        <v>-11.301617966674716</v>
      </c>
      <c r="J21" s="36">
        <f t="shared" si="3"/>
        <v>5.1740410486131658</v>
      </c>
      <c r="K21" s="81"/>
      <c r="L21" s="35">
        <v>27815</v>
      </c>
      <c r="M21" s="36">
        <f t="shared" si="4"/>
        <v>6.9332794922989871</v>
      </c>
      <c r="N21" s="15"/>
    </row>
    <row r="22" spans="1:14" ht="15.75">
      <c r="A22" s="12"/>
      <c r="B22" s="34" t="s">
        <v>292</v>
      </c>
      <c r="C22" s="35">
        <v>399</v>
      </c>
      <c r="D22" s="35">
        <v>396</v>
      </c>
      <c r="E22" s="36">
        <f t="shared" si="0"/>
        <v>-0.75187969924812581</v>
      </c>
      <c r="F22" s="36">
        <f t="shared" si="1"/>
        <v>3.5557151836221603</v>
      </c>
      <c r="G22" s="35">
        <v>3164</v>
      </c>
      <c r="H22" s="35">
        <v>2715</v>
      </c>
      <c r="I22" s="36">
        <f t="shared" si="2"/>
        <v>-14.190897597977248</v>
      </c>
      <c r="J22" s="36">
        <f t="shared" si="3"/>
        <v>3.824536195748637</v>
      </c>
      <c r="K22" s="81"/>
      <c r="L22" s="35">
        <v>19520</v>
      </c>
      <c r="M22" s="36">
        <f t="shared" si="4"/>
        <v>4.8656342149802709</v>
      </c>
      <c r="N22" s="15"/>
    </row>
    <row r="23" spans="1:14" ht="15.75">
      <c r="A23" s="12"/>
      <c r="B23" s="34" t="s">
        <v>293</v>
      </c>
      <c r="C23" s="35">
        <v>23</v>
      </c>
      <c r="D23" s="35">
        <v>27</v>
      </c>
      <c r="E23" s="36">
        <f t="shared" si="0"/>
        <v>17.391304347826097</v>
      </c>
      <c r="F23" s="36">
        <f t="shared" si="1"/>
        <v>0.24243512615605639</v>
      </c>
      <c r="G23" s="35">
        <v>149</v>
      </c>
      <c r="H23" s="35">
        <v>141</v>
      </c>
      <c r="I23" s="36">
        <f t="shared" si="2"/>
        <v>-5.3691275167785264</v>
      </c>
      <c r="J23" s="36">
        <f t="shared" si="3"/>
        <v>0.19862232176816128</v>
      </c>
      <c r="K23" s="81"/>
      <c r="L23" s="35">
        <v>952</v>
      </c>
      <c r="M23" s="36">
        <f t="shared" si="4"/>
        <v>0.23729937359944764</v>
      </c>
      <c r="N23" s="15"/>
    </row>
    <row r="24" spans="1:14" ht="15.75">
      <c r="A24" s="12"/>
      <c r="B24" s="34" t="s">
        <v>294</v>
      </c>
      <c r="C24" s="35">
        <v>8481</v>
      </c>
      <c r="D24" s="35">
        <v>9676</v>
      </c>
      <c r="E24" s="36">
        <f t="shared" si="0"/>
        <v>14.090319537790364</v>
      </c>
      <c r="F24" s="36">
        <f t="shared" si="1"/>
        <v>86.8815659513334</v>
      </c>
      <c r="G24" s="35">
        <v>58262</v>
      </c>
      <c r="H24" s="35">
        <v>60904</v>
      </c>
      <c r="I24" s="36">
        <f t="shared" si="2"/>
        <v>4.5346881329168198</v>
      </c>
      <c r="J24" s="36">
        <f t="shared" si="3"/>
        <v>85.793573652255986</v>
      </c>
      <c r="K24" s="81"/>
      <c r="L24" s="35">
        <v>328934</v>
      </c>
      <c r="M24" s="36">
        <f t="shared" si="4"/>
        <v>81.991420331471332</v>
      </c>
      <c r="N24" s="15"/>
    </row>
    <row r="25" spans="1:14" ht="15.75">
      <c r="A25" s="12"/>
      <c r="B25" s="40" t="s">
        <v>70</v>
      </c>
      <c r="C25" s="37">
        <f>SUM(C16:C24)</f>
        <v>9934</v>
      </c>
      <c r="D25" s="37">
        <f>SUM(D16:D24)</f>
        <v>11137</v>
      </c>
      <c r="E25" s="38">
        <f t="shared" si="0"/>
        <v>12.109925508355147</v>
      </c>
      <c r="F25" s="37">
        <f>SUM(F16:F24)</f>
        <v>100</v>
      </c>
      <c r="G25" s="37">
        <f t="shared" ref="G25:H25" si="5">SUM(G16:G24)</f>
        <v>69990</v>
      </c>
      <c r="H25" s="37">
        <f t="shared" si="5"/>
        <v>70989</v>
      </c>
      <c r="I25" s="38">
        <f t="shared" si="2"/>
        <v>1.4273467638234116</v>
      </c>
      <c r="J25" s="37">
        <f>SUM(J16:J24)</f>
        <v>100</v>
      </c>
      <c r="K25" s="4"/>
      <c r="L25" s="37">
        <f t="shared" ref="L25:M25" si="6">SUM(L16:L24)</f>
        <v>401181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35">
        <v>10272</v>
      </c>
      <c r="E18" s="36">
        <f t="shared" si="0"/>
        <v>63.17712470214456</v>
      </c>
      <c r="F18" s="35">
        <v>341343</v>
      </c>
      <c r="G18" s="69"/>
      <c r="H18" s="35">
        <v>2603</v>
      </c>
      <c r="I18" s="35">
        <v>4435</v>
      </c>
      <c r="J18" s="36">
        <f t="shared" si="1"/>
        <v>70.380330388013832</v>
      </c>
      <c r="K18" s="35">
        <v>144368</v>
      </c>
      <c r="L18" s="32"/>
      <c r="M18" s="35">
        <v>3692</v>
      </c>
      <c r="N18" s="35">
        <v>5837</v>
      </c>
      <c r="O18" s="36">
        <f t="shared" si="2"/>
        <v>58.098591549295776</v>
      </c>
      <c r="P18" s="35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>
        <v>9189</v>
      </c>
      <c r="E19" s="36">
        <f t="shared" si="0"/>
        <v>-13.920374707259953</v>
      </c>
      <c r="F19" s="35">
        <v>350532</v>
      </c>
      <c r="G19" s="69"/>
      <c r="H19" s="35">
        <v>4468</v>
      </c>
      <c r="I19" s="35">
        <v>4100</v>
      </c>
      <c r="J19" s="36">
        <f t="shared" si="1"/>
        <v>-8.2363473589973086</v>
      </c>
      <c r="K19" s="35">
        <v>148468</v>
      </c>
      <c r="L19" s="85"/>
      <c r="M19" s="35">
        <v>6207</v>
      </c>
      <c r="N19" s="35">
        <v>5089</v>
      </c>
      <c r="O19" s="36">
        <f t="shared" si="2"/>
        <v>-18.01192202352183</v>
      </c>
      <c r="P19" s="35">
        <v>202064</v>
      </c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>
        <v>10955</v>
      </c>
      <c r="E20" s="36">
        <f>IF(ISBLANK(D20),"",(IFERROR(((D20/C20-1)*100),"")))</f>
        <v>39.040487371493839</v>
      </c>
      <c r="F20" s="35">
        <v>361487</v>
      </c>
      <c r="G20" s="69"/>
      <c r="H20" s="35">
        <v>3508</v>
      </c>
      <c r="I20" s="35">
        <v>4938</v>
      </c>
      <c r="J20" s="36">
        <f>IF(ISBLANK(I20),"",(IFERROR(((I20/H20-1)*100),"")))</f>
        <v>40.763968072976063</v>
      </c>
      <c r="K20" s="35">
        <v>153406</v>
      </c>
      <c r="L20" s="85"/>
      <c r="M20" s="35">
        <v>4371</v>
      </c>
      <c r="N20" s="35">
        <v>6017</v>
      </c>
      <c r="O20" s="36">
        <f>IF(ISBLANK(N20),"",(IFERROR(((N20/M20-1)*100),"")))</f>
        <v>37.657286662091053</v>
      </c>
      <c r="P20" s="35">
        <v>208081</v>
      </c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>
        <v>10331</v>
      </c>
      <c r="E21" s="36">
        <f t="shared" ref="E21:E28" si="3">IF(ISBLANK(D21),"",(IFERROR(((D21/C21-1)*100),"")))</f>
        <v>2.6122367898291587</v>
      </c>
      <c r="F21" s="35">
        <v>371818</v>
      </c>
      <c r="G21" s="69"/>
      <c r="H21" s="35">
        <v>4701</v>
      </c>
      <c r="I21" s="35">
        <v>4538</v>
      </c>
      <c r="J21" s="36">
        <f t="shared" ref="J21:J28" si="4">IF(ISBLANK(I21),"",(IFERROR(((I21/H21-1)*100),"")))</f>
        <v>-3.4673473728993875</v>
      </c>
      <c r="K21" s="35">
        <v>157944</v>
      </c>
      <c r="L21" s="32"/>
      <c r="M21" s="35">
        <v>5367</v>
      </c>
      <c r="N21" s="35">
        <v>5793</v>
      </c>
      <c r="O21" s="36">
        <f t="shared" ref="O21:O28" si="5">IF(ISBLANK(N21),"",(IFERROR(((N21/M21-1)*100),"")))</f>
        <v>7.9373951928451758</v>
      </c>
      <c r="P21" s="35">
        <v>213874</v>
      </c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>
        <v>8403</v>
      </c>
      <c r="E22" s="36">
        <f t="shared" si="3"/>
        <v>-19.665391969407263</v>
      </c>
      <c r="F22" s="35">
        <v>380221</v>
      </c>
      <c r="G22" s="69"/>
      <c r="H22" s="35">
        <v>4684</v>
      </c>
      <c r="I22" s="35">
        <v>3859</v>
      </c>
      <c r="J22" s="36">
        <f t="shared" si="4"/>
        <v>-17.613151152860805</v>
      </c>
      <c r="K22" s="35">
        <v>161803</v>
      </c>
      <c r="L22" s="32"/>
      <c r="M22" s="35">
        <v>5776</v>
      </c>
      <c r="N22" s="35">
        <v>4544</v>
      </c>
      <c r="O22" s="36">
        <f t="shared" si="5"/>
        <v>-21.32963988919667</v>
      </c>
      <c r="P22" s="35">
        <v>218418</v>
      </c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>
        <v>9823</v>
      </c>
      <c r="E23" s="36">
        <f t="shared" si="3"/>
        <v>8.6615044247787552</v>
      </c>
      <c r="F23" s="35">
        <v>390044</v>
      </c>
      <c r="G23" s="69"/>
      <c r="H23" s="35">
        <v>3943</v>
      </c>
      <c r="I23" s="35">
        <v>4485</v>
      </c>
      <c r="J23" s="36">
        <f t="shared" si="4"/>
        <v>13.745878772508235</v>
      </c>
      <c r="K23" s="35">
        <v>166288</v>
      </c>
      <c r="L23" s="32"/>
      <c r="M23" s="35">
        <v>5097</v>
      </c>
      <c r="N23" s="35">
        <v>5338</v>
      </c>
      <c r="O23" s="36">
        <f t="shared" si="5"/>
        <v>4.7282715322738866</v>
      </c>
      <c r="P23" s="35">
        <v>223756</v>
      </c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102">
        <v>11137</v>
      </c>
      <c r="E24" s="103">
        <f t="shared" si="3"/>
        <v>12.109925508355147</v>
      </c>
      <c r="F24" s="102">
        <v>401181</v>
      </c>
      <c r="G24" s="69"/>
      <c r="H24" s="35">
        <v>4471</v>
      </c>
      <c r="I24" s="102">
        <v>4979</v>
      </c>
      <c r="J24" s="103">
        <f t="shared" si="4"/>
        <v>11.362111384477735</v>
      </c>
      <c r="K24" s="102">
        <v>171267</v>
      </c>
      <c r="L24" s="32"/>
      <c r="M24" s="35">
        <v>5463</v>
      </c>
      <c r="N24" s="102">
        <v>6158</v>
      </c>
      <c r="O24" s="103">
        <f t="shared" si="5"/>
        <v>12.721947647812559</v>
      </c>
      <c r="P24" s="102">
        <v>229914</v>
      </c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74161</v>
      </c>
      <c r="E29" s="77"/>
      <c r="F29" s="78"/>
      <c r="G29" s="82"/>
      <c r="H29" s="78">
        <f>SUM(H17:H28)</f>
        <v>47610</v>
      </c>
      <c r="I29" s="78">
        <f>SUM(I17:I28)</f>
        <v>33173</v>
      </c>
      <c r="J29" s="77"/>
      <c r="K29" s="78"/>
      <c r="L29" s="82"/>
      <c r="M29" s="78">
        <f>SUM(M17:M28)</f>
        <v>59884</v>
      </c>
      <c r="N29" s="78">
        <f>SUM(N17:N28)</f>
        <v>40988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SUM(C17:C24)</f>
        <v>69990</v>
      </c>
      <c r="D32" s="78">
        <f>SUM(D17:D24)</f>
        <v>74161</v>
      </c>
      <c r="E32" s="77">
        <f>(D32/C32-1)*100</f>
        <v>5.9594227746820883</v>
      </c>
      <c r="G32" s="21"/>
      <c r="H32" s="78">
        <f>SUM(H17:H24)</f>
        <v>30853</v>
      </c>
      <c r="I32" s="78">
        <f>SUM(I17:I24)</f>
        <v>33173</v>
      </c>
      <c r="J32" s="77">
        <f>(I32/H32-1)*100</f>
        <v>7.519528084789151</v>
      </c>
      <c r="K32" s="21"/>
      <c r="L32" s="21"/>
      <c r="M32" s="78">
        <f>SUM(M17:M24)</f>
        <v>39137</v>
      </c>
      <c r="N32" s="78">
        <f>SUM(N17:N24)</f>
        <v>40988</v>
      </c>
      <c r="O32" s="77">
        <f>(N32/M32-1)*100</f>
        <v>4.72953982165214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5.9594227746820883</v>
      </c>
      <c r="E33" s="21"/>
      <c r="F33" s="79"/>
      <c r="G33" s="21"/>
      <c r="H33" s="79"/>
      <c r="I33" s="77">
        <f>(I32/H32-1)*100</f>
        <v>7.519528084789151</v>
      </c>
      <c r="J33" s="21"/>
      <c r="K33" s="21"/>
      <c r="L33" s="21"/>
      <c r="M33" s="79"/>
      <c r="N33" s="77">
        <f>(N32/M32-1)*100</f>
        <v>4.72953982165214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C24</f>
        <v>9934</v>
      </c>
      <c r="E40" s="84">
        <f>D24</f>
        <v>11137</v>
      </c>
      <c r="F40" s="21"/>
      <c r="G40" s="21"/>
      <c r="H40" s="21" t="s">
        <v>301</v>
      </c>
      <c r="I40" s="84">
        <f>H24</f>
        <v>4471</v>
      </c>
      <c r="J40" s="84">
        <f>I24</f>
        <v>4979</v>
      </c>
      <c r="K40" s="21"/>
      <c r="L40" s="21"/>
      <c r="M40" s="21" t="s">
        <v>301</v>
      </c>
      <c r="N40" s="84">
        <f>M24</f>
        <v>5463</v>
      </c>
      <c r="O40" s="84">
        <f>N24</f>
        <v>6158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B24</f>
        <v xml:space="preserve">  Agosto</v>
      </c>
      <c r="E41" s="21"/>
      <c r="F41" s="21"/>
      <c r="G41" s="21"/>
      <c r="H41" s="21" t="s">
        <v>302</v>
      </c>
      <c r="I41" s="21" t="str">
        <f>B24</f>
        <v xml:space="preserve">  Agosto</v>
      </c>
      <c r="J41" s="21"/>
      <c r="K41" s="21"/>
      <c r="L41" s="21"/>
      <c r="M41" s="21" t="str">
        <f>B20</f>
        <v xml:space="preserve">  Abril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35">
        <v>4996</v>
      </c>
      <c r="E18" s="36">
        <f t="shared" si="0"/>
        <v>51.761846901579588</v>
      </c>
      <c r="F18" s="35">
        <v>166546</v>
      </c>
      <c r="G18" s="69"/>
      <c r="H18" s="35">
        <v>2224</v>
      </c>
      <c r="I18" s="35">
        <v>3824</v>
      </c>
      <c r="J18" s="36">
        <f t="shared" si="1"/>
        <v>71.942446043165461</v>
      </c>
      <c r="K18" s="35">
        <v>129644</v>
      </c>
      <c r="L18" s="32"/>
      <c r="M18" s="35">
        <v>698</v>
      </c>
      <c r="N18" s="35">
        <v>1312</v>
      </c>
      <c r="O18" s="36">
        <f t="shared" si="2"/>
        <v>87.96561604584528</v>
      </c>
      <c r="P18" s="35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>
        <v>4350</v>
      </c>
      <c r="E19" s="36">
        <f t="shared" si="0"/>
        <v>-20.678336980306344</v>
      </c>
      <c r="F19" s="35">
        <v>170896</v>
      </c>
      <c r="G19" s="69"/>
      <c r="H19" s="35">
        <v>3754</v>
      </c>
      <c r="I19" s="35">
        <v>3404</v>
      </c>
      <c r="J19" s="36">
        <f t="shared" si="1"/>
        <v>-9.3233883857218984</v>
      </c>
      <c r="K19" s="35">
        <v>133048</v>
      </c>
      <c r="L19" s="85"/>
      <c r="M19" s="35">
        <v>1257</v>
      </c>
      <c r="N19" s="35">
        <v>1292</v>
      </c>
      <c r="O19" s="36">
        <f t="shared" si="2"/>
        <v>2.7844073190135266</v>
      </c>
      <c r="P19" s="35">
        <v>43919</v>
      </c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>
        <v>5364</v>
      </c>
      <c r="E20" s="36">
        <f>IF(ISBLANK(D20),"",(IFERROR(((D20/C20-1)*100),"")))</f>
        <v>32.411750185139468</v>
      </c>
      <c r="F20" s="35">
        <v>176260</v>
      </c>
      <c r="G20" s="69"/>
      <c r="H20" s="35">
        <v>2712</v>
      </c>
      <c r="I20" s="35">
        <v>3991</v>
      </c>
      <c r="J20" s="36">
        <f>IF(ISBLANK(I20),"",(IFERROR(((I20/H20-1)*100),"")))</f>
        <v>47.160766961651923</v>
      </c>
      <c r="K20" s="35">
        <v>137039</v>
      </c>
      <c r="L20" s="85"/>
      <c r="M20" s="35">
        <v>948</v>
      </c>
      <c r="N20" s="35">
        <v>1332</v>
      </c>
      <c r="O20" s="36">
        <f>IF(ISBLANK(N20),"",(IFERROR(((N20/M20-1)*100),"")))</f>
        <v>40.506329113924046</v>
      </c>
      <c r="P20" s="35">
        <v>45251</v>
      </c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>
        <v>5109</v>
      </c>
      <c r="E21" s="36">
        <f t="shared" ref="E21:E28" si="3">IF(ISBLANK(D21),"",(IFERROR(((D21/C21-1)*100),"")))</f>
        <v>1.530206677265511</v>
      </c>
      <c r="F21" s="35">
        <v>181369</v>
      </c>
      <c r="G21" s="69"/>
      <c r="H21" s="35">
        <v>3547</v>
      </c>
      <c r="I21" s="35">
        <v>3719</v>
      </c>
      <c r="J21" s="36">
        <f t="shared" ref="J21:J28" si="4">IF(ISBLANK(I21),"",(IFERROR(((I21/H21-1)*100),"")))</f>
        <v>4.8491683112489525</v>
      </c>
      <c r="K21" s="35">
        <v>140758</v>
      </c>
      <c r="L21" s="32"/>
      <c r="M21" s="35">
        <v>1328</v>
      </c>
      <c r="N21" s="35">
        <v>1307</v>
      </c>
      <c r="O21" s="36">
        <f t="shared" ref="O21:O28" si="5">IF(ISBLANK(N21),"",(IFERROR(((N21/M21-1)*100),"")))</f>
        <v>-1.5813253012048167</v>
      </c>
      <c r="P21" s="35">
        <v>46558</v>
      </c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>
        <v>4217</v>
      </c>
      <c r="E22" s="36">
        <f t="shared" si="3"/>
        <v>-23.535811423390751</v>
      </c>
      <c r="F22" s="35">
        <v>185586</v>
      </c>
      <c r="G22" s="69"/>
      <c r="H22" s="35">
        <v>3593</v>
      </c>
      <c r="I22" s="35">
        <v>2977</v>
      </c>
      <c r="J22" s="36">
        <f t="shared" si="4"/>
        <v>-17.144447536877262</v>
      </c>
      <c r="K22" s="35">
        <v>143735</v>
      </c>
      <c r="L22" s="32"/>
      <c r="M22" s="35">
        <v>1178</v>
      </c>
      <c r="N22" s="35">
        <v>1029</v>
      </c>
      <c r="O22" s="36">
        <f t="shared" si="5"/>
        <v>-12.648556876061123</v>
      </c>
      <c r="P22" s="35">
        <v>47587</v>
      </c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>
        <v>4907</v>
      </c>
      <c r="E23" s="36">
        <f t="shared" si="3"/>
        <v>4.6715017064846487</v>
      </c>
      <c r="F23" s="35">
        <v>190493</v>
      </c>
      <c r="G23" s="69"/>
      <c r="H23" s="35">
        <v>3278</v>
      </c>
      <c r="I23" s="35">
        <v>3522</v>
      </c>
      <c r="J23" s="36">
        <f t="shared" si="4"/>
        <v>7.4435631482611342</v>
      </c>
      <c r="K23" s="35">
        <v>147257</v>
      </c>
      <c r="L23" s="32"/>
      <c r="M23" s="35">
        <v>970</v>
      </c>
      <c r="N23" s="35">
        <v>1210</v>
      </c>
      <c r="O23" s="36">
        <f t="shared" si="5"/>
        <v>24.742268041237114</v>
      </c>
      <c r="P23" s="35">
        <v>48797</v>
      </c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102">
        <v>5523</v>
      </c>
      <c r="E24" s="103">
        <f t="shared" si="3"/>
        <v>11.643420254699821</v>
      </c>
      <c r="F24" s="102">
        <v>196016</v>
      </c>
      <c r="G24" s="69"/>
      <c r="H24" s="35">
        <v>3603</v>
      </c>
      <c r="I24" s="102">
        <v>3866</v>
      </c>
      <c r="J24" s="103">
        <f t="shared" si="4"/>
        <v>7.2994726616708361</v>
      </c>
      <c r="K24" s="102">
        <v>151123</v>
      </c>
      <c r="L24" s="32"/>
      <c r="M24" s="35">
        <v>1191</v>
      </c>
      <c r="N24" s="102">
        <v>1325</v>
      </c>
      <c r="O24" s="103">
        <f t="shared" si="5"/>
        <v>11.251049538203194</v>
      </c>
      <c r="P24" s="102">
        <v>50122</v>
      </c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36556</v>
      </c>
      <c r="E29" s="77"/>
      <c r="F29" s="78"/>
      <c r="G29" s="82"/>
      <c r="H29" s="78">
        <f>SUM(H17:H28)</f>
        <v>38368</v>
      </c>
      <c r="I29" s="78">
        <f>SUM(I17:I28)</f>
        <v>26809</v>
      </c>
      <c r="J29" s="77"/>
      <c r="K29" s="78"/>
      <c r="L29" s="82"/>
      <c r="M29" s="78">
        <f>SUM(M17:M28)</f>
        <v>12885</v>
      </c>
      <c r="N29" s="78">
        <f>SUM(N17:N28)</f>
        <v>9225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SUM(C17:C24)</f>
        <v>35907</v>
      </c>
      <c r="D32" s="78">
        <f>SUM(D17:D24)</f>
        <v>36556</v>
      </c>
      <c r="E32" s="77">
        <f>(D32/C32-1)*100</f>
        <v>1.807447015902186</v>
      </c>
      <c r="G32" s="21"/>
      <c r="H32" s="78">
        <f>SUM(H17:H24)</f>
        <v>24762</v>
      </c>
      <c r="I32" s="78">
        <f>SUM(I17:I24)</f>
        <v>26809</v>
      </c>
      <c r="J32" s="77">
        <f>(I32/H32-1)*100</f>
        <v>8.2666989742347106</v>
      </c>
      <c r="K32" s="21"/>
      <c r="L32" s="21"/>
      <c r="M32" s="78">
        <f>SUM(M17:M24)</f>
        <v>8192</v>
      </c>
      <c r="N32" s="78">
        <f>SUM(N17:N24)</f>
        <v>9225</v>
      </c>
      <c r="O32" s="77">
        <f>(N32/M32-1)*100</f>
        <v>12.60986328125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1.807447015902186</v>
      </c>
      <c r="E33" s="21"/>
      <c r="F33" s="79"/>
      <c r="G33" s="21"/>
      <c r="H33" s="79"/>
      <c r="I33" s="77">
        <f>(I32/H32-1)*100</f>
        <v>8.2666989742347106</v>
      </c>
      <c r="J33" s="21"/>
      <c r="K33" s="21"/>
      <c r="L33" s="21"/>
      <c r="M33" s="79"/>
      <c r="N33" s="77">
        <f>(N32/M32-1)*100</f>
        <v>12.60986328125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C24</f>
        <v>4947</v>
      </c>
      <c r="E40" s="84">
        <f>D24</f>
        <v>5523</v>
      </c>
      <c r="F40" s="21"/>
      <c r="G40" s="21"/>
      <c r="H40" s="21" t="s">
        <v>301</v>
      </c>
      <c r="I40" s="84">
        <f>H24</f>
        <v>3603</v>
      </c>
      <c r="J40" s="84">
        <f>I24</f>
        <v>3866</v>
      </c>
      <c r="K40" s="21"/>
      <c r="L40" s="21"/>
      <c r="M40" s="21" t="s">
        <v>301</v>
      </c>
      <c r="N40" s="84">
        <f>M24</f>
        <v>1191</v>
      </c>
      <c r="O40" s="84">
        <f>N24</f>
        <v>1325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B24</f>
        <v xml:space="preserve">  Agosto</v>
      </c>
      <c r="E41" s="21"/>
      <c r="F41" s="21"/>
      <c r="G41" s="21"/>
      <c r="H41" s="21" t="s">
        <v>302</v>
      </c>
      <c r="I41" s="21" t="str">
        <f>B24</f>
        <v xml:space="preserve">  Agosto</v>
      </c>
      <c r="J41" s="21"/>
      <c r="K41" s="21"/>
      <c r="L41" s="21"/>
      <c r="M41" s="21" t="str">
        <f>B20</f>
        <v xml:space="preserve">  Abril</v>
      </c>
      <c r="N41" s="21" t="str">
        <f>B24</f>
        <v xml:space="preserve">  Agosto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3</v>
      </c>
      <c r="E16" s="36">
        <f t="shared" ref="E16:E50" si="0">IF(ISBLANK(D16),"",(IFERROR(((D16/C16-1)*100),"")))</f>
        <v>50</v>
      </c>
      <c r="F16" s="36">
        <f>+(D16*100)/$D$50</f>
        <v>2.6937236239561822E-2</v>
      </c>
      <c r="G16" s="35">
        <v>21</v>
      </c>
      <c r="H16" s="35">
        <v>26</v>
      </c>
      <c r="I16" s="36">
        <f t="shared" ref="I16:I50" si="1">IF(ISBLANK(H16),"",(IFERROR(((H16/G16-1)*100),"")))</f>
        <v>23.809523809523814</v>
      </c>
      <c r="J16" s="36">
        <f>+(H16*100)/$H$50</f>
        <v>3.6625392666469456E-2</v>
      </c>
      <c r="K16" s="81"/>
      <c r="L16" s="35">
        <v>130</v>
      </c>
      <c r="M16" s="36">
        <f>+(L16*100)/$L$50</f>
        <v>3.2404326226815328E-2</v>
      </c>
      <c r="N16" s="15"/>
    </row>
    <row r="17" spans="1:14" ht="15.75">
      <c r="A17" s="12"/>
      <c r="B17" s="34" t="s">
        <v>0</v>
      </c>
      <c r="C17" s="35">
        <v>2675</v>
      </c>
      <c r="D17" s="35">
        <v>2876</v>
      </c>
      <c r="E17" s="36">
        <f t="shared" si="0"/>
        <v>7.5140186915887863</v>
      </c>
      <c r="F17" s="36">
        <f t="shared" ref="F17:F48" si="2">+(D17*100)/$D$50</f>
        <v>25.823830474993265</v>
      </c>
      <c r="G17" s="35">
        <v>17821</v>
      </c>
      <c r="H17" s="35">
        <v>21294</v>
      </c>
      <c r="I17" s="36">
        <f t="shared" si="1"/>
        <v>19.488244206273507</v>
      </c>
      <c r="J17" s="36">
        <f t="shared" ref="J17:J48" si="3">+(H17*100)/$H$50</f>
        <v>29.996196593838484</v>
      </c>
      <c r="K17" s="81"/>
      <c r="L17" s="35">
        <v>96735</v>
      </c>
      <c r="M17" s="36">
        <f t="shared" ref="M17:M47" si="4">+(L17*100)/$L$50</f>
        <v>24.112557673469084</v>
      </c>
      <c r="N17" s="15"/>
    </row>
    <row r="18" spans="1:14" ht="15.75">
      <c r="A18" s="12"/>
      <c r="B18" s="34" t="s">
        <v>23</v>
      </c>
      <c r="C18" s="35">
        <v>111</v>
      </c>
      <c r="D18" s="35">
        <v>78</v>
      </c>
      <c r="E18" s="36">
        <f t="shared" si="0"/>
        <v>-29.729729729729726</v>
      </c>
      <c r="F18" s="36">
        <f t="shared" si="2"/>
        <v>0.70036814222860733</v>
      </c>
      <c r="G18" s="35">
        <v>880</v>
      </c>
      <c r="H18" s="35">
        <v>552</v>
      </c>
      <c r="I18" s="36">
        <f t="shared" si="1"/>
        <v>-37.272727272727266</v>
      </c>
      <c r="J18" s="36">
        <f t="shared" si="3"/>
        <v>0.77758525968812064</v>
      </c>
      <c r="K18" s="81"/>
      <c r="L18" s="35">
        <v>4287</v>
      </c>
      <c r="M18" s="36">
        <f t="shared" si="4"/>
        <v>1.0685949733412101</v>
      </c>
      <c r="N18" s="15"/>
    </row>
    <row r="19" spans="1:14" ht="15.75">
      <c r="A19" s="12"/>
      <c r="B19" s="34" t="s">
        <v>2</v>
      </c>
      <c r="C19" s="35">
        <v>358</v>
      </c>
      <c r="D19" s="35">
        <v>342</v>
      </c>
      <c r="E19" s="36">
        <f t="shared" si="0"/>
        <v>-4.4692737430167551</v>
      </c>
      <c r="F19" s="36">
        <f t="shared" si="2"/>
        <v>3.0708449313100474</v>
      </c>
      <c r="G19" s="35">
        <v>2671</v>
      </c>
      <c r="H19" s="35">
        <v>2730</v>
      </c>
      <c r="I19" s="36">
        <f t="shared" si="1"/>
        <v>2.2089105204043502</v>
      </c>
      <c r="J19" s="36">
        <f t="shared" si="3"/>
        <v>3.8456662299792925</v>
      </c>
      <c r="K19" s="81"/>
      <c r="L19" s="35">
        <v>16903</v>
      </c>
      <c r="M19" s="36">
        <f t="shared" si="4"/>
        <v>4.2133102016296879</v>
      </c>
      <c r="N19" s="15"/>
    </row>
    <row r="20" spans="1:14" ht="15.75">
      <c r="A20" s="12"/>
      <c r="B20" s="34" t="s">
        <v>230</v>
      </c>
      <c r="C20" s="35">
        <v>839</v>
      </c>
      <c r="D20" s="35">
        <v>1259</v>
      </c>
      <c r="E20" s="36">
        <f t="shared" si="0"/>
        <v>50.059594755661507</v>
      </c>
      <c r="F20" s="36">
        <f t="shared" si="2"/>
        <v>11.304660141869444</v>
      </c>
      <c r="G20" s="35">
        <v>6329</v>
      </c>
      <c r="H20" s="35">
        <v>7819</v>
      </c>
      <c r="I20" s="36">
        <f t="shared" si="1"/>
        <v>23.542423763627738</v>
      </c>
      <c r="J20" s="36">
        <f t="shared" si="3"/>
        <v>11.014382509966334</v>
      </c>
      <c r="K20" s="81"/>
      <c r="L20" s="35">
        <v>39621</v>
      </c>
      <c r="M20" s="36">
        <f t="shared" si="4"/>
        <v>9.8760908417896154</v>
      </c>
      <c r="N20" s="15"/>
    </row>
    <row r="21" spans="1:14" ht="15.75">
      <c r="A21" s="12"/>
      <c r="B21" s="34" t="s">
        <v>5</v>
      </c>
      <c r="C21" s="35">
        <v>52</v>
      </c>
      <c r="D21" s="35">
        <v>65</v>
      </c>
      <c r="E21" s="36">
        <f t="shared" si="0"/>
        <v>25</v>
      </c>
      <c r="F21" s="36">
        <f t="shared" si="2"/>
        <v>0.58364011852383946</v>
      </c>
      <c r="G21" s="35">
        <v>519</v>
      </c>
      <c r="H21" s="35">
        <v>612</v>
      </c>
      <c r="I21" s="36">
        <f t="shared" si="1"/>
        <v>17.919075144508678</v>
      </c>
      <c r="J21" s="36">
        <f t="shared" si="3"/>
        <v>0.86210539661074248</v>
      </c>
      <c r="K21" s="81"/>
      <c r="L21" s="35">
        <v>3812</v>
      </c>
      <c r="M21" s="36">
        <f t="shared" si="4"/>
        <v>0.95019455058938485</v>
      </c>
      <c r="N21" s="15"/>
    </row>
    <row r="22" spans="1:14" ht="15.75">
      <c r="A22" s="12"/>
      <c r="B22" s="34" t="s">
        <v>9</v>
      </c>
      <c r="C22" s="35">
        <v>61</v>
      </c>
      <c r="D22" s="35">
        <v>61</v>
      </c>
      <c r="E22" s="36">
        <f t="shared" si="0"/>
        <v>0</v>
      </c>
      <c r="F22" s="36">
        <f t="shared" si="2"/>
        <v>0.54772380353775707</v>
      </c>
      <c r="G22" s="35">
        <v>463</v>
      </c>
      <c r="H22" s="35">
        <v>523</v>
      </c>
      <c r="I22" s="36">
        <f t="shared" si="1"/>
        <v>12.958963282937376</v>
      </c>
      <c r="J22" s="36">
        <f t="shared" si="3"/>
        <v>0.73673386017552012</v>
      </c>
      <c r="K22" s="81"/>
      <c r="L22" s="35">
        <v>2774</v>
      </c>
      <c r="M22" s="36">
        <f t="shared" si="4"/>
        <v>0.69145846887065943</v>
      </c>
      <c r="N22" s="15"/>
    </row>
    <row r="23" spans="1:14" ht="15.75">
      <c r="A23" s="12"/>
      <c r="B23" s="34" t="s">
        <v>10</v>
      </c>
      <c r="C23" s="35">
        <v>75</v>
      </c>
      <c r="D23" s="35">
        <v>107</v>
      </c>
      <c r="E23" s="36">
        <f t="shared" si="0"/>
        <v>42.666666666666671</v>
      </c>
      <c r="F23" s="36">
        <f t="shared" si="2"/>
        <v>0.96076142587770497</v>
      </c>
      <c r="G23" s="35">
        <v>543</v>
      </c>
      <c r="H23" s="35">
        <v>647</v>
      </c>
      <c r="I23" s="36">
        <f t="shared" si="1"/>
        <v>19.152854511970531</v>
      </c>
      <c r="J23" s="36">
        <f t="shared" si="3"/>
        <v>0.91140880981560524</v>
      </c>
      <c r="K23" s="81"/>
      <c r="L23" s="35">
        <v>3828</v>
      </c>
      <c r="M23" s="36">
        <f t="shared" si="4"/>
        <v>0.95418277535576213</v>
      </c>
      <c r="N23" s="15"/>
    </row>
    <row r="24" spans="1:14" ht="15.75">
      <c r="A24" s="12"/>
      <c r="B24" s="34" t="s">
        <v>21</v>
      </c>
      <c r="C24" s="35">
        <v>84</v>
      </c>
      <c r="D24" s="35">
        <v>200</v>
      </c>
      <c r="E24" s="36">
        <f t="shared" si="0"/>
        <v>138.0952380952381</v>
      </c>
      <c r="F24" s="36">
        <f t="shared" si="2"/>
        <v>1.7958157493041214</v>
      </c>
      <c r="G24" s="35">
        <v>922</v>
      </c>
      <c r="H24" s="35">
        <v>960</v>
      </c>
      <c r="I24" s="36">
        <f t="shared" si="1"/>
        <v>4.1214750542299283</v>
      </c>
      <c r="J24" s="36">
        <f t="shared" si="3"/>
        <v>1.3523221907619489</v>
      </c>
      <c r="K24" s="81"/>
      <c r="L24" s="35">
        <v>5658</v>
      </c>
      <c r="M24" s="36">
        <f t="shared" si="4"/>
        <v>1.4103359830101625</v>
      </c>
      <c r="N24" s="15"/>
    </row>
    <row r="25" spans="1:14" ht="15.75">
      <c r="A25" s="12"/>
      <c r="B25" s="34" t="s">
        <v>12</v>
      </c>
      <c r="C25" s="35">
        <v>163</v>
      </c>
      <c r="D25" s="35">
        <v>215</v>
      </c>
      <c r="E25" s="36">
        <f t="shared" si="0"/>
        <v>31.901840490797539</v>
      </c>
      <c r="F25" s="36">
        <f t="shared" si="2"/>
        <v>1.9305019305019304</v>
      </c>
      <c r="G25" s="35">
        <v>1549</v>
      </c>
      <c r="H25" s="35">
        <v>1303</v>
      </c>
      <c r="I25" s="36">
        <f t="shared" si="1"/>
        <v>-15.881213686249197</v>
      </c>
      <c r="J25" s="36">
        <f t="shared" si="3"/>
        <v>1.8354956401696036</v>
      </c>
      <c r="K25" s="81"/>
      <c r="L25" s="35">
        <v>8855</v>
      </c>
      <c r="M25" s="36">
        <f t="shared" si="4"/>
        <v>2.2072331441419211</v>
      </c>
      <c r="N25" s="15"/>
    </row>
    <row r="26" spans="1:14" ht="15.75">
      <c r="A26" s="12"/>
      <c r="B26" s="34" t="s">
        <v>16</v>
      </c>
      <c r="C26" s="35">
        <v>215</v>
      </c>
      <c r="D26" s="35">
        <v>379</v>
      </c>
      <c r="E26" s="36">
        <f t="shared" si="0"/>
        <v>76.279069767441854</v>
      </c>
      <c r="F26" s="36">
        <f t="shared" si="2"/>
        <v>3.4030708449313098</v>
      </c>
      <c r="G26" s="35">
        <v>1773</v>
      </c>
      <c r="H26" s="35">
        <v>1757</v>
      </c>
      <c r="I26" s="36">
        <f t="shared" si="1"/>
        <v>-0.90242526790750288</v>
      </c>
      <c r="J26" s="36">
        <f t="shared" si="3"/>
        <v>2.4750313428841086</v>
      </c>
      <c r="K26" s="81"/>
      <c r="L26" s="35">
        <v>7628</v>
      </c>
      <c r="M26" s="36">
        <f t="shared" si="4"/>
        <v>1.9013861573703641</v>
      </c>
      <c r="N26" s="15"/>
    </row>
    <row r="27" spans="1:14" ht="15.75">
      <c r="A27" s="12"/>
      <c r="B27" s="34" t="s">
        <v>14</v>
      </c>
      <c r="C27" s="35">
        <v>590</v>
      </c>
      <c r="D27" s="35">
        <v>477</v>
      </c>
      <c r="E27" s="36">
        <f t="shared" si="0"/>
        <v>-19.152542372881353</v>
      </c>
      <c r="F27" s="36">
        <f t="shared" si="2"/>
        <v>4.2830205620903294</v>
      </c>
      <c r="G27" s="35">
        <v>3041</v>
      </c>
      <c r="H27" s="35">
        <v>3288</v>
      </c>
      <c r="I27" s="36">
        <f t="shared" si="1"/>
        <v>8.122328181519233</v>
      </c>
      <c r="J27" s="36">
        <f t="shared" si="3"/>
        <v>4.6317035033596756</v>
      </c>
      <c r="K27" s="81"/>
      <c r="L27" s="35">
        <v>13443</v>
      </c>
      <c r="M27" s="36">
        <f t="shared" si="4"/>
        <v>3.3508565959006034</v>
      </c>
      <c r="N27" s="15"/>
    </row>
    <row r="28" spans="1:14" ht="15.75">
      <c r="A28" s="12"/>
      <c r="B28" s="34" t="s">
        <v>24</v>
      </c>
      <c r="C28" s="35">
        <v>128</v>
      </c>
      <c r="D28" s="35">
        <v>99</v>
      </c>
      <c r="E28" s="36">
        <f t="shared" si="0"/>
        <v>-22.65625</v>
      </c>
      <c r="F28" s="36">
        <f t="shared" si="2"/>
        <v>0.88892879590554008</v>
      </c>
      <c r="G28" s="35">
        <v>832</v>
      </c>
      <c r="H28" s="35">
        <v>756</v>
      </c>
      <c r="I28" s="36">
        <f t="shared" si="1"/>
        <v>-9.134615384615385</v>
      </c>
      <c r="J28" s="36">
        <f t="shared" si="3"/>
        <v>1.064953725225035</v>
      </c>
      <c r="K28" s="81"/>
      <c r="L28" s="35">
        <v>3310</v>
      </c>
      <c r="M28" s="36">
        <f t="shared" si="4"/>
        <v>0.82506399854429791</v>
      </c>
      <c r="N28" s="15"/>
    </row>
    <row r="29" spans="1:14" ht="15.75">
      <c r="A29" s="12"/>
      <c r="B29" s="34" t="s">
        <v>18</v>
      </c>
      <c r="C29" s="35">
        <v>323</v>
      </c>
      <c r="D29" s="35">
        <v>234</v>
      </c>
      <c r="E29" s="36">
        <f t="shared" si="0"/>
        <v>-27.554179566563462</v>
      </c>
      <c r="F29" s="36">
        <f t="shared" si="2"/>
        <v>2.1011044266858221</v>
      </c>
      <c r="G29" s="35">
        <v>2717</v>
      </c>
      <c r="H29" s="35">
        <v>1767</v>
      </c>
      <c r="I29" s="36">
        <f t="shared" si="1"/>
        <v>-34.965034965034967</v>
      </c>
      <c r="J29" s="36">
        <f t="shared" si="3"/>
        <v>2.4891180323712123</v>
      </c>
      <c r="K29" s="81"/>
      <c r="L29" s="35">
        <v>8350</v>
      </c>
      <c r="M29" s="36">
        <f t="shared" si="4"/>
        <v>2.0813547999531385</v>
      </c>
      <c r="N29" s="15"/>
    </row>
    <row r="30" spans="1:14" ht="15.75">
      <c r="A30" s="12"/>
      <c r="B30" s="34" t="s">
        <v>1</v>
      </c>
      <c r="C30" s="35">
        <v>424</v>
      </c>
      <c r="D30" s="35">
        <v>525</v>
      </c>
      <c r="E30" s="36">
        <f t="shared" si="0"/>
        <v>23.820754716981128</v>
      </c>
      <c r="F30" s="36">
        <f t="shared" si="2"/>
        <v>4.714016341923319</v>
      </c>
      <c r="G30" s="35">
        <v>3453</v>
      </c>
      <c r="H30" s="35">
        <v>3647</v>
      </c>
      <c r="I30" s="36">
        <f t="shared" si="1"/>
        <v>5.6183029249927685</v>
      </c>
      <c r="J30" s="36">
        <f t="shared" si="3"/>
        <v>5.1374156559466959</v>
      </c>
      <c r="K30" s="81"/>
      <c r="L30" s="35">
        <v>17873</v>
      </c>
      <c r="M30" s="36">
        <f t="shared" si="4"/>
        <v>4.4550963280913107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1</v>
      </c>
      <c r="H31" s="35">
        <v>0</v>
      </c>
      <c r="I31" s="36">
        <f t="shared" si="1"/>
        <v>-100</v>
      </c>
      <c r="J31" s="36">
        <f t="shared" si="3"/>
        <v>0</v>
      </c>
      <c r="K31" s="81"/>
      <c r="L31" s="35">
        <v>5</v>
      </c>
      <c r="M31" s="36">
        <f t="shared" si="4"/>
        <v>1.2463202394928973E-3</v>
      </c>
      <c r="N31" s="15"/>
    </row>
    <row r="32" spans="1:14" ht="15.75">
      <c r="A32" s="12"/>
      <c r="B32" s="34" t="s">
        <v>26</v>
      </c>
      <c r="C32" s="35">
        <v>0</v>
      </c>
      <c r="D32" s="35">
        <v>1</v>
      </c>
      <c r="E32" s="36" t="str">
        <f t="shared" si="0"/>
        <v/>
      </c>
      <c r="F32" s="36">
        <f t="shared" si="2"/>
        <v>8.9790787465206072E-3</v>
      </c>
      <c r="G32" s="35">
        <v>10</v>
      </c>
      <c r="H32" s="35">
        <v>10</v>
      </c>
      <c r="I32" s="36">
        <f t="shared" si="1"/>
        <v>0</v>
      </c>
      <c r="J32" s="36">
        <f t="shared" si="3"/>
        <v>1.4086689487103636E-2</v>
      </c>
      <c r="K32" s="81"/>
      <c r="L32" s="35">
        <v>61</v>
      </c>
      <c r="M32" s="36">
        <f t="shared" si="4"/>
        <v>1.5205106921813346E-2</v>
      </c>
      <c r="N32" s="15"/>
    </row>
    <row r="33" spans="1:14" ht="15.75">
      <c r="A33" s="12"/>
      <c r="B33" s="34" t="s">
        <v>8</v>
      </c>
      <c r="C33" s="35">
        <v>155</v>
      </c>
      <c r="D33" s="35">
        <v>151</v>
      </c>
      <c r="E33" s="36">
        <f t="shared" si="0"/>
        <v>-2.5806451612903181</v>
      </c>
      <c r="F33" s="36">
        <f t="shared" si="2"/>
        <v>1.3558408907246116</v>
      </c>
      <c r="G33" s="35">
        <v>1084</v>
      </c>
      <c r="H33" s="35">
        <v>928</v>
      </c>
      <c r="I33" s="36">
        <f t="shared" si="1"/>
        <v>-14.391143911439119</v>
      </c>
      <c r="J33" s="36">
        <f t="shared" si="3"/>
        <v>1.3072447844032173</v>
      </c>
      <c r="K33" s="81"/>
      <c r="L33" s="35">
        <v>5336</v>
      </c>
      <c r="M33" s="36">
        <f t="shared" si="4"/>
        <v>1.3300729595868199</v>
      </c>
      <c r="N33" s="15"/>
    </row>
    <row r="34" spans="1:14" ht="15.75">
      <c r="A34" s="12"/>
      <c r="B34" s="34" t="s">
        <v>19</v>
      </c>
      <c r="C34" s="35">
        <v>184</v>
      </c>
      <c r="D34" s="35">
        <v>133</v>
      </c>
      <c r="E34" s="36">
        <f t="shared" si="0"/>
        <v>-27.717391304347828</v>
      </c>
      <c r="F34" s="36">
        <f t="shared" si="2"/>
        <v>1.1942174732872408</v>
      </c>
      <c r="G34" s="35">
        <v>1499</v>
      </c>
      <c r="H34" s="35">
        <v>1271</v>
      </c>
      <c r="I34" s="36">
        <f t="shared" si="1"/>
        <v>-15.210140093395596</v>
      </c>
      <c r="J34" s="36">
        <f t="shared" si="3"/>
        <v>1.7904182338108721</v>
      </c>
      <c r="K34" s="81"/>
      <c r="L34" s="35">
        <v>5948</v>
      </c>
      <c r="M34" s="36">
        <f t="shared" si="4"/>
        <v>1.4826225569007505</v>
      </c>
      <c r="N34" s="15"/>
    </row>
    <row r="35" spans="1:14" ht="15.75">
      <c r="A35" s="12"/>
      <c r="B35" s="34" t="s">
        <v>17</v>
      </c>
      <c r="C35" s="35">
        <v>193</v>
      </c>
      <c r="D35" s="35">
        <v>211</v>
      </c>
      <c r="E35" s="36">
        <f t="shared" si="0"/>
        <v>9.3264248704663331</v>
      </c>
      <c r="F35" s="36">
        <f t="shared" si="2"/>
        <v>1.894585615515848</v>
      </c>
      <c r="G35" s="35">
        <v>1632</v>
      </c>
      <c r="H35" s="35">
        <v>1630</v>
      </c>
      <c r="I35" s="36">
        <f t="shared" si="1"/>
        <v>-0.1225490196078427</v>
      </c>
      <c r="J35" s="36">
        <f t="shared" si="3"/>
        <v>2.2961303863978926</v>
      </c>
      <c r="K35" s="81"/>
      <c r="L35" s="35">
        <v>8758</v>
      </c>
      <c r="M35" s="36">
        <f t="shared" si="4"/>
        <v>2.1830545314957588</v>
      </c>
      <c r="N35" s="15"/>
    </row>
    <row r="36" spans="1:14" ht="15.75">
      <c r="A36" s="12"/>
      <c r="B36" s="34" t="s">
        <v>4</v>
      </c>
      <c r="C36" s="35">
        <v>347</v>
      </c>
      <c r="D36" s="35">
        <v>473</v>
      </c>
      <c r="E36" s="36">
        <f t="shared" si="0"/>
        <v>36.311239193083566</v>
      </c>
      <c r="F36" s="36">
        <f t="shared" si="2"/>
        <v>4.2471042471042475</v>
      </c>
      <c r="G36" s="35">
        <v>3059</v>
      </c>
      <c r="H36" s="35">
        <v>2609</v>
      </c>
      <c r="I36" s="36">
        <f t="shared" si="1"/>
        <v>-14.71068976789801</v>
      </c>
      <c r="J36" s="36">
        <f t="shared" si="3"/>
        <v>3.6752172871853386</v>
      </c>
      <c r="K36" s="81"/>
      <c r="L36" s="35">
        <v>25740</v>
      </c>
      <c r="M36" s="36">
        <f t="shared" si="4"/>
        <v>6.4160565929094346</v>
      </c>
      <c r="N36" s="15"/>
    </row>
    <row r="37" spans="1:14" ht="15.75">
      <c r="A37" s="12"/>
      <c r="B37" s="34" t="s">
        <v>13</v>
      </c>
      <c r="C37" s="35">
        <v>190</v>
      </c>
      <c r="D37" s="35">
        <v>345</v>
      </c>
      <c r="E37" s="36">
        <f t="shared" si="0"/>
        <v>81.578947368421069</v>
      </c>
      <c r="F37" s="36">
        <f t="shared" si="2"/>
        <v>3.0977821675496093</v>
      </c>
      <c r="G37" s="35">
        <v>2052</v>
      </c>
      <c r="H37" s="35">
        <v>1599</v>
      </c>
      <c r="I37" s="36">
        <f t="shared" si="1"/>
        <v>-22.076023391812861</v>
      </c>
      <c r="J37" s="36">
        <f t="shared" si="3"/>
        <v>2.2524616489878713</v>
      </c>
      <c r="K37" s="81"/>
      <c r="L37" s="35">
        <v>8596</v>
      </c>
      <c r="M37" s="36">
        <f t="shared" si="4"/>
        <v>2.142673755736189</v>
      </c>
      <c r="N37" s="15"/>
    </row>
    <row r="38" spans="1:14" ht="15.75">
      <c r="A38" s="12"/>
      <c r="B38" s="34" t="s">
        <v>11</v>
      </c>
      <c r="C38" s="35">
        <v>271</v>
      </c>
      <c r="D38" s="35">
        <v>300</v>
      </c>
      <c r="E38" s="36">
        <f t="shared" si="0"/>
        <v>10.701107011070121</v>
      </c>
      <c r="F38" s="36">
        <f t="shared" si="2"/>
        <v>2.6937236239561821</v>
      </c>
      <c r="G38" s="35">
        <v>1725</v>
      </c>
      <c r="H38" s="35">
        <v>1543</v>
      </c>
      <c r="I38" s="36">
        <f t="shared" si="1"/>
        <v>-10.550724637681164</v>
      </c>
      <c r="J38" s="36">
        <f t="shared" si="3"/>
        <v>2.1735761878600912</v>
      </c>
      <c r="K38" s="81"/>
      <c r="L38" s="35">
        <v>8958</v>
      </c>
      <c r="M38" s="36">
        <f t="shared" si="4"/>
        <v>2.2329073410754745</v>
      </c>
      <c r="N38" s="15"/>
    </row>
    <row r="39" spans="1:14" ht="15.75">
      <c r="A39" s="12"/>
      <c r="B39" s="34" t="s">
        <v>22</v>
      </c>
      <c r="C39" s="35">
        <v>236</v>
      </c>
      <c r="D39" s="35">
        <v>314</v>
      </c>
      <c r="E39" s="36">
        <f t="shared" si="0"/>
        <v>33.050847457627121</v>
      </c>
      <c r="F39" s="36">
        <f t="shared" si="2"/>
        <v>2.8194307264074707</v>
      </c>
      <c r="G39" s="35">
        <v>1998</v>
      </c>
      <c r="H39" s="35">
        <v>1662</v>
      </c>
      <c r="I39" s="36">
        <f t="shared" si="1"/>
        <v>-16.816816816816814</v>
      </c>
      <c r="J39" s="36">
        <f t="shared" si="3"/>
        <v>2.3412077927566242</v>
      </c>
      <c r="K39" s="81"/>
      <c r="L39" s="35">
        <v>7620</v>
      </c>
      <c r="M39" s="36">
        <f t="shared" si="4"/>
        <v>1.8993920449871753</v>
      </c>
      <c r="N39" s="15"/>
    </row>
    <row r="40" spans="1:14" ht="15.75">
      <c r="A40" s="12"/>
      <c r="B40" s="34" t="s">
        <v>15</v>
      </c>
      <c r="C40" s="35">
        <v>54</v>
      </c>
      <c r="D40" s="35">
        <v>91</v>
      </c>
      <c r="E40" s="36">
        <f t="shared" si="0"/>
        <v>68.518518518518505</v>
      </c>
      <c r="F40" s="36">
        <f t="shared" si="2"/>
        <v>0.8170961659333752</v>
      </c>
      <c r="G40" s="35">
        <v>416</v>
      </c>
      <c r="H40" s="35">
        <v>473</v>
      </c>
      <c r="I40" s="36">
        <f t="shared" si="1"/>
        <v>13.701923076923084</v>
      </c>
      <c r="J40" s="36">
        <f t="shared" si="3"/>
        <v>0.66630041274000196</v>
      </c>
      <c r="K40" s="81"/>
      <c r="L40" s="35">
        <v>1951</v>
      </c>
      <c r="M40" s="36">
        <f t="shared" si="4"/>
        <v>0.48631415745012851</v>
      </c>
      <c r="N40" s="15"/>
    </row>
    <row r="41" spans="1:14" ht="15.75">
      <c r="A41" s="12"/>
      <c r="B41" s="34" t="s">
        <v>6</v>
      </c>
      <c r="C41" s="35">
        <v>233</v>
      </c>
      <c r="D41" s="35">
        <v>169</v>
      </c>
      <c r="E41" s="36">
        <f t="shared" si="0"/>
        <v>-27.467811158798284</v>
      </c>
      <c r="F41" s="36">
        <f t="shared" si="2"/>
        <v>1.5174643081619825</v>
      </c>
      <c r="G41" s="35">
        <v>915</v>
      </c>
      <c r="H41" s="35">
        <v>963</v>
      </c>
      <c r="I41" s="36">
        <f t="shared" si="1"/>
        <v>5.2459016393442637</v>
      </c>
      <c r="J41" s="36">
        <f t="shared" si="3"/>
        <v>1.3565481976080802</v>
      </c>
      <c r="K41" s="81"/>
      <c r="L41" s="35">
        <v>6171</v>
      </c>
      <c r="M41" s="36">
        <f t="shared" si="4"/>
        <v>1.5382084395821338</v>
      </c>
      <c r="N41" s="15"/>
    </row>
    <row r="42" spans="1:14" ht="15.75">
      <c r="A42" s="12"/>
      <c r="B42" s="34" t="s">
        <v>74</v>
      </c>
      <c r="C42" s="35">
        <v>3</v>
      </c>
      <c r="D42" s="35">
        <v>0</v>
      </c>
      <c r="E42" s="36">
        <f t="shared" si="0"/>
        <v>-100</v>
      </c>
      <c r="F42" s="36">
        <f t="shared" si="2"/>
        <v>0</v>
      </c>
      <c r="G42" s="35">
        <v>6</v>
      </c>
      <c r="H42" s="35">
        <v>10</v>
      </c>
      <c r="I42" s="36">
        <f t="shared" si="1"/>
        <v>66.666666666666671</v>
      </c>
      <c r="J42" s="36">
        <f t="shared" si="3"/>
        <v>1.4086689487103636E-2</v>
      </c>
      <c r="K42" s="81"/>
      <c r="L42" s="35">
        <v>35</v>
      </c>
      <c r="M42" s="36">
        <f t="shared" si="4"/>
        <v>8.7242416764502801E-3</v>
      </c>
      <c r="N42" s="15"/>
    </row>
    <row r="43" spans="1:14" ht="15.75">
      <c r="A43" s="12"/>
      <c r="B43" s="34" t="s">
        <v>3</v>
      </c>
      <c r="C43" s="35">
        <v>509</v>
      </c>
      <c r="D43" s="35">
        <v>595</v>
      </c>
      <c r="E43" s="36">
        <f t="shared" si="0"/>
        <v>16.895874263261291</v>
      </c>
      <c r="F43" s="36">
        <f t="shared" si="2"/>
        <v>5.342551854179761</v>
      </c>
      <c r="G43" s="35">
        <v>3676</v>
      </c>
      <c r="H43" s="35">
        <v>4045</v>
      </c>
      <c r="I43" s="36">
        <f t="shared" si="1"/>
        <v>10.038084874863973</v>
      </c>
      <c r="J43" s="36">
        <f t="shared" si="3"/>
        <v>5.6980658975334206</v>
      </c>
      <c r="K43" s="81"/>
      <c r="L43" s="35">
        <v>22125</v>
      </c>
      <c r="M43" s="36">
        <f t="shared" si="4"/>
        <v>5.5149670597560698</v>
      </c>
      <c r="N43" s="15"/>
    </row>
    <row r="44" spans="1:14" ht="15.75">
      <c r="A44" s="12"/>
      <c r="B44" s="34" t="s">
        <v>20</v>
      </c>
      <c r="C44" s="35">
        <v>208</v>
      </c>
      <c r="D44" s="35">
        <v>54</v>
      </c>
      <c r="E44" s="36">
        <f t="shared" si="0"/>
        <v>-74.038461538461547</v>
      </c>
      <c r="F44" s="36">
        <f t="shared" si="2"/>
        <v>0.48487025231211278</v>
      </c>
      <c r="G44" s="35">
        <v>1237</v>
      </c>
      <c r="H44" s="35">
        <v>562</v>
      </c>
      <c r="I44" s="36">
        <f t="shared" si="1"/>
        <v>-54.567502021018591</v>
      </c>
      <c r="J44" s="36">
        <f t="shared" si="3"/>
        <v>0.79167194917522432</v>
      </c>
      <c r="K44" s="81"/>
      <c r="L44" s="35">
        <v>10515</v>
      </c>
      <c r="M44" s="36">
        <f t="shared" si="4"/>
        <v>2.6210114636535629</v>
      </c>
      <c r="N44" s="15"/>
    </row>
    <row r="45" spans="1:14" ht="15.75">
      <c r="A45" s="12"/>
      <c r="B45" s="34" t="s">
        <v>7</v>
      </c>
      <c r="C45" s="35">
        <v>227</v>
      </c>
      <c r="D45" s="35">
        <v>226</v>
      </c>
      <c r="E45" s="36">
        <f t="shared" si="0"/>
        <v>-0.4405286343612369</v>
      </c>
      <c r="F45" s="36">
        <f t="shared" si="2"/>
        <v>2.0292717967136573</v>
      </c>
      <c r="G45" s="35">
        <v>1300</v>
      </c>
      <c r="H45" s="35">
        <v>1313</v>
      </c>
      <c r="I45" s="36">
        <f t="shared" si="1"/>
        <v>1.0000000000000009</v>
      </c>
      <c r="J45" s="36">
        <f t="shared" si="3"/>
        <v>1.8495823296567073</v>
      </c>
      <c r="K45" s="81"/>
      <c r="L45" s="35">
        <v>6359</v>
      </c>
      <c r="M45" s="36">
        <f t="shared" si="4"/>
        <v>1.5850700805870668</v>
      </c>
      <c r="N45" s="15"/>
    </row>
    <row r="46" spans="1:14" ht="15.75">
      <c r="A46" s="12"/>
      <c r="B46" s="34" t="s">
        <v>231</v>
      </c>
      <c r="C46" s="35">
        <v>1024</v>
      </c>
      <c r="D46" s="35">
        <v>1154</v>
      </c>
      <c r="E46" s="36">
        <f t="shared" si="0"/>
        <v>12.6953125</v>
      </c>
      <c r="F46" s="36">
        <f t="shared" si="2"/>
        <v>10.361856873484781</v>
      </c>
      <c r="G46" s="35">
        <v>5844</v>
      </c>
      <c r="H46" s="35">
        <v>4689</v>
      </c>
      <c r="I46" s="36">
        <f t="shared" si="1"/>
        <v>-19.763860369609855</v>
      </c>
      <c r="J46" s="36">
        <f t="shared" si="3"/>
        <v>6.6052487005028953</v>
      </c>
      <c r="K46" s="81"/>
      <c r="L46" s="35">
        <v>49771</v>
      </c>
      <c r="M46" s="36">
        <f t="shared" si="4"/>
        <v>12.406120927960197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2.9911685747829532E-3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2</v>
      </c>
      <c r="H48" s="35">
        <v>1</v>
      </c>
      <c r="I48" s="36">
        <f t="shared" si="1"/>
        <v>-50</v>
      </c>
      <c r="J48" s="36">
        <f t="shared" si="3"/>
        <v>1.4086689487103636E-3</v>
      </c>
      <c r="K48" s="81"/>
      <c r="L48" s="35">
        <v>8</v>
      </c>
      <c r="M48" s="36">
        <f>+(L48*100)/$L$50</f>
        <v>1.9941123831886355E-3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1.2463202394928973E-3</v>
      </c>
      <c r="N49" s="15"/>
    </row>
    <row r="50" spans="1:14" ht="15.75">
      <c r="A50" s="12"/>
      <c r="B50" s="40" t="s">
        <v>70</v>
      </c>
      <c r="C50" s="37">
        <f>SUM(C16:C49)</f>
        <v>9934</v>
      </c>
      <c r="D50" s="37">
        <f>SUM(D16:D49)</f>
        <v>11137</v>
      </c>
      <c r="E50" s="38">
        <f t="shared" si="0"/>
        <v>12.109925508355147</v>
      </c>
      <c r="F50" s="38">
        <v>100</v>
      </c>
      <c r="G50" s="37">
        <f>SUM(G16:G49)</f>
        <v>69990</v>
      </c>
      <c r="H50" s="37">
        <f>SUM(H16:H49)</f>
        <v>70989</v>
      </c>
      <c r="I50" s="38">
        <f t="shared" si="1"/>
        <v>1.4273467638234116</v>
      </c>
      <c r="J50" s="38">
        <v>100</v>
      </c>
      <c r="K50" s="81"/>
      <c r="L50" s="37">
        <f>SUM(L16:L49)</f>
        <v>401181</v>
      </c>
      <c r="M50" s="38">
        <f>SUM(M16:M49)</f>
        <v>100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31.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69</v>
      </c>
      <c r="D16" s="35">
        <v>38</v>
      </c>
      <c r="E16" s="36">
        <f t="shared" ref="E16:E48" si="0">IF(ISBLANK(D16),"",(IFERROR(((D16/C16-1)*100),"")))</f>
        <v>-44.927536231884055</v>
      </c>
      <c r="F16" s="36">
        <f>+(D16*100)/$D$48</f>
        <v>0.68493150684931503</v>
      </c>
      <c r="G16" s="35">
        <v>530</v>
      </c>
      <c r="H16" s="35">
        <v>280</v>
      </c>
      <c r="I16" s="36">
        <f t="shared" ref="I16:I48" si="1">IF(ISBLANK(H16),"",(IFERROR(((H16/G16-1)*100),"")))</f>
        <v>-47.169811320754718</v>
      </c>
      <c r="J16" s="36">
        <f>+(H16*100)/$H$48</f>
        <v>0.83442603409226368</v>
      </c>
      <c r="K16" s="81"/>
      <c r="L16" s="35">
        <v>2930</v>
      </c>
      <c r="M16" s="36">
        <f>+(L16*100)/$L$48</f>
        <v>1.4638581906113233</v>
      </c>
      <c r="N16" s="15"/>
    </row>
    <row r="17" spans="1:14" ht="15.75">
      <c r="A17" s="12"/>
      <c r="B17" s="34" t="s">
        <v>43</v>
      </c>
      <c r="C17" s="35">
        <v>43</v>
      </c>
      <c r="D17" s="35">
        <v>42</v>
      </c>
      <c r="E17" s="36">
        <f t="shared" si="0"/>
        <v>-2.3255813953488413</v>
      </c>
      <c r="F17" s="36">
        <f t="shared" ref="F17:F47" si="2">+(D17*100)/$D$48</f>
        <v>0.75702956020187451</v>
      </c>
      <c r="G17" s="35">
        <v>288</v>
      </c>
      <c r="H17" s="35">
        <v>289</v>
      </c>
      <c r="I17" s="36">
        <f t="shared" si="1"/>
        <v>0.34722222222223209</v>
      </c>
      <c r="J17" s="36">
        <f t="shared" ref="J17:J47" si="3">+(H17*100)/$H$48</f>
        <v>0.86124687090237217</v>
      </c>
      <c r="K17" s="81"/>
      <c r="L17" s="35">
        <v>1295</v>
      </c>
      <c r="M17" s="36">
        <f t="shared" ref="M17:M47" si="4">+(L17*100)/$L$48</f>
        <v>0.64699534363196709</v>
      </c>
      <c r="N17" s="15"/>
    </row>
    <row r="18" spans="1:14" ht="15.75">
      <c r="A18" s="12"/>
      <c r="B18" s="34" t="s">
        <v>33</v>
      </c>
      <c r="C18" s="35">
        <v>233</v>
      </c>
      <c r="D18" s="35">
        <v>226</v>
      </c>
      <c r="E18" s="36">
        <f t="shared" si="0"/>
        <v>-3.0042918454935674</v>
      </c>
      <c r="F18" s="36">
        <f t="shared" si="2"/>
        <v>4.0735400144196108</v>
      </c>
      <c r="G18" s="35">
        <v>1560</v>
      </c>
      <c r="H18" s="35">
        <v>1683</v>
      </c>
      <c r="I18" s="36">
        <f t="shared" si="1"/>
        <v>7.8846153846153788</v>
      </c>
      <c r="J18" s="36">
        <f t="shared" si="3"/>
        <v>5.0154964834902849</v>
      </c>
      <c r="K18" s="81"/>
      <c r="L18" s="35">
        <v>9608</v>
      </c>
      <c r="M18" s="36">
        <f t="shared" si="4"/>
        <v>4.8002558004756288</v>
      </c>
      <c r="N18" s="15"/>
    </row>
    <row r="19" spans="1:14" ht="15.75">
      <c r="A19" s="12"/>
      <c r="B19" s="34" t="s">
        <v>30</v>
      </c>
      <c r="C19" s="35">
        <v>839</v>
      </c>
      <c r="D19" s="35">
        <v>1259</v>
      </c>
      <c r="E19" s="36">
        <f t="shared" si="0"/>
        <v>50.059594755661507</v>
      </c>
      <c r="F19" s="36">
        <f t="shared" si="2"/>
        <v>22.692862292718097</v>
      </c>
      <c r="G19" s="35">
        <v>6329</v>
      </c>
      <c r="H19" s="35">
        <v>7819</v>
      </c>
      <c r="I19" s="36">
        <f t="shared" si="1"/>
        <v>23.542423763627738</v>
      </c>
      <c r="J19" s="36">
        <f t="shared" si="3"/>
        <v>23.301347002026464</v>
      </c>
      <c r="K19" s="81"/>
      <c r="L19" s="35">
        <v>39621</v>
      </c>
      <c r="M19" s="36">
        <f t="shared" si="4"/>
        <v>19.795059853314413</v>
      </c>
      <c r="N19" s="15"/>
    </row>
    <row r="20" spans="1:14" ht="15.75">
      <c r="A20" s="12"/>
      <c r="B20" s="34" t="s">
        <v>34</v>
      </c>
      <c r="C20" s="35">
        <v>123</v>
      </c>
      <c r="D20" s="35">
        <v>151</v>
      </c>
      <c r="E20" s="36">
        <f t="shared" si="0"/>
        <v>22.764227642276413</v>
      </c>
      <c r="F20" s="36">
        <f t="shared" si="2"/>
        <v>2.7217015140591205</v>
      </c>
      <c r="G20" s="35">
        <v>1014</v>
      </c>
      <c r="H20" s="35">
        <v>1062</v>
      </c>
      <c r="I20" s="36">
        <f t="shared" si="1"/>
        <v>4.7337278106508895</v>
      </c>
      <c r="J20" s="36">
        <f t="shared" si="3"/>
        <v>3.1648587435928</v>
      </c>
      <c r="K20" s="81"/>
      <c r="L20" s="35">
        <v>5607</v>
      </c>
      <c r="M20" s="36">
        <f t="shared" si="4"/>
        <v>2.8013149743200305</v>
      </c>
      <c r="N20" s="15"/>
    </row>
    <row r="21" spans="1:14" ht="15.75">
      <c r="A21" s="12"/>
      <c r="B21" s="34" t="s">
        <v>32</v>
      </c>
      <c r="C21" s="35">
        <v>345</v>
      </c>
      <c r="D21" s="35">
        <v>736</v>
      </c>
      <c r="E21" s="36">
        <f t="shared" si="0"/>
        <v>113.33333333333333</v>
      </c>
      <c r="F21" s="36">
        <f t="shared" si="2"/>
        <v>13.266041816870944</v>
      </c>
      <c r="G21" s="35">
        <v>1905</v>
      </c>
      <c r="H21" s="35">
        <v>1956</v>
      </c>
      <c r="I21" s="36">
        <f t="shared" si="1"/>
        <v>2.6771653543307128</v>
      </c>
      <c r="J21" s="36">
        <f t="shared" si="3"/>
        <v>5.8290618667302416</v>
      </c>
      <c r="K21" s="81"/>
      <c r="L21" s="35">
        <v>16644</v>
      </c>
      <c r="M21" s="36">
        <f t="shared" si="4"/>
        <v>8.3155138991586561</v>
      </c>
      <c r="N21" s="15"/>
    </row>
    <row r="22" spans="1:14" ht="15.75">
      <c r="A22" s="12"/>
      <c r="B22" s="34" t="s">
        <v>35</v>
      </c>
      <c r="C22" s="35">
        <v>45</v>
      </c>
      <c r="D22" s="35">
        <v>55</v>
      </c>
      <c r="E22" s="36">
        <f t="shared" si="0"/>
        <v>22.222222222222232</v>
      </c>
      <c r="F22" s="36">
        <f t="shared" si="2"/>
        <v>0.99134823359769286</v>
      </c>
      <c r="G22" s="35">
        <v>412</v>
      </c>
      <c r="H22" s="35">
        <v>478</v>
      </c>
      <c r="I22" s="36">
        <f t="shared" si="1"/>
        <v>16.019417475728147</v>
      </c>
      <c r="J22" s="36">
        <f t="shared" si="3"/>
        <v>1.4244844439146502</v>
      </c>
      <c r="K22" s="81"/>
      <c r="L22" s="35">
        <v>2940</v>
      </c>
      <c r="M22" s="36">
        <f t="shared" si="4"/>
        <v>1.4688542936509523</v>
      </c>
      <c r="N22" s="15"/>
    </row>
    <row r="23" spans="1:14" ht="15.75">
      <c r="A23" s="12"/>
      <c r="B23" s="34" t="s">
        <v>41</v>
      </c>
      <c r="C23" s="35">
        <v>182</v>
      </c>
      <c r="D23" s="35">
        <v>173</v>
      </c>
      <c r="E23" s="36">
        <f t="shared" si="0"/>
        <v>-4.9450549450549497</v>
      </c>
      <c r="F23" s="36">
        <f t="shared" si="2"/>
        <v>3.1182408074981978</v>
      </c>
      <c r="G23" s="35">
        <v>1243</v>
      </c>
      <c r="H23" s="35">
        <v>947</v>
      </c>
      <c r="I23" s="36">
        <f t="shared" si="1"/>
        <v>-23.813354786806119</v>
      </c>
      <c r="J23" s="36">
        <f t="shared" si="3"/>
        <v>2.8221480510191919</v>
      </c>
      <c r="K23" s="81"/>
      <c r="L23" s="35">
        <v>6332</v>
      </c>
      <c r="M23" s="36">
        <f t="shared" si="4"/>
        <v>3.1635324446931392</v>
      </c>
      <c r="N23" s="15"/>
    </row>
    <row r="24" spans="1:14" ht="15.75">
      <c r="A24" s="12"/>
      <c r="B24" s="34" t="s">
        <v>52</v>
      </c>
      <c r="C24" s="35">
        <v>82</v>
      </c>
      <c r="D24" s="35">
        <v>185</v>
      </c>
      <c r="E24" s="36">
        <f t="shared" si="0"/>
        <v>125.60975609756096</v>
      </c>
      <c r="F24" s="36">
        <f t="shared" si="2"/>
        <v>3.334534967555876</v>
      </c>
      <c r="G24" s="35">
        <v>861</v>
      </c>
      <c r="H24" s="35">
        <v>851</v>
      </c>
      <c r="I24" s="36">
        <f t="shared" si="1"/>
        <v>-1.1614401858304313</v>
      </c>
      <c r="J24" s="36">
        <f t="shared" si="3"/>
        <v>2.5360591250447015</v>
      </c>
      <c r="K24" s="81"/>
      <c r="L24" s="35">
        <v>5235</v>
      </c>
      <c r="M24" s="36">
        <f t="shared" si="4"/>
        <v>2.6154599412458284</v>
      </c>
      <c r="N24" s="15"/>
    </row>
    <row r="25" spans="1:14" ht="15.75">
      <c r="A25" s="12"/>
      <c r="B25" s="34" t="s">
        <v>38</v>
      </c>
      <c r="C25" s="35">
        <v>130</v>
      </c>
      <c r="D25" s="35">
        <v>133</v>
      </c>
      <c r="E25" s="36">
        <f t="shared" si="0"/>
        <v>2.3076923076922995</v>
      </c>
      <c r="F25" s="36">
        <f t="shared" si="2"/>
        <v>2.3972602739726026</v>
      </c>
      <c r="G25" s="35">
        <v>858</v>
      </c>
      <c r="H25" s="35">
        <v>957</v>
      </c>
      <c r="I25" s="36">
        <f t="shared" si="1"/>
        <v>11.538461538461542</v>
      </c>
      <c r="J25" s="36">
        <f t="shared" si="3"/>
        <v>2.851948980808201</v>
      </c>
      <c r="K25" s="81"/>
      <c r="L25" s="35">
        <v>4569</v>
      </c>
      <c r="M25" s="36">
        <f t="shared" si="4"/>
        <v>2.282719478806531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1</v>
      </c>
      <c r="H26" s="35">
        <v>0</v>
      </c>
      <c r="I26" s="36">
        <f t="shared" si="1"/>
        <v>-100</v>
      </c>
      <c r="J26" s="36">
        <f t="shared" si="3"/>
        <v>0</v>
      </c>
      <c r="K26" s="81"/>
      <c r="L26" s="35">
        <v>3</v>
      </c>
      <c r="M26" s="36">
        <f t="shared" si="4"/>
        <v>1.4988309118887269E-3</v>
      </c>
      <c r="N26" s="15"/>
    </row>
    <row r="27" spans="1:14" ht="15.75">
      <c r="A27" s="12"/>
      <c r="B27" s="34" t="s">
        <v>56</v>
      </c>
      <c r="C27" s="35">
        <v>2</v>
      </c>
      <c r="D27" s="35">
        <v>3</v>
      </c>
      <c r="E27" s="36">
        <f t="shared" si="0"/>
        <v>50</v>
      </c>
      <c r="F27" s="36">
        <f t="shared" si="2"/>
        <v>5.4073540014419608E-2</v>
      </c>
      <c r="G27" s="35">
        <v>21</v>
      </c>
      <c r="H27" s="35">
        <v>26</v>
      </c>
      <c r="I27" s="36">
        <f t="shared" si="1"/>
        <v>23.809523809523814</v>
      </c>
      <c r="J27" s="36">
        <f t="shared" si="3"/>
        <v>7.7482417451424479E-2</v>
      </c>
      <c r="K27" s="81"/>
      <c r="L27" s="35">
        <v>128</v>
      </c>
      <c r="M27" s="36">
        <f t="shared" si="4"/>
        <v>6.3950118907252343E-2</v>
      </c>
      <c r="N27" s="15"/>
    </row>
    <row r="28" spans="1:14" ht="15.75">
      <c r="A28" s="12"/>
      <c r="B28" s="34" t="s">
        <v>39</v>
      </c>
      <c r="C28" s="35">
        <v>41</v>
      </c>
      <c r="D28" s="35">
        <v>64</v>
      </c>
      <c r="E28" s="36">
        <f t="shared" si="0"/>
        <v>56.09756097560976</v>
      </c>
      <c r="F28" s="36">
        <f t="shared" si="2"/>
        <v>1.1535688536409516</v>
      </c>
      <c r="G28" s="35">
        <v>284</v>
      </c>
      <c r="H28" s="35">
        <v>341</v>
      </c>
      <c r="I28" s="36">
        <f t="shared" si="1"/>
        <v>20.070422535211275</v>
      </c>
      <c r="J28" s="36">
        <f t="shared" si="3"/>
        <v>1.0162117058052211</v>
      </c>
      <c r="K28" s="81"/>
      <c r="L28" s="35">
        <v>2080</v>
      </c>
      <c r="M28" s="36">
        <f t="shared" si="4"/>
        <v>1.0391894322428505</v>
      </c>
      <c r="N28" s="15"/>
    </row>
    <row r="29" spans="1:14" ht="15.75">
      <c r="A29" s="12"/>
      <c r="B29" s="34" t="s">
        <v>31</v>
      </c>
      <c r="C29" s="35">
        <v>1065</v>
      </c>
      <c r="D29" s="35">
        <v>999</v>
      </c>
      <c r="E29" s="36">
        <f t="shared" si="0"/>
        <v>-6.1971830985915517</v>
      </c>
      <c r="F29" s="36">
        <f t="shared" si="2"/>
        <v>18.006488824801732</v>
      </c>
      <c r="G29" s="35">
        <v>6571</v>
      </c>
      <c r="H29" s="35">
        <v>7262</v>
      </c>
      <c r="I29" s="36">
        <f t="shared" si="1"/>
        <v>10.515903211078982</v>
      </c>
      <c r="J29" s="36">
        <f t="shared" si="3"/>
        <v>21.641435212778639</v>
      </c>
      <c r="K29" s="81"/>
      <c r="L29" s="35">
        <v>37703</v>
      </c>
      <c r="M29" s="36">
        <f t="shared" si="4"/>
        <v>18.836807290313555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5.9953236475549076E-3</v>
      </c>
      <c r="N30" s="15"/>
    </row>
    <row r="31" spans="1:14" ht="15.75">
      <c r="A31" s="12"/>
      <c r="B31" s="34" t="s">
        <v>55</v>
      </c>
      <c r="C31" s="35">
        <v>28</v>
      </c>
      <c r="D31" s="35">
        <v>59</v>
      </c>
      <c r="E31" s="36">
        <f t="shared" si="0"/>
        <v>110.71428571428572</v>
      </c>
      <c r="F31" s="36">
        <f t="shared" si="2"/>
        <v>1.0634462869502523</v>
      </c>
      <c r="G31" s="35">
        <v>182</v>
      </c>
      <c r="H31" s="35">
        <v>313</v>
      </c>
      <c r="I31" s="36">
        <f t="shared" si="1"/>
        <v>71.978021978021985</v>
      </c>
      <c r="J31" s="36">
        <f t="shared" si="3"/>
        <v>0.93276910239599475</v>
      </c>
      <c r="K31" s="81"/>
      <c r="L31" s="35">
        <v>1102</v>
      </c>
      <c r="M31" s="36">
        <f t="shared" si="4"/>
        <v>0.55057055496712559</v>
      </c>
      <c r="N31" s="15"/>
    </row>
    <row r="32" spans="1:14" ht="15.75">
      <c r="A32" s="12"/>
      <c r="B32" s="34" t="s">
        <v>47</v>
      </c>
      <c r="C32" s="35">
        <v>250</v>
      </c>
      <c r="D32" s="35">
        <v>129</v>
      </c>
      <c r="E32" s="36">
        <f t="shared" si="0"/>
        <v>-48.4</v>
      </c>
      <c r="F32" s="36">
        <f t="shared" si="2"/>
        <v>2.3251622206200433</v>
      </c>
      <c r="G32" s="35">
        <v>1955</v>
      </c>
      <c r="H32" s="35">
        <v>1063</v>
      </c>
      <c r="I32" s="36">
        <f t="shared" si="1"/>
        <v>-45.626598465473144</v>
      </c>
      <c r="J32" s="36">
        <f t="shared" si="3"/>
        <v>3.167838836571701</v>
      </c>
      <c r="K32" s="81"/>
      <c r="L32" s="35">
        <v>5383</v>
      </c>
      <c r="M32" s="36">
        <f t="shared" si="4"/>
        <v>2.6894022662323387</v>
      </c>
      <c r="N32" s="15"/>
    </row>
    <row r="33" spans="1:14" ht="15.75">
      <c r="A33" s="12"/>
      <c r="B33" s="34" t="s">
        <v>40</v>
      </c>
      <c r="C33" s="35">
        <v>105</v>
      </c>
      <c r="D33" s="35">
        <v>107</v>
      </c>
      <c r="E33" s="36">
        <f t="shared" si="0"/>
        <v>1.904761904761898</v>
      </c>
      <c r="F33" s="36">
        <f t="shared" si="2"/>
        <v>1.9286229271809661</v>
      </c>
      <c r="G33" s="35">
        <v>697</v>
      </c>
      <c r="H33" s="35">
        <v>642</v>
      </c>
      <c r="I33" s="36">
        <f t="shared" si="1"/>
        <v>-7.8909612625537973</v>
      </c>
      <c r="J33" s="36">
        <f t="shared" si="3"/>
        <v>1.9132196924544045</v>
      </c>
      <c r="K33" s="81"/>
      <c r="L33" s="35">
        <v>3864</v>
      </c>
      <c r="M33" s="36">
        <f t="shared" si="4"/>
        <v>1.9304942145126802</v>
      </c>
      <c r="N33" s="15"/>
    </row>
    <row r="34" spans="1:14" ht="15.75">
      <c r="A34" s="12"/>
      <c r="B34" s="34" t="s">
        <v>44</v>
      </c>
      <c r="C34" s="35">
        <v>124</v>
      </c>
      <c r="D34" s="35">
        <v>176</v>
      </c>
      <c r="E34" s="36">
        <f t="shared" si="0"/>
        <v>41.935483870967751</v>
      </c>
      <c r="F34" s="36">
        <f t="shared" si="2"/>
        <v>3.172314347512617</v>
      </c>
      <c r="G34" s="35">
        <v>1134</v>
      </c>
      <c r="H34" s="35">
        <v>669</v>
      </c>
      <c r="I34" s="36">
        <f t="shared" si="1"/>
        <v>-41.005291005290999</v>
      </c>
      <c r="J34" s="36">
        <f t="shared" si="3"/>
        <v>1.9936822028847301</v>
      </c>
      <c r="K34" s="81"/>
      <c r="L34" s="35">
        <v>4859</v>
      </c>
      <c r="M34" s="36">
        <f t="shared" si="4"/>
        <v>2.4276064669557744</v>
      </c>
      <c r="N34" s="15"/>
    </row>
    <row r="35" spans="1:14" ht="15.75">
      <c r="A35" s="12"/>
      <c r="B35" s="34" t="s">
        <v>36</v>
      </c>
      <c r="C35" s="35">
        <v>163</v>
      </c>
      <c r="D35" s="35">
        <v>107</v>
      </c>
      <c r="E35" s="36">
        <f t="shared" si="0"/>
        <v>-34.355828220858896</v>
      </c>
      <c r="F35" s="36">
        <f t="shared" si="2"/>
        <v>1.9286229271809661</v>
      </c>
      <c r="G35" s="35">
        <v>556</v>
      </c>
      <c r="H35" s="35">
        <v>548</v>
      </c>
      <c r="I35" s="36">
        <f t="shared" si="1"/>
        <v>-1.4388489208633115</v>
      </c>
      <c r="J35" s="36">
        <f t="shared" si="3"/>
        <v>1.633090952437716</v>
      </c>
      <c r="K35" s="81"/>
      <c r="L35" s="35">
        <v>4080</v>
      </c>
      <c r="M35" s="36">
        <f t="shared" si="4"/>
        <v>2.0384100401686682</v>
      </c>
      <c r="N35" s="15"/>
    </row>
    <row r="36" spans="1:14" ht="15.75">
      <c r="A36" s="12"/>
      <c r="B36" s="34" t="s">
        <v>48</v>
      </c>
      <c r="C36" s="35">
        <v>148</v>
      </c>
      <c r="D36" s="35">
        <v>179</v>
      </c>
      <c r="E36" s="36">
        <f t="shared" si="0"/>
        <v>20.945945945945944</v>
      </c>
      <c r="F36" s="36">
        <f t="shared" si="2"/>
        <v>3.2263878875270366</v>
      </c>
      <c r="G36" s="35">
        <v>1136</v>
      </c>
      <c r="H36" s="35">
        <v>1045</v>
      </c>
      <c r="I36" s="36">
        <f t="shared" si="1"/>
        <v>-8.0105633802816882</v>
      </c>
      <c r="J36" s="36">
        <f t="shared" si="3"/>
        <v>3.1141971629514842</v>
      </c>
      <c r="K36" s="81"/>
      <c r="L36" s="35">
        <v>4608</v>
      </c>
      <c r="M36" s="36">
        <f t="shared" si="4"/>
        <v>2.3022042806610843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2</v>
      </c>
      <c r="H37" s="35">
        <v>1</v>
      </c>
      <c r="I37" s="36">
        <f t="shared" si="1"/>
        <v>-50</v>
      </c>
      <c r="J37" s="36">
        <f t="shared" si="3"/>
        <v>2.9800929789009418E-3</v>
      </c>
      <c r="K37" s="81"/>
      <c r="L37" s="35">
        <v>7</v>
      </c>
      <c r="M37" s="36">
        <f t="shared" si="4"/>
        <v>3.4972721277403626E-3</v>
      </c>
      <c r="N37" s="15"/>
    </row>
    <row r="38" spans="1:14" ht="15.75">
      <c r="A38" s="12"/>
      <c r="B38" s="34" t="s">
        <v>53</v>
      </c>
      <c r="C38" s="35">
        <v>66</v>
      </c>
      <c r="D38" s="35">
        <v>94</v>
      </c>
      <c r="E38" s="36">
        <f t="shared" si="0"/>
        <v>42.424242424242429</v>
      </c>
      <c r="F38" s="36">
        <f t="shared" si="2"/>
        <v>1.6943042537851478</v>
      </c>
      <c r="G38" s="35">
        <v>648</v>
      </c>
      <c r="H38" s="35">
        <v>672</v>
      </c>
      <c r="I38" s="36">
        <f t="shared" si="1"/>
        <v>3.7037037037036979</v>
      </c>
      <c r="J38" s="36">
        <f t="shared" si="3"/>
        <v>2.0026224818214327</v>
      </c>
      <c r="K38" s="81"/>
      <c r="L38" s="35">
        <v>2847</v>
      </c>
      <c r="M38" s="36">
        <f t="shared" si="4"/>
        <v>1.4223905353824018</v>
      </c>
      <c r="N38" s="15"/>
    </row>
    <row r="39" spans="1:14" ht="15.75">
      <c r="A39" s="12"/>
      <c r="B39" s="34" t="s">
        <v>50</v>
      </c>
      <c r="C39" s="35">
        <v>108</v>
      </c>
      <c r="D39" s="35">
        <v>64</v>
      </c>
      <c r="E39" s="36">
        <f t="shared" si="0"/>
        <v>-40.740740740740748</v>
      </c>
      <c r="F39" s="36">
        <f t="shared" si="2"/>
        <v>1.1535688536409516</v>
      </c>
      <c r="G39" s="35">
        <v>854</v>
      </c>
      <c r="H39" s="35">
        <v>583</v>
      </c>
      <c r="I39" s="36">
        <f t="shared" si="1"/>
        <v>-31.733021077283375</v>
      </c>
      <c r="J39" s="36">
        <f t="shared" si="3"/>
        <v>1.7373942066992489</v>
      </c>
      <c r="K39" s="81"/>
      <c r="L39" s="35">
        <v>3376</v>
      </c>
      <c r="M39" s="36">
        <f t="shared" si="4"/>
        <v>1.6866843861787806</v>
      </c>
      <c r="N39" s="15"/>
    </row>
    <row r="40" spans="1:14" ht="15.75">
      <c r="A40" s="12"/>
      <c r="B40" s="34" t="s">
        <v>54</v>
      </c>
      <c r="C40" s="35">
        <v>3</v>
      </c>
      <c r="D40" s="35">
        <v>0</v>
      </c>
      <c r="E40" s="36">
        <f t="shared" si="0"/>
        <v>-100</v>
      </c>
      <c r="F40" s="36">
        <f t="shared" si="2"/>
        <v>0</v>
      </c>
      <c r="G40" s="35">
        <v>6</v>
      </c>
      <c r="H40" s="35">
        <v>10</v>
      </c>
      <c r="I40" s="36">
        <f t="shared" si="1"/>
        <v>66.666666666666671</v>
      </c>
      <c r="J40" s="36">
        <f t="shared" si="3"/>
        <v>2.9800929789009417E-2</v>
      </c>
      <c r="K40" s="81"/>
      <c r="L40" s="35">
        <v>35</v>
      </c>
      <c r="M40" s="36">
        <f t="shared" si="4"/>
        <v>1.7486360638701813E-2</v>
      </c>
      <c r="N40" s="15"/>
    </row>
    <row r="41" spans="1:14" ht="15.75">
      <c r="A41" s="12"/>
      <c r="B41" s="34" t="s">
        <v>232</v>
      </c>
      <c r="C41" s="35">
        <v>0</v>
      </c>
      <c r="D41" s="35">
        <v>1</v>
      </c>
      <c r="E41" s="36" t="str">
        <f t="shared" si="0"/>
        <v/>
      </c>
      <c r="F41" s="36">
        <f t="shared" si="2"/>
        <v>1.8024513338139869E-2</v>
      </c>
      <c r="G41" s="35">
        <v>8</v>
      </c>
      <c r="H41" s="35">
        <v>10</v>
      </c>
      <c r="I41" s="36">
        <f t="shared" si="1"/>
        <v>25</v>
      </c>
      <c r="J41" s="36">
        <f t="shared" si="3"/>
        <v>2.9800929789009417E-2</v>
      </c>
      <c r="K41" s="81"/>
      <c r="L41" s="35">
        <v>55</v>
      </c>
      <c r="M41" s="36">
        <f t="shared" si="4"/>
        <v>2.7478566717959989E-2</v>
      </c>
      <c r="N41" s="15"/>
    </row>
    <row r="42" spans="1:14" ht="15.75">
      <c r="A42" s="12"/>
      <c r="B42" s="34" t="s">
        <v>42</v>
      </c>
      <c r="C42" s="35">
        <v>107</v>
      </c>
      <c r="D42" s="35">
        <v>92</v>
      </c>
      <c r="E42" s="36">
        <f t="shared" si="0"/>
        <v>-14.018691588785048</v>
      </c>
      <c r="F42" s="36">
        <f t="shared" si="2"/>
        <v>1.658255227108868</v>
      </c>
      <c r="G42" s="35">
        <v>926</v>
      </c>
      <c r="H42" s="35">
        <v>718</v>
      </c>
      <c r="I42" s="36">
        <f t="shared" si="1"/>
        <v>-22.4622030237581</v>
      </c>
      <c r="J42" s="36">
        <f t="shared" si="3"/>
        <v>2.1397067588508762</v>
      </c>
      <c r="K42" s="81"/>
      <c r="L42" s="35">
        <v>5429</v>
      </c>
      <c r="M42" s="36">
        <f t="shared" si="4"/>
        <v>2.7123843402146326</v>
      </c>
      <c r="N42" s="15"/>
    </row>
    <row r="43" spans="1:14" ht="15.75">
      <c r="A43" s="12"/>
      <c r="B43" s="34" t="s">
        <v>51</v>
      </c>
      <c r="C43" s="35">
        <v>150</v>
      </c>
      <c r="D43" s="35">
        <v>29</v>
      </c>
      <c r="E43" s="36">
        <f t="shared" si="0"/>
        <v>-80.666666666666657</v>
      </c>
      <c r="F43" s="36">
        <f t="shared" si="2"/>
        <v>0.52271088680605626</v>
      </c>
      <c r="G43" s="35">
        <v>777</v>
      </c>
      <c r="H43" s="35">
        <v>319</v>
      </c>
      <c r="I43" s="36">
        <f t="shared" si="1"/>
        <v>-58.944658944658947</v>
      </c>
      <c r="J43" s="36">
        <f t="shared" si="3"/>
        <v>0.95064966026940045</v>
      </c>
      <c r="K43" s="81"/>
      <c r="L43" s="35">
        <v>8302</v>
      </c>
      <c r="M43" s="36">
        <f t="shared" si="4"/>
        <v>4.14776474350007</v>
      </c>
      <c r="N43" s="15"/>
    </row>
    <row r="44" spans="1:14" ht="15.75">
      <c r="A44" s="12"/>
      <c r="B44" s="34" t="s">
        <v>46</v>
      </c>
      <c r="C44" s="35">
        <v>14</v>
      </c>
      <c r="D44" s="35">
        <v>10</v>
      </c>
      <c r="E44" s="36">
        <f t="shared" si="0"/>
        <v>-28.571428571428569</v>
      </c>
      <c r="F44" s="36">
        <f t="shared" si="2"/>
        <v>0.18024513338139869</v>
      </c>
      <c r="G44" s="35">
        <v>127</v>
      </c>
      <c r="H44" s="35">
        <v>109</v>
      </c>
      <c r="I44" s="36">
        <f t="shared" si="1"/>
        <v>-14.173228346456689</v>
      </c>
      <c r="J44" s="36">
        <f t="shared" si="3"/>
        <v>0.32483013470020267</v>
      </c>
      <c r="K44" s="81"/>
      <c r="L44" s="35">
        <v>853</v>
      </c>
      <c r="M44" s="36">
        <f t="shared" si="4"/>
        <v>0.4261675892803613</v>
      </c>
      <c r="N44" s="15"/>
    </row>
    <row r="45" spans="1:14" ht="15.75">
      <c r="A45" s="12"/>
      <c r="B45" s="34" t="s">
        <v>49</v>
      </c>
      <c r="C45" s="35">
        <v>171</v>
      </c>
      <c r="D45" s="35">
        <v>179</v>
      </c>
      <c r="E45" s="36">
        <f t="shared" si="0"/>
        <v>4.6783625730994149</v>
      </c>
      <c r="F45" s="36">
        <f t="shared" si="2"/>
        <v>3.2263878875270366</v>
      </c>
      <c r="G45" s="35">
        <v>1080</v>
      </c>
      <c r="H45" s="35">
        <v>1373</v>
      </c>
      <c r="I45" s="36">
        <f t="shared" si="1"/>
        <v>27.129629629629637</v>
      </c>
      <c r="J45" s="36">
        <f t="shared" si="3"/>
        <v>4.0916676600309927</v>
      </c>
      <c r="K45" s="81"/>
      <c r="L45" s="35">
        <v>6278</v>
      </c>
      <c r="M45" s="36">
        <f t="shared" si="4"/>
        <v>3.1365534882791422</v>
      </c>
      <c r="N45" s="15"/>
    </row>
    <row r="46" spans="1:14" ht="15.75">
      <c r="A46" s="12"/>
      <c r="B46" s="34" t="s">
        <v>37</v>
      </c>
      <c r="C46" s="35">
        <v>157</v>
      </c>
      <c r="D46" s="35">
        <v>162</v>
      </c>
      <c r="E46" s="36">
        <f t="shared" si="0"/>
        <v>3.1847133757961776</v>
      </c>
      <c r="F46" s="36">
        <f t="shared" si="2"/>
        <v>2.9199711607786591</v>
      </c>
      <c r="G46" s="35">
        <v>1308</v>
      </c>
      <c r="H46" s="35">
        <v>989</v>
      </c>
      <c r="I46" s="36">
        <f t="shared" si="1"/>
        <v>-24.388379204892964</v>
      </c>
      <c r="J46" s="36">
        <f t="shared" si="3"/>
        <v>2.9473119561330314</v>
      </c>
      <c r="K46" s="81"/>
      <c r="L46" s="35">
        <v>10260</v>
      </c>
      <c r="M46" s="36">
        <f t="shared" si="4"/>
        <v>5.1260017186594453</v>
      </c>
      <c r="N46" s="15"/>
    </row>
    <row r="47" spans="1:14" ht="15.75">
      <c r="A47" s="12"/>
      <c r="B47" s="34" t="s">
        <v>45</v>
      </c>
      <c r="C47" s="35">
        <v>77</v>
      </c>
      <c r="D47" s="35">
        <v>96</v>
      </c>
      <c r="E47" s="36">
        <f t="shared" si="0"/>
        <v>24.675324675324674</v>
      </c>
      <c r="F47" s="36">
        <f t="shared" si="2"/>
        <v>1.7303532804614274</v>
      </c>
      <c r="G47" s="35">
        <v>630</v>
      </c>
      <c r="H47" s="35">
        <v>541</v>
      </c>
      <c r="I47" s="36">
        <f t="shared" si="1"/>
        <v>-14.126984126984132</v>
      </c>
      <c r="J47" s="36">
        <f t="shared" si="3"/>
        <v>1.6122303015854094</v>
      </c>
      <c r="K47" s="81"/>
      <c r="L47" s="35">
        <v>4111</v>
      </c>
      <c r="M47" s="36">
        <f t="shared" si="4"/>
        <v>2.0538979595915188</v>
      </c>
      <c r="N47" s="15"/>
    </row>
    <row r="48" spans="1:14" ht="15.75">
      <c r="A48" s="12"/>
      <c r="B48" s="40" t="s">
        <v>70</v>
      </c>
      <c r="C48" s="42">
        <f>SUM(C16:C47)</f>
        <v>4870</v>
      </c>
      <c r="D48" s="42">
        <f>SUM(D16:D47)</f>
        <v>5548</v>
      </c>
      <c r="E48" s="38">
        <f t="shared" si="0"/>
        <v>13.921971252566735</v>
      </c>
      <c r="F48" s="38">
        <f>SUM(F16:F47)</f>
        <v>100</v>
      </c>
      <c r="G48" s="42">
        <f>SUM(G16:G47)</f>
        <v>33903</v>
      </c>
      <c r="H48" s="42">
        <f>SUM(H16:H47)</f>
        <v>33556</v>
      </c>
      <c r="I48" s="38">
        <f t="shared" si="1"/>
        <v>-1.0235082441081955</v>
      </c>
      <c r="J48" s="38">
        <f>SUM(J16:J47)</f>
        <v>100.00000000000001</v>
      </c>
      <c r="K48" s="4"/>
      <c r="L48" s="42">
        <f>SUM(L16:L47)</f>
        <v>200156</v>
      </c>
      <c r="M48" s="38">
        <f>SUM(M16:M47)</f>
        <v>100.00000000000003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31.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388</v>
      </c>
      <c r="D16" s="35">
        <v>267</v>
      </c>
      <c r="E16" s="36">
        <f t="shared" ref="E16:E41" si="0">IF(ISBLANK(D16),"",(IFERROR(((D16/C16-1)*100),"")))</f>
        <v>-31.185567010309278</v>
      </c>
      <c r="F16" s="36">
        <f>+(D16*100)/$D$41</f>
        <v>2.3974140253210021</v>
      </c>
      <c r="G16" s="35">
        <v>1192</v>
      </c>
      <c r="H16" s="35">
        <v>1945</v>
      </c>
      <c r="I16" s="36">
        <f t="shared" ref="I16:I41" si="1">IF(ISBLANK(H16),"",(IFERROR(((H16/G16-1)*100),"")))</f>
        <v>63.171140939597322</v>
      </c>
      <c r="J16" s="36">
        <f>+(H16*100)/$H$41</f>
        <v>2.739861105241657</v>
      </c>
      <c r="K16" s="81"/>
      <c r="L16" s="35">
        <v>7426</v>
      </c>
      <c r="M16" s="36">
        <f>+(L16*100)/$L$41</f>
        <v>1.851034819694851</v>
      </c>
      <c r="N16" s="15"/>
    </row>
    <row r="17" spans="1:18" ht="15.75">
      <c r="A17" s="12"/>
      <c r="B17" s="34" t="s">
        <v>234</v>
      </c>
      <c r="C17" s="35">
        <v>437</v>
      </c>
      <c r="D17" s="35">
        <v>330</v>
      </c>
      <c r="E17" s="36">
        <f t="shared" si="0"/>
        <v>-24.485125858123567</v>
      </c>
      <c r="F17" s="36">
        <f t="shared" ref="F17:F40" si="2">+(D17*100)/$D$41</f>
        <v>2.9630959863518003</v>
      </c>
      <c r="G17" s="35">
        <v>1047</v>
      </c>
      <c r="H17" s="35">
        <v>2373</v>
      </c>
      <c r="I17" s="36">
        <f t="shared" si="1"/>
        <v>126.64756446991406</v>
      </c>
      <c r="J17" s="36">
        <f t="shared" ref="J17:J40" si="3">+(H17*100)/$H$41</f>
        <v>3.3427714152896928</v>
      </c>
      <c r="K17" s="81"/>
      <c r="L17" s="35">
        <v>6148</v>
      </c>
      <c r="M17" s="36">
        <f t="shared" ref="M17:M40" si="4">+(L17*100)/$L$41</f>
        <v>1.5324753664804664</v>
      </c>
      <c r="N17" s="15"/>
    </row>
    <row r="18" spans="1:18" ht="15.75">
      <c r="A18" s="12"/>
      <c r="B18" s="34" t="s">
        <v>235</v>
      </c>
      <c r="C18" s="35">
        <v>67</v>
      </c>
      <c r="D18" s="35">
        <v>46</v>
      </c>
      <c r="E18" s="36">
        <f t="shared" si="0"/>
        <v>-31.343283582089555</v>
      </c>
      <c r="F18" s="36">
        <f t="shared" si="2"/>
        <v>0.4130376223399479</v>
      </c>
      <c r="G18" s="35">
        <v>3897</v>
      </c>
      <c r="H18" s="35">
        <v>310</v>
      </c>
      <c r="I18" s="36">
        <f t="shared" si="1"/>
        <v>-92.045162945855779</v>
      </c>
      <c r="J18" s="36">
        <f t="shared" si="3"/>
        <v>0.43668737410021269</v>
      </c>
      <c r="K18" s="81"/>
      <c r="L18" s="35">
        <v>25201</v>
      </c>
      <c r="M18" s="36">
        <f t="shared" si="4"/>
        <v>6.2817032710921001</v>
      </c>
      <c r="N18" s="15"/>
    </row>
    <row r="19" spans="1:18" ht="15.75">
      <c r="A19" s="12"/>
      <c r="B19" s="34" t="s">
        <v>236</v>
      </c>
      <c r="C19" s="35">
        <v>85</v>
      </c>
      <c r="D19" s="35">
        <v>65</v>
      </c>
      <c r="E19" s="36">
        <f t="shared" si="0"/>
        <v>-23.529411764705888</v>
      </c>
      <c r="F19" s="36">
        <f t="shared" si="2"/>
        <v>0.58364011852383946</v>
      </c>
      <c r="G19" s="35">
        <v>602</v>
      </c>
      <c r="H19" s="35">
        <v>464</v>
      </c>
      <c r="I19" s="36">
        <f t="shared" si="1"/>
        <v>-22.923588039867106</v>
      </c>
      <c r="J19" s="36">
        <f t="shared" si="3"/>
        <v>0.65362239220160867</v>
      </c>
      <c r="K19" s="81"/>
      <c r="L19" s="35">
        <v>3596</v>
      </c>
      <c r="M19" s="36">
        <f t="shared" si="4"/>
        <v>0.89635351624329163</v>
      </c>
      <c r="N19" s="15"/>
    </row>
    <row r="20" spans="1:18" ht="15.75">
      <c r="A20" s="12"/>
      <c r="B20" s="34" t="s">
        <v>237</v>
      </c>
      <c r="C20" s="35">
        <v>84</v>
      </c>
      <c r="D20" s="35">
        <v>80</v>
      </c>
      <c r="E20" s="36">
        <f t="shared" si="0"/>
        <v>-4.7619047619047672</v>
      </c>
      <c r="F20" s="36">
        <f t="shared" si="2"/>
        <v>0.71832629972164852</v>
      </c>
      <c r="G20" s="35">
        <v>1135</v>
      </c>
      <c r="H20" s="35">
        <v>513</v>
      </c>
      <c r="I20" s="36">
        <f t="shared" si="1"/>
        <v>-54.801762114537446</v>
      </c>
      <c r="J20" s="36">
        <f t="shared" si="3"/>
        <v>0.72264717068841655</v>
      </c>
      <c r="K20" s="81"/>
      <c r="L20" s="35">
        <v>6106</v>
      </c>
      <c r="M20" s="36">
        <f t="shared" si="4"/>
        <v>1.5220062764687261</v>
      </c>
      <c r="N20" s="15"/>
    </row>
    <row r="21" spans="1:18" ht="15" customHeight="1">
      <c r="A21" s="12"/>
      <c r="B21" s="34" t="s">
        <v>238</v>
      </c>
      <c r="C21" s="35">
        <v>32</v>
      </c>
      <c r="D21" s="35">
        <v>24</v>
      </c>
      <c r="E21" s="36">
        <f t="shared" si="0"/>
        <v>-25</v>
      </c>
      <c r="F21" s="36">
        <f t="shared" si="2"/>
        <v>0.21549788991649457</v>
      </c>
      <c r="G21" s="35">
        <v>534</v>
      </c>
      <c r="H21" s="35">
        <v>172</v>
      </c>
      <c r="I21" s="36">
        <f t="shared" si="1"/>
        <v>-67.790262172284642</v>
      </c>
      <c r="J21" s="36">
        <f t="shared" si="3"/>
        <v>0.24229105917818253</v>
      </c>
      <c r="K21" s="81"/>
      <c r="L21" s="35">
        <v>2953</v>
      </c>
      <c r="M21" s="36">
        <f t="shared" si="4"/>
        <v>0.73607673344450508</v>
      </c>
      <c r="N21" s="15"/>
    </row>
    <row r="22" spans="1:18" ht="15.75">
      <c r="A22" s="12"/>
      <c r="B22" s="34" t="s">
        <v>239</v>
      </c>
      <c r="C22" s="35">
        <v>20</v>
      </c>
      <c r="D22" s="35">
        <v>26</v>
      </c>
      <c r="E22" s="36">
        <f t="shared" si="0"/>
        <v>30.000000000000004</v>
      </c>
      <c r="F22" s="36">
        <f t="shared" si="2"/>
        <v>0.23345604740953579</v>
      </c>
      <c r="G22" s="35">
        <v>2541</v>
      </c>
      <c r="H22" s="35">
        <v>123</v>
      </c>
      <c r="I22" s="36">
        <f t="shared" si="1"/>
        <v>-95.159386068476977</v>
      </c>
      <c r="J22" s="36">
        <f t="shared" si="3"/>
        <v>0.17326628069137473</v>
      </c>
      <c r="K22" s="81"/>
      <c r="L22" s="35">
        <v>11897</v>
      </c>
      <c r="M22" s="36">
        <f t="shared" si="4"/>
        <v>2.9654943778493998</v>
      </c>
      <c r="N22" s="15"/>
    </row>
    <row r="23" spans="1:18" ht="15.75">
      <c r="A23" s="12"/>
      <c r="B23" s="34" t="s">
        <v>240</v>
      </c>
      <c r="C23" s="35">
        <v>212</v>
      </c>
      <c r="D23" s="35">
        <v>177</v>
      </c>
      <c r="E23" s="36">
        <f t="shared" si="0"/>
        <v>-16.509433962264154</v>
      </c>
      <c r="F23" s="36">
        <f t="shared" si="2"/>
        <v>1.5892969381341475</v>
      </c>
      <c r="G23" s="35">
        <v>3510</v>
      </c>
      <c r="H23" s="35">
        <v>1530</v>
      </c>
      <c r="I23" s="36">
        <f t="shared" si="1"/>
        <v>-56.410256410256409</v>
      </c>
      <c r="J23" s="36">
        <f t="shared" si="3"/>
        <v>2.1552634915268563</v>
      </c>
      <c r="K23" s="81"/>
      <c r="L23" s="35">
        <v>18533</v>
      </c>
      <c r="M23" s="36">
        <f t="shared" si="4"/>
        <v>4.619610599704373</v>
      </c>
      <c r="N23" s="15"/>
    </row>
    <row r="24" spans="1:18" ht="15.75">
      <c r="A24" s="12"/>
      <c r="B24" s="34" t="s">
        <v>241</v>
      </c>
      <c r="C24" s="35">
        <v>36</v>
      </c>
      <c r="D24" s="35">
        <v>36</v>
      </c>
      <c r="E24" s="36">
        <f t="shared" si="0"/>
        <v>0</v>
      </c>
      <c r="F24" s="36">
        <f t="shared" si="2"/>
        <v>0.32324683487474187</v>
      </c>
      <c r="G24" s="35">
        <v>1652</v>
      </c>
      <c r="H24" s="35">
        <v>338</v>
      </c>
      <c r="I24" s="36">
        <f t="shared" si="1"/>
        <v>-79.539951573849876</v>
      </c>
      <c r="J24" s="36">
        <f t="shared" si="3"/>
        <v>0.47613010466410288</v>
      </c>
      <c r="K24" s="81"/>
      <c r="L24" s="35">
        <v>9438</v>
      </c>
      <c r="M24" s="36">
        <f t="shared" si="4"/>
        <v>2.3525540840667927</v>
      </c>
      <c r="N24" s="15"/>
    </row>
    <row r="25" spans="1:18" ht="15.75">
      <c r="A25" s="12"/>
      <c r="B25" s="34" t="s">
        <v>75</v>
      </c>
      <c r="C25" s="35">
        <v>88</v>
      </c>
      <c r="D25" s="35">
        <v>88</v>
      </c>
      <c r="E25" s="36">
        <f t="shared" si="0"/>
        <v>0</v>
      </c>
      <c r="F25" s="36">
        <f t="shared" si="2"/>
        <v>0.79015892969381341</v>
      </c>
      <c r="G25" s="35">
        <v>2504</v>
      </c>
      <c r="H25" s="35">
        <v>526</v>
      </c>
      <c r="I25" s="36">
        <f t="shared" si="1"/>
        <v>-78.993610223642179</v>
      </c>
      <c r="J25" s="36">
        <f t="shared" si="3"/>
        <v>0.74095986702165129</v>
      </c>
      <c r="K25" s="81"/>
      <c r="L25" s="35">
        <v>14255</v>
      </c>
      <c r="M25" s="36">
        <f t="shared" si="4"/>
        <v>3.5532590027942499</v>
      </c>
      <c r="N25" s="15"/>
      <c r="R25" s="4"/>
    </row>
    <row r="26" spans="1:18" ht="15" customHeight="1">
      <c r="A26" s="12"/>
      <c r="B26" s="34" t="s">
        <v>242</v>
      </c>
      <c r="C26" s="35">
        <v>184</v>
      </c>
      <c r="D26" s="35">
        <v>176</v>
      </c>
      <c r="E26" s="36">
        <f t="shared" si="0"/>
        <v>-4.3478260869565188</v>
      </c>
      <c r="F26" s="36">
        <f t="shared" si="2"/>
        <v>1.5803178593876268</v>
      </c>
      <c r="G26" s="35">
        <v>968</v>
      </c>
      <c r="H26" s="35">
        <v>1074</v>
      </c>
      <c r="I26" s="36">
        <f t="shared" si="1"/>
        <v>10.950413223140497</v>
      </c>
      <c r="J26" s="36">
        <f t="shared" si="3"/>
        <v>1.5129104509149305</v>
      </c>
      <c r="K26" s="81"/>
      <c r="L26" s="35">
        <v>5223</v>
      </c>
      <c r="M26" s="36">
        <f t="shared" si="4"/>
        <v>1.3019061221742805</v>
      </c>
      <c r="N26" s="15"/>
    </row>
    <row r="27" spans="1:18" ht="15" customHeight="1">
      <c r="A27" s="12"/>
      <c r="B27" s="34" t="s">
        <v>76</v>
      </c>
      <c r="C27" s="35">
        <v>394</v>
      </c>
      <c r="D27" s="35">
        <v>323</v>
      </c>
      <c r="E27" s="36">
        <f t="shared" si="0"/>
        <v>-18.020304568527923</v>
      </c>
      <c r="F27" s="36">
        <f t="shared" si="2"/>
        <v>2.900242435126156</v>
      </c>
      <c r="G27" s="35">
        <v>841</v>
      </c>
      <c r="H27" s="35">
        <v>1947</v>
      </c>
      <c r="I27" s="36">
        <f t="shared" si="1"/>
        <v>131.51010701545781</v>
      </c>
      <c r="J27" s="36">
        <f t="shared" si="3"/>
        <v>2.742678443139078</v>
      </c>
      <c r="K27" s="81"/>
      <c r="L27" s="35">
        <v>4611</v>
      </c>
      <c r="M27" s="36">
        <f t="shared" si="4"/>
        <v>1.1493565248603499</v>
      </c>
      <c r="N27" s="15"/>
    </row>
    <row r="28" spans="1:18" ht="15" customHeight="1">
      <c r="A28" s="12"/>
      <c r="B28" s="34" t="s">
        <v>243</v>
      </c>
      <c r="C28" s="35">
        <v>374</v>
      </c>
      <c r="D28" s="35">
        <v>418</v>
      </c>
      <c r="E28" s="36">
        <f t="shared" si="0"/>
        <v>11.764705882352944</v>
      </c>
      <c r="F28" s="36">
        <f t="shared" si="2"/>
        <v>3.7532549160456137</v>
      </c>
      <c r="G28" s="35">
        <v>1110</v>
      </c>
      <c r="H28" s="35">
        <v>2646</v>
      </c>
      <c r="I28" s="36">
        <f t="shared" si="1"/>
        <v>138.37837837837839</v>
      </c>
      <c r="J28" s="36">
        <f t="shared" si="3"/>
        <v>3.727338038287622</v>
      </c>
      <c r="K28" s="81"/>
      <c r="L28" s="35">
        <v>7763</v>
      </c>
      <c r="M28" s="36">
        <f t="shared" si="4"/>
        <v>1.9350368038366723</v>
      </c>
      <c r="N28" s="15"/>
    </row>
    <row r="29" spans="1:18" ht="15" customHeight="1">
      <c r="A29" s="12"/>
      <c r="B29" s="34" t="s">
        <v>79</v>
      </c>
      <c r="C29" s="35">
        <v>661</v>
      </c>
      <c r="D29" s="35">
        <v>647</v>
      </c>
      <c r="E29" s="36">
        <f t="shared" si="0"/>
        <v>-2.1180030257186067</v>
      </c>
      <c r="F29" s="36">
        <f t="shared" si="2"/>
        <v>5.8094639489988324</v>
      </c>
      <c r="G29" s="35">
        <v>1279</v>
      </c>
      <c r="H29" s="35">
        <v>4604</v>
      </c>
      <c r="I29" s="36">
        <f t="shared" si="1"/>
        <v>259.96872556684912</v>
      </c>
      <c r="J29" s="36">
        <f t="shared" si="3"/>
        <v>6.4855118398625136</v>
      </c>
      <c r="K29" s="81"/>
      <c r="L29" s="35">
        <v>8289</v>
      </c>
      <c r="M29" s="36">
        <f t="shared" si="4"/>
        <v>2.066149693031325</v>
      </c>
      <c r="N29" s="15"/>
    </row>
    <row r="30" spans="1:18" ht="15" customHeight="1">
      <c r="A30" s="12"/>
      <c r="B30" s="34" t="s">
        <v>244</v>
      </c>
      <c r="C30" s="35">
        <v>98</v>
      </c>
      <c r="D30" s="35">
        <v>100</v>
      </c>
      <c r="E30" s="36">
        <f t="shared" si="0"/>
        <v>2.0408163265306145</v>
      </c>
      <c r="F30" s="36">
        <f t="shared" si="2"/>
        <v>0.89790787465206068</v>
      </c>
      <c r="G30" s="35">
        <v>2436</v>
      </c>
      <c r="H30" s="35">
        <v>706</v>
      </c>
      <c r="I30" s="36">
        <f t="shared" si="1"/>
        <v>-71.018062397372745</v>
      </c>
      <c r="J30" s="36">
        <f t="shared" si="3"/>
        <v>0.99452027778951668</v>
      </c>
      <c r="K30" s="81"/>
      <c r="L30" s="35">
        <v>12778</v>
      </c>
      <c r="M30" s="36">
        <f t="shared" si="4"/>
        <v>3.1850960040480483</v>
      </c>
      <c r="N30" s="15"/>
    </row>
    <row r="31" spans="1:18" ht="15" customHeight="1">
      <c r="A31" s="12"/>
      <c r="B31" s="34" t="s">
        <v>78</v>
      </c>
      <c r="C31" s="35">
        <v>737</v>
      </c>
      <c r="D31" s="35">
        <v>789</v>
      </c>
      <c r="E31" s="36">
        <f t="shared" si="0"/>
        <v>7.0556309362279412</v>
      </c>
      <c r="F31" s="36">
        <f t="shared" si="2"/>
        <v>7.0844931310047592</v>
      </c>
      <c r="G31" s="35">
        <v>3376</v>
      </c>
      <c r="H31" s="35">
        <v>5588</v>
      </c>
      <c r="I31" s="36">
        <f t="shared" si="1"/>
        <v>65.521327014218002</v>
      </c>
      <c r="J31" s="36">
        <f t="shared" si="3"/>
        <v>7.8716420853935114</v>
      </c>
      <c r="K31" s="81"/>
      <c r="L31" s="35">
        <v>17580</v>
      </c>
      <c r="M31" s="36">
        <f t="shared" si="4"/>
        <v>4.3820619620570262</v>
      </c>
      <c r="N31" s="15"/>
    </row>
    <row r="32" spans="1:18" ht="15" customHeight="1">
      <c r="A32" s="12"/>
      <c r="B32" s="34" t="s">
        <v>245</v>
      </c>
      <c r="C32" s="35">
        <v>744</v>
      </c>
      <c r="D32" s="35">
        <v>859</v>
      </c>
      <c r="E32" s="36">
        <f t="shared" si="0"/>
        <v>15.456989247311824</v>
      </c>
      <c r="F32" s="36">
        <f t="shared" si="2"/>
        <v>7.7130286432612012</v>
      </c>
      <c r="G32" s="35">
        <v>2872</v>
      </c>
      <c r="H32" s="35">
        <v>5847</v>
      </c>
      <c r="I32" s="36">
        <f t="shared" si="1"/>
        <v>103.58635097493037</v>
      </c>
      <c r="J32" s="36">
        <f t="shared" si="3"/>
        <v>8.2364873431094967</v>
      </c>
      <c r="K32" s="81"/>
      <c r="L32" s="35">
        <v>17357</v>
      </c>
      <c r="M32" s="36">
        <f t="shared" si="4"/>
        <v>4.3264760793756434</v>
      </c>
      <c r="N32" s="15"/>
    </row>
    <row r="33" spans="1:14" ht="15" customHeight="1">
      <c r="A33" s="12"/>
      <c r="B33" s="34" t="s">
        <v>246</v>
      </c>
      <c r="C33" s="35">
        <v>214</v>
      </c>
      <c r="D33" s="35">
        <v>346</v>
      </c>
      <c r="E33" s="36">
        <f t="shared" si="0"/>
        <v>61.68224299065421</v>
      </c>
      <c r="F33" s="36">
        <f t="shared" si="2"/>
        <v>3.1067612462961298</v>
      </c>
      <c r="G33" s="35">
        <v>1654</v>
      </c>
      <c r="H33" s="35">
        <v>2156</v>
      </c>
      <c r="I33" s="36">
        <f t="shared" si="1"/>
        <v>30.35066505441355</v>
      </c>
      <c r="J33" s="36">
        <f t="shared" si="3"/>
        <v>3.0370902534195441</v>
      </c>
      <c r="K33" s="81"/>
      <c r="L33" s="35">
        <v>11065</v>
      </c>
      <c r="M33" s="36">
        <f t="shared" si="4"/>
        <v>2.7581066899977817</v>
      </c>
      <c r="N33" s="15"/>
    </row>
    <row r="34" spans="1:14" ht="15" customHeight="1">
      <c r="A34" s="12"/>
      <c r="B34" s="34" t="s">
        <v>247</v>
      </c>
      <c r="C34" s="35">
        <v>520</v>
      </c>
      <c r="D34" s="35">
        <v>692</v>
      </c>
      <c r="E34" s="36">
        <f t="shared" si="0"/>
        <v>33.076923076923073</v>
      </c>
      <c r="F34" s="36">
        <f t="shared" si="2"/>
        <v>6.2135224925922596</v>
      </c>
      <c r="G34" s="35">
        <v>1219</v>
      </c>
      <c r="H34" s="35">
        <v>4832</v>
      </c>
      <c r="I34" s="36">
        <f t="shared" si="1"/>
        <v>296.39048400328136</v>
      </c>
      <c r="J34" s="36">
        <f t="shared" si="3"/>
        <v>6.8066883601684767</v>
      </c>
      <c r="K34" s="81"/>
      <c r="L34" s="35">
        <v>9917</v>
      </c>
      <c r="M34" s="36">
        <f t="shared" si="4"/>
        <v>2.4719515630102125</v>
      </c>
      <c r="N34" s="15"/>
    </row>
    <row r="35" spans="1:14" ht="15" customHeight="1">
      <c r="A35" s="12"/>
      <c r="B35" s="34" t="s">
        <v>77</v>
      </c>
      <c r="C35" s="35">
        <v>127</v>
      </c>
      <c r="D35" s="35">
        <v>158</v>
      </c>
      <c r="E35" s="36">
        <f t="shared" si="0"/>
        <v>24.409448818897637</v>
      </c>
      <c r="F35" s="36">
        <f t="shared" si="2"/>
        <v>1.4186944419502558</v>
      </c>
      <c r="G35" s="35">
        <v>731</v>
      </c>
      <c r="H35" s="35">
        <v>920</v>
      </c>
      <c r="I35" s="36">
        <f t="shared" si="1"/>
        <v>25.854993160054729</v>
      </c>
      <c r="J35" s="36">
        <f t="shared" si="3"/>
        <v>1.2959754328135344</v>
      </c>
      <c r="K35" s="81"/>
      <c r="L35" s="35">
        <v>4535</v>
      </c>
      <c r="M35" s="36">
        <f t="shared" si="4"/>
        <v>1.1304124572200578</v>
      </c>
      <c r="N35" s="15"/>
    </row>
    <row r="36" spans="1:14" ht="15" customHeight="1">
      <c r="A36" s="12"/>
      <c r="B36" s="34" t="s">
        <v>248</v>
      </c>
      <c r="C36" s="35">
        <v>343</v>
      </c>
      <c r="D36" s="35">
        <v>459</v>
      </c>
      <c r="E36" s="36">
        <f t="shared" si="0"/>
        <v>33.8192419825073</v>
      </c>
      <c r="F36" s="36">
        <f t="shared" si="2"/>
        <v>4.1213971446529589</v>
      </c>
      <c r="G36" s="35">
        <v>2635</v>
      </c>
      <c r="H36" s="35">
        <v>3414</v>
      </c>
      <c r="I36" s="36">
        <f t="shared" si="1"/>
        <v>29.563567362428845</v>
      </c>
      <c r="J36" s="36">
        <f t="shared" si="3"/>
        <v>4.8091957908971814</v>
      </c>
      <c r="K36" s="81"/>
      <c r="L36" s="35">
        <v>16795</v>
      </c>
      <c r="M36" s="36">
        <f t="shared" si="4"/>
        <v>4.1863896844566417</v>
      </c>
      <c r="N36" s="15"/>
    </row>
    <row r="37" spans="1:14" ht="15" customHeight="1">
      <c r="A37" s="12"/>
      <c r="B37" s="34" t="s">
        <v>249</v>
      </c>
      <c r="C37" s="35">
        <v>240</v>
      </c>
      <c r="D37" s="35">
        <v>204</v>
      </c>
      <c r="E37" s="36">
        <f t="shared" si="0"/>
        <v>-15.000000000000002</v>
      </c>
      <c r="F37" s="36">
        <f t="shared" si="2"/>
        <v>1.8317320642902037</v>
      </c>
      <c r="G37" s="35">
        <v>1487</v>
      </c>
      <c r="H37" s="35">
        <v>1753</v>
      </c>
      <c r="I37" s="36">
        <f t="shared" si="1"/>
        <v>17.888365837256217</v>
      </c>
      <c r="J37" s="36">
        <f t="shared" si="3"/>
        <v>2.4693966670892675</v>
      </c>
      <c r="K37" s="81"/>
      <c r="L37" s="35">
        <v>7708</v>
      </c>
      <c r="M37" s="36">
        <f t="shared" si="4"/>
        <v>1.9213272812022504</v>
      </c>
      <c r="N37" s="15"/>
    </row>
    <row r="38" spans="1:14" ht="15" customHeight="1">
      <c r="A38" s="12"/>
      <c r="B38" s="34" t="s">
        <v>250</v>
      </c>
      <c r="C38" s="35">
        <v>19</v>
      </c>
      <c r="D38" s="35">
        <v>21</v>
      </c>
      <c r="E38" s="36">
        <f t="shared" si="0"/>
        <v>10.526315789473696</v>
      </c>
      <c r="F38" s="36">
        <f t="shared" si="2"/>
        <v>0.18856065367693275</v>
      </c>
      <c r="G38" s="35">
        <v>1116</v>
      </c>
      <c r="H38" s="35">
        <v>136</v>
      </c>
      <c r="I38" s="36">
        <f t="shared" si="1"/>
        <v>-87.813620071684582</v>
      </c>
      <c r="J38" s="36">
        <f t="shared" si="3"/>
        <v>0.19157897702460944</v>
      </c>
      <c r="K38" s="81"/>
      <c r="L38" s="35">
        <v>5079</v>
      </c>
      <c r="M38" s="36">
        <f t="shared" si="4"/>
        <v>1.2660120992768851</v>
      </c>
      <c r="N38" s="15"/>
    </row>
    <row r="39" spans="1:14" ht="15" customHeight="1">
      <c r="A39" s="12"/>
      <c r="B39" s="34" t="s">
        <v>251</v>
      </c>
      <c r="C39" s="35">
        <v>205</v>
      </c>
      <c r="D39" s="35">
        <v>169</v>
      </c>
      <c r="E39" s="36">
        <f t="shared" si="0"/>
        <v>-17.560975609756103</v>
      </c>
      <c r="F39" s="36">
        <f t="shared" si="2"/>
        <v>1.5174643081619825</v>
      </c>
      <c r="G39" s="35">
        <v>4367</v>
      </c>
      <c r="H39" s="35">
        <v>1117</v>
      </c>
      <c r="I39" s="36">
        <f t="shared" si="1"/>
        <v>-74.421799862605909</v>
      </c>
      <c r="J39" s="36">
        <f t="shared" si="3"/>
        <v>1.573483215709476</v>
      </c>
      <c r="K39" s="81"/>
      <c r="L39" s="35">
        <v>25159</v>
      </c>
      <c r="M39" s="36">
        <f t="shared" si="4"/>
        <v>6.2712341810803602</v>
      </c>
      <c r="N39" s="15"/>
    </row>
    <row r="40" spans="1:14" ht="15" customHeight="1">
      <c r="A40" s="12"/>
      <c r="B40" s="34" t="s">
        <v>71</v>
      </c>
      <c r="C40" s="35">
        <v>3625</v>
      </c>
      <c r="D40" s="35">
        <v>4637</v>
      </c>
      <c r="E40" s="36">
        <f t="shared" si="0"/>
        <v>27.917241379310354</v>
      </c>
      <c r="F40" s="36">
        <f t="shared" si="2"/>
        <v>41.635988147616054</v>
      </c>
      <c r="G40" s="35">
        <v>25285</v>
      </c>
      <c r="H40" s="35">
        <v>25955</v>
      </c>
      <c r="I40" s="36">
        <f t="shared" si="1"/>
        <v>2.6497923670160128</v>
      </c>
      <c r="J40" s="36">
        <f t="shared" si="3"/>
        <v>36.56200256377749</v>
      </c>
      <c r="K40" s="81"/>
      <c r="L40" s="35">
        <v>141769</v>
      </c>
      <c r="M40" s="36">
        <f t="shared" si="4"/>
        <v>35.337914806533711</v>
      </c>
      <c r="N40" s="15"/>
    </row>
    <row r="41" spans="1:14" ht="15.75">
      <c r="A41" s="12"/>
      <c r="B41" s="40" t="s">
        <v>70</v>
      </c>
      <c r="C41" s="42">
        <f>SUM(C16:C40)</f>
        <v>9934</v>
      </c>
      <c r="D41" s="42">
        <f>SUM(D16:D40)</f>
        <v>11137</v>
      </c>
      <c r="E41" s="38">
        <f t="shared" si="0"/>
        <v>12.109925508355147</v>
      </c>
      <c r="F41" s="38">
        <v>100</v>
      </c>
      <c r="G41" s="42">
        <f>SUM(G16:G40)</f>
        <v>69990</v>
      </c>
      <c r="H41" s="42">
        <f>SUM(H16:H40)</f>
        <v>70989</v>
      </c>
      <c r="I41" s="38">
        <f t="shared" si="1"/>
        <v>1.4273467638234116</v>
      </c>
      <c r="J41" s="38">
        <v>100</v>
      </c>
      <c r="K41" s="4"/>
      <c r="L41" s="37">
        <f>SUM(L16:L40)</f>
        <v>401181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902</v>
      </c>
      <c r="D16" s="35">
        <v>1032</v>
      </c>
      <c r="E16" s="36">
        <f t="shared" ref="E16:I23" si="0">IF(ISBLANK(D16),"",(IFERROR(((D16/C16-1)*100),"")))</f>
        <v>14.412416851441234</v>
      </c>
      <c r="F16" s="36">
        <f>+(D16*100)/$D$23</f>
        <v>9.2664092664092657</v>
      </c>
      <c r="G16" s="35">
        <v>6495</v>
      </c>
      <c r="H16" s="35">
        <v>7319</v>
      </c>
      <c r="I16" s="36">
        <f t="shared" si="0"/>
        <v>12.686682063125488</v>
      </c>
      <c r="J16" s="36">
        <f>+(H16*100)/$H$23</f>
        <v>10.310048035611151</v>
      </c>
      <c r="K16" s="81"/>
      <c r="L16" s="35">
        <v>35067</v>
      </c>
      <c r="M16" s="36">
        <f>+(L16*100)/$L$23</f>
        <v>8.7409423676594855</v>
      </c>
      <c r="N16" s="15"/>
    </row>
    <row r="17" spans="1:14" ht="15.75">
      <c r="A17" s="12"/>
      <c r="B17" s="34" t="s">
        <v>60</v>
      </c>
      <c r="C17" s="35">
        <v>4141</v>
      </c>
      <c r="D17" s="35">
        <v>4472</v>
      </c>
      <c r="E17" s="36">
        <f t="shared" si="0"/>
        <v>7.9932383482250735</v>
      </c>
      <c r="F17" s="36">
        <f t="shared" ref="F17:F22" si="1">+(D17*100)/$D$23</f>
        <v>40.154440154440152</v>
      </c>
      <c r="G17" s="35">
        <v>27884</v>
      </c>
      <c r="H17" s="35">
        <v>29242</v>
      </c>
      <c r="I17" s="36">
        <f t="shared" si="0"/>
        <v>4.8701764452732776</v>
      </c>
      <c r="J17" s="36">
        <f t="shared" ref="J17:J22" si="2">+(H17*100)/$H$23</f>
        <v>41.192297398188451</v>
      </c>
      <c r="K17" s="81"/>
      <c r="L17" s="35">
        <v>152155</v>
      </c>
      <c r="M17" s="36">
        <f t="shared" ref="M17:M22" si="3">+(L17*100)/$L$23</f>
        <v>37.926771208008354</v>
      </c>
      <c r="N17" s="15"/>
    </row>
    <row r="18" spans="1:14" ht="15.75">
      <c r="A18" s="12"/>
      <c r="B18" s="34" t="s">
        <v>80</v>
      </c>
      <c r="C18" s="35">
        <v>1556</v>
      </c>
      <c r="D18" s="35">
        <v>1613</v>
      </c>
      <c r="E18" s="36">
        <f t="shared" si="0"/>
        <v>3.6632390745501286</v>
      </c>
      <c r="F18" s="36">
        <f t="shared" si="1"/>
        <v>14.483254018137739</v>
      </c>
      <c r="G18" s="35">
        <v>11632</v>
      </c>
      <c r="H18" s="35">
        <v>10559</v>
      </c>
      <c r="I18" s="36">
        <f t="shared" si="0"/>
        <v>-9.2245529573590108</v>
      </c>
      <c r="J18" s="36">
        <f t="shared" si="2"/>
        <v>14.874135429432728</v>
      </c>
      <c r="K18" s="81"/>
      <c r="L18" s="35">
        <v>67925</v>
      </c>
      <c r="M18" s="36">
        <f t="shared" si="3"/>
        <v>16.931260453511008</v>
      </c>
      <c r="N18" s="15"/>
    </row>
    <row r="19" spans="1:14" ht="15.75">
      <c r="A19" s="12"/>
      <c r="B19" s="34" t="s">
        <v>81</v>
      </c>
      <c r="C19" s="35">
        <v>564</v>
      </c>
      <c r="D19" s="35">
        <v>528</v>
      </c>
      <c r="E19" s="36">
        <f t="shared" si="0"/>
        <v>-6.3829787234042534</v>
      </c>
      <c r="F19" s="36">
        <f t="shared" si="1"/>
        <v>4.7409535781628804</v>
      </c>
      <c r="G19" s="35">
        <v>4258</v>
      </c>
      <c r="H19" s="35">
        <v>3594</v>
      </c>
      <c r="I19" s="36">
        <f t="shared" si="0"/>
        <v>-15.594175669328326</v>
      </c>
      <c r="J19" s="36">
        <f t="shared" si="2"/>
        <v>5.0627562016650467</v>
      </c>
      <c r="K19" s="81"/>
      <c r="L19" s="35">
        <v>24759</v>
      </c>
      <c r="M19" s="36">
        <f t="shared" si="3"/>
        <v>6.1715285619209288</v>
      </c>
      <c r="N19" s="15"/>
    </row>
    <row r="20" spans="1:14" ht="15.75">
      <c r="A20" s="12"/>
      <c r="B20" s="34" t="s">
        <v>59</v>
      </c>
      <c r="C20" s="35">
        <v>615</v>
      </c>
      <c r="D20" s="35">
        <v>633</v>
      </c>
      <c r="E20" s="36">
        <f t="shared" si="0"/>
        <v>2.9268292682926855</v>
      </c>
      <c r="F20" s="36">
        <f t="shared" si="1"/>
        <v>5.6837568465475439</v>
      </c>
      <c r="G20" s="35">
        <v>5306</v>
      </c>
      <c r="H20" s="35">
        <v>4501</v>
      </c>
      <c r="I20" s="36">
        <f t="shared" si="0"/>
        <v>-15.171503957783639</v>
      </c>
      <c r="J20" s="36">
        <f t="shared" si="2"/>
        <v>6.3404189381453468</v>
      </c>
      <c r="K20" s="81"/>
      <c r="L20" s="35">
        <v>31780</v>
      </c>
      <c r="M20" s="36">
        <f t="shared" si="3"/>
        <v>7.9216114422168546</v>
      </c>
      <c r="N20" s="15"/>
    </row>
    <row r="21" spans="1:14" ht="15.75">
      <c r="A21" s="12"/>
      <c r="B21" s="34" t="s">
        <v>86</v>
      </c>
      <c r="C21" s="35">
        <v>41</v>
      </c>
      <c r="D21" s="35">
        <v>55</v>
      </c>
      <c r="E21" s="36">
        <f t="shared" si="0"/>
        <v>34.146341463414643</v>
      </c>
      <c r="F21" s="36">
        <f t="shared" si="1"/>
        <v>0.49384933105863338</v>
      </c>
      <c r="G21" s="35">
        <v>372</v>
      </c>
      <c r="H21" s="35">
        <v>338</v>
      </c>
      <c r="I21" s="36">
        <f t="shared" si="0"/>
        <v>-9.1397849462365617</v>
      </c>
      <c r="J21" s="36">
        <f t="shared" si="2"/>
        <v>0.47613010466410288</v>
      </c>
      <c r="K21" s="81"/>
      <c r="L21" s="35">
        <v>3038</v>
      </c>
      <c r="M21" s="36">
        <f t="shared" si="3"/>
        <v>0.75726417751588437</v>
      </c>
      <c r="N21" s="15"/>
    </row>
    <row r="22" spans="1:14" ht="15.75">
      <c r="A22" s="12"/>
      <c r="B22" s="34" t="s">
        <v>252</v>
      </c>
      <c r="C22" s="35">
        <v>2115</v>
      </c>
      <c r="D22" s="35">
        <v>2804</v>
      </c>
      <c r="E22" s="36">
        <f t="shared" si="0"/>
        <v>32.576832151300231</v>
      </c>
      <c r="F22" s="36">
        <f t="shared" si="1"/>
        <v>25.177336805243783</v>
      </c>
      <c r="G22" s="35">
        <v>14043</v>
      </c>
      <c r="H22" s="35">
        <v>15436</v>
      </c>
      <c r="I22" s="36">
        <f t="shared" si="0"/>
        <v>9.9195328633482802</v>
      </c>
      <c r="J22" s="36">
        <f t="shared" si="2"/>
        <v>21.744213892293171</v>
      </c>
      <c r="K22" s="81"/>
      <c r="L22" s="35">
        <v>86457</v>
      </c>
      <c r="M22" s="36">
        <f t="shared" si="3"/>
        <v>21.550621789167483</v>
      </c>
      <c r="N22" s="15"/>
    </row>
    <row r="23" spans="1:14" ht="15.75">
      <c r="A23" s="12"/>
      <c r="B23" s="40" t="s">
        <v>70</v>
      </c>
      <c r="C23" s="37">
        <f>SUM(C16:C22)</f>
        <v>9934</v>
      </c>
      <c r="D23" s="37">
        <f>SUM(D16:D22)</f>
        <v>11137</v>
      </c>
      <c r="E23" s="38">
        <f t="shared" si="0"/>
        <v>12.109925508355147</v>
      </c>
      <c r="F23" s="38">
        <f>SUM(F16:F22)</f>
        <v>99.999999999999986</v>
      </c>
      <c r="G23" s="37">
        <f>SUM(G16:G22)</f>
        <v>69990</v>
      </c>
      <c r="H23" s="37">
        <f>SUM(H16:H22)</f>
        <v>70989</v>
      </c>
      <c r="I23" s="38">
        <f t="shared" si="0"/>
        <v>1.4273467638234116</v>
      </c>
      <c r="J23" s="38">
        <f>SUM(J16:J22)</f>
        <v>100.00000000000001</v>
      </c>
      <c r="K23" s="4"/>
      <c r="L23" s="37">
        <f>SUM(L16:L22)</f>
        <v>401181</v>
      </c>
      <c r="M23" s="38">
        <f>SUM(M16:M22)</f>
        <v>99.999999999999986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3703</v>
      </c>
      <c r="D16" s="35">
        <v>4692</v>
      </c>
      <c r="E16" s="36">
        <f t="shared" ref="E16:E22" si="0">IF(ISBLANK(D16),"",(IFERROR(((D16/C16-1)*100),"")))</f>
        <v>26.708074534161486</v>
      </c>
      <c r="F16" s="36">
        <f>+(D16*100)/$D$22</f>
        <v>42.129837478674688</v>
      </c>
      <c r="G16" s="35">
        <v>25898</v>
      </c>
      <c r="H16" s="35">
        <v>26471</v>
      </c>
      <c r="I16" s="36">
        <f t="shared" ref="I16:I22" si="1">IF(ISBLANK(H16),"",(IFERROR(((H16/G16-1)*100),"")))</f>
        <v>2.2125260637887001</v>
      </c>
      <c r="J16" s="36">
        <f>+(H16*100)/$H$22</f>
        <v>37.288875741312033</v>
      </c>
      <c r="K16" s="81"/>
      <c r="L16" s="35">
        <v>145976</v>
      </c>
      <c r="M16" s="36">
        <f>+(L16*100)/$L$22</f>
        <v>36.386568656043032</v>
      </c>
      <c r="N16" s="15"/>
    </row>
    <row r="17" spans="1:14" ht="15.75">
      <c r="A17" s="12"/>
      <c r="B17" s="34" t="s">
        <v>298</v>
      </c>
      <c r="C17" s="35">
        <v>3271</v>
      </c>
      <c r="D17" s="35">
        <v>3370</v>
      </c>
      <c r="E17" s="36">
        <f t="shared" si="0"/>
        <v>3.0265973708346161</v>
      </c>
      <c r="F17" s="36">
        <f t="shared" ref="F17:F21" si="2">+(D17*100)/$D$22</f>
        <v>30.259495375774446</v>
      </c>
      <c r="G17" s="35">
        <v>24026</v>
      </c>
      <c r="H17" s="35">
        <v>23130</v>
      </c>
      <c r="I17" s="36">
        <f t="shared" si="1"/>
        <v>-3.7292932656288968</v>
      </c>
      <c r="J17" s="36">
        <f t="shared" ref="J17:J21" si="3">+(H17*100)/$H$22</f>
        <v>32.582512783670708</v>
      </c>
      <c r="K17" s="81"/>
      <c r="L17" s="35">
        <v>143903</v>
      </c>
      <c r="M17" s="36">
        <f t="shared" ref="M17:M21" si="4">+(L17*100)/$L$22</f>
        <v>35.869844284749277</v>
      </c>
      <c r="N17" s="15"/>
    </row>
    <row r="18" spans="1:14" ht="15.75">
      <c r="A18" s="12"/>
      <c r="B18" s="34" t="s">
        <v>260</v>
      </c>
      <c r="C18" s="35">
        <v>1084</v>
      </c>
      <c r="D18" s="35">
        <v>1133</v>
      </c>
      <c r="E18" s="36">
        <f t="shared" si="0"/>
        <v>4.5202952029520294</v>
      </c>
      <c r="F18" s="36">
        <f t="shared" si="2"/>
        <v>10.173296219807847</v>
      </c>
      <c r="G18" s="35">
        <v>7716</v>
      </c>
      <c r="H18" s="35">
        <v>8295</v>
      </c>
      <c r="I18" s="36">
        <f t="shared" si="1"/>
        <v>7.5038880248833539</v>
      </c>
      <c r="J18" s="36">
        <f t="shared" si="3"/>
        <v>11.684908929552465</v>
      </c>
      <c r="K18" s="81"/>
      <c r="L18" s="35">
        <v>44088</v>
      </c>
      <c r="M18" s="36">
        <f t="shared" si="4"/>
        <v>10.98955334375257</v>
      </c>
      <c r="N18" s="15"/>
    </row>
    <row r="19" spans="1:14" ht="15.75">
      <c r="A19" s="12"/>
      <c r="B19" s="34" t="s">
        <v>261</v>
      </c>
      <c r="C19" s="35">
        <v>1006</v>
      </c>
      <c r="D19" s="35">
        <v>1033</v>
      </c>
      <c r="E19" s="36">
        <f t="shared" si="0"/>
        <v>2.6838966202783254</v>
      </c>
      <c r="F19" s="36">
        <f t="shared" si="2"/>
        <v>9.2753883451557861</v>
      </c>
      <c r="G19" s="35">
        <v>6541</v>
      </c>
      <c r="H19" s="35">
        <v>6957</v>
      </c>
      <c r="I19" s="36">
        <f t="shared" si="1"/>
        <v>6.3598838098150035</v>
      </c>
      <c r="J19" s="36">
        <f t="shared" si="3"/>
        <v>9.8001098761779986</v>
      </c>
      <c r="K19" s="81"/>
      <c r="L19" s="35">
        <v>35844</v>
      </c>
      <c r="M19" s="36">
        <f t="shared" si="4"/>
        <v>8.9346205328766821</v>
      </c>
      <c r="N19" s="15"/>
    </row>
    <row r="20" spans="1:14" ht="15.75">
      <c r="A20" s="12"/>
      <c r="B20" s="34" t="s">
        <v>262</v>
      </c>
      <c r="C20" s="35">
        <v>405</v>
      </c>
      <c r="D20" s="35">
        <v>367</v>
      </c>
      <c r="E20" s="36">
        <f t="shared" si="0"/>
        <v>-9.3827160493827115</v>
      </c>
      <c r="F20" s="36">
        <f t="shared" si="2"/>
        <v>3.2953218999730627</v>
      </c>
      <c r="G20" s="35">
        <v>2503</v>
      </c>
      <c r="H20" s="35">
        <v>2558</v>
      </c>
      <c r="I20" s="36">
        <f t="shared" si="1"/>
        <v>2.197363164202959</v>
      </c>
      <c r="J20" s="36">
        <f t="shared" si="3"/>
        <v>3.6033751708011099</v>
      </c>
      <c r="K20" s="81"/>
      <c r="L20" s="35">
        <v>13036</v>
      </c>
      <c r="M20" s="36">
        <f t="shared" si="4"/>
        <v>3.2494061284058815</v>
      </c>
      <c r="N20" s="15"/>
    </row>
    <row r="21" spans="1:14" ht="15.75">
      <c r="A21" s="12"/>
      <c r="B21" s="34" t="s">
        <v>263</v>
      </c>
      <c r="C21" s="35">
        <v>465</v>
      </c>
      <c r="D21" s="35">
        <v>542</v>
      </c>
      <c r="E21" s="36">
        <f t="shared" si="0"/>
        <v>16.559139784946233</v>
      </c>
      <c r="F21" s="36">
        <f t="shared" si="2"/>
        <v>4.866660680614169</v>
      </c>
      <c r="G21" s="35">
        <v>3306</v>
      </c>
      <c r="H21" s="35">
        <v>3578</v>
      </c>
      <c r="I21" s="36">
        <f t="shared" si="1"/>
        <v>8.2274652147610325</v>
      </c>
      <c r="J21" s="36">
        <f t="shared" si="3"/>
        <v>5.0402174984856805</v>
      </c>
      <c r="K21" s="81"/>
      <c r="L21" s="35">
        <v>18334</v>
      </c>
      <c r="M21" s="36">
        <f t="shared" si="4"/>
        <v>4.5700070541725557</v>
      </c>
      <c r="N21" s="15"/>
    </row>
    <row r="22" spans="1:14" ht="15.75">
      <c r="A22" s="12"/>
      <c r="B22" s="40" t="s">
        <v>70</v>
      </c>
      <c r="C22" s="37">
        <f>SUM(C16:C21)</f>
        <v>9934</v>
      </c>
      <c r="D22" s="37">
        <f>SUM(D16:D21)</f>
        <v>11137</v>
      </c>
      <c r="E22" s="38">
        <f t="shared" si="0"/>
        <v>12.109925508355147</v>
      </c>
      <c r="F22" s="37">
        <f>SUM(F16:F21)</f>
        <v>100.00000000000001</v>
      </c>
      <c r="G22" s="37">
        <f>SUM(G16:G21)</f>
        <v>69990</v>
      </c>
      <c r="H22" s="37">
        <f>SUM(H16:H21)</f>
        <v>70989</v>
      </c>
      <c r="I22" s="38">
        <f t="shared" si="1"/>
        <v>1.4273467638234116</v>
      </c>
      <c r="J22" s="37">
        <f>SUM(J16:J21)</f>
        <v>99.999999999999986</v>
      </c>
      <c r="K22" s="4"/>
      <c r="L22" s="37">
        <f>SUM(L16:L21)</f>
        <v>401181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31.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95</v>
      </c>
      <c r="D16" s="35">
        <v>72</v>
      </c>
      <c r="E16" s="36">
        <f t="shared" ref="E16:E22" si="0">IF(ISBLANK(D16),"",(IFERROR(((D16/C16-1)*100),"")))</f>
        <v>-24.210526315789473</v>
      </c>
      <c r="F16" s="36">
        <f>+(D16*100)/$D$22</f>
        <v>0.64649366974948375</v>
      </c>
      <c r="G16" s="35">
        <v>562</v>
      </c>
      <c r="H16" s="35">
        <v>520</v>
      </c>
      <c r="I16" s="36">
        <f t="shared" ref="I16:I22" si="1">IF(ISBLANK(H16),"",(IFERROR(((H16/G16-1)*100),"")))</f>
        <v>-7.473309608540923</v>
      </c>
      <c r="J16" s="36">
        <f>+(H16*100)/$H$22</f>
        <v>0.73250785332938906</v>
      </c>
      <c r="K16" s="81"/>
      <c r="L16" s="35">
        <v>2264</v>
      </c>
      <c r="M16" s="36">
        <f>+(L16*100)/$L$22</f>
        <v>0.5643338044423839</v>
      </c>
      <c r="N16" s="15"/>
    </row>
    <row r="17" spans="1:14" ht="15.75">
      <c r="A17" s="12"/>
      <c r="B17" s="34" t="s">
        <v>82</v>
      </c>
      <c r="C17" s="35">
        <v>4415</v>
      </c>
      <c r="D17" s="35">
        <v>4716</v>
      </c>
      <c r="E17" s="36">
        <f t="shared" si="0"/>
        <v>6.817667044167619</v>
      </c>
      <c r="F17" s="36">
        <f t="shared" ref="F17:F21" si="2">+(D17*100)/$D$22</f>
        <v>42.345335368591179</v>
      </c>
      <c r="G17" s="35">
        <v>32960</v>
      </c>
      <c r="H17" s="35">
        <v>29401</v>
      </c>
      <c r="I17" s="36">
        <f t="shared" si="1"/>
        <v>-10.797936893203886</v>
      </c>
      <c r="J17" s="36">
        <f t="shared" ref="J17:J21" si="3">+(H17*100)/$H$22</f>
        <v>41.416275761033397</v>
      </c>
      <c r="K17" s="81"/>
      <c r="L17" s="35">
        <v>169240</v>
      </c>
      <c r="M17" s="36">
        <f t="shared" ref="M17:M21" si="4">+(L17*100)/$L$22</f>
        <v>42.185447466355583</v>
      </c>
      <c r="N17" s="15"/>
    </row>
    <row r="18" spans="1:14" ht="15.75">
      <c r="A18" s="12"/>
      <c r="B18" s="34" t="s">
        <v>88</v>
      </c>
      <c r="C18" s="35">
        <v>264</v>
      </c>
      <c r="D18" s="35">
        <v>232</v>
      </c>
      <c r="E18" s="36">
        <f t="shared" si="0"/>
        <v>-12.121212121212121</v>
      </c>
      <c r="F18" s="36">
        <f t="shared" si="2"/>
        <v>2.0831462691927807</v>
      </c>
      <c r="G18" s="35">
        <v>2312</v>
      </c>
      <c r="H18" s="35">
        <v>1530</v>
      </c>
      <c r="I18" s="36">
        <f t="shared" si="1"/>
        <v>-33.82352941176471</v>
      </c>
      <c r="J18" s="36">
        <f t="shared" si="3"/>
        <v>2.1552634915268563</v>
      </c>
      <c r="K18" s="81"/>
      <c r="L18" s="35">
        <v>12785</v>
      </c>
      <c r="M18" s="36">
        <f t="shared" si="4"/>
        <v>3.1868408523833383</v>
      </c>
      <c r="N18" s="15"/>
    </row>
    <row r="19" spans="1:14" ht="15.75">
      <c r="A19" s="12"/>
      <c r="B19" s="34" t="s">
        <v>89</v>
      </c>
      <c r="C19" s="35">
        <v>48</v>
      </c>
      <c r="D19" s="35">
        <v>59</v>
      </c>
      <c r="E19" s="36">
        <f t="shared" si="0"/>
        <v>22.916666666666675</v>
      </c>
      <c r="F19" s="36">
        <f t="shared" si="2"/>
        <v>0.52976564604471577</v>
      </c>
      <c r="G19" s="35">
        <v>471</v>
      </c>
      <c r="H19" s="35">
        <v>362</v>
      </c>
      <c r="I19" s="36">
        <f t="shared" si="1"/>
        <v>-23.142250530785557</v>
      </c>
      <c r="J19" s="36">
        <f t="shared" si="3"/>
        <v>0.50993815943315157</v>
      </c>
      <c r="K19" s="81"/>
      <c r="L19" s="35">
        <v>2415</v>
      </c>
      <c r="M19" s="36">
        <f t="shared" si="4"/>
        <v>0.6019726756750694</v>
      </c>
      <c r="N19" s="15"/>
    </row>
    <row r="20" spans="1:14" ht="15.75">
      <c r="A20" s="12"/>
      <c r="B20" s="34" t="s">
        <v>90</v>
      </c>
      <c r="C20" s="35">
        <v>4130</v>
      </c>
      <c r="D20" s="35">
        <v>4593</v>
      </c>
      <c r="E20" s="36">
        <f t="shared" si="0"/>
        <v>11.210653753026634</v>
      </c>
      <c r="F20" s="36">
        <f t="shared" si="2"/>
        <v>41.240908682769145</v>
      </c>
      <c r="G20" s="35">
        <v>27489</v>
      </c>
      <c r="H20" s="35">
        <v>32090</v>
      </c>
      <c r="I20" s="36">
        <f t="shared" si="1"/>
        <v>16.737604132562112</v>
      </c>
      <c r="J20" s="36">
        <f t="shared" si="3"/>
        <v>45.204186564115567</v>
      </c>
      <c r="K20" s="81"/>
      <c r="L20" s="35">
        <v>192257</v>
      </c>
      <c r="M20" s="36">
        <f t="shared" si="4"/>
        <v>47.922758056837189</v>
      </c>
      <c r="N20" s="15"/>
    </row>
    <row r="21" spans="1:14" ht="15.75">
      <c r="A21" s="12"/>
      <c r="B21" s="34" t="s">
        <v>71</v>
      </c>
      <c r="C21" s="35">
        <v>982</v>
      </c>
      <c r="D21" s="35">
        <v>1465</v>
      </c>
      <c r="E21" s="36">
        <f t="shared" si="0"/>
        <v>49.185336048879847</v>
      </c>
      <c r="F21" s="36">
        <f t="shared" si="2"/>
        <v>13.154350363652689</v>
      </c>
      <c r="G21" s="35">
        <v>6196</v>
      </c>
      <c r="H21" s="35">
        <v>7086</v>
      </c>
      <c r="I21" s="36">
        <f t="shared" si="1"/>
        <v>14.364105874757914</v>
      </c>
      <c r="J21" s="36">
        <f t="shared" si="3"/>
        <v>9.9818281705616361</v>
      </c>
      <c r="K21" s="81"/>
      <c r="L21" s="35">
        <v>22220</v>
      </c>
      <c r="M21" s="36">
        <f t="shared" si="4"/>
        <v>5.5386471443064353</v>
      </c>
      <c r="N21" s="15"/>
    </row>
    <row r="22" spans="1:14" ht="15.75">
      <c r="A22" s="12"/>
      <c r="B22" s="40" t="s">
        <v>70</v>
      </c>
      <c r="C22" s="42">
        <f>SUM(C16:C21)</f>
        <v>9934</v>
      </c>
      <c r="D22" s="42">
        <f>SUM(D16:D21)</f>
        <v>11137</v>
      </c>
      <c r="E22" s="38">
        <f t="shared" si="0"/>
        <v>12.109925508355147</v>
      </c>
      <c r="F22" s="38">
        <v>100</v>
      </c>
      <c r="G22" s="42">
        <f>SUM(G16:G21)</f>
        <v>69990</v>
      </c>
      <c r="H22" s="42">
        <f>SUM(H16:H21)</f>
        <v>70989</v>
      </c>
      <c r="I22" s="38">
        <f t="shared" si="1"/>
        <v>1.4273467638234116</v>
      </c>
      <c r="J22" s="38">
        <v>100</v>
      </c>
      <c r="K22" s="4"/>
      <c r="L22" s="42">
        <f>SUM(L16:L21)</f>
        <v>401181</v>
      </c>
      <c r="M22" s="38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2018-09-04T13:18:44Z</dcterms:modified>
</cp:coreProperties>
</file>