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xr:revisionPtr revIDLastSave="0" documentId="8_{B59D433C-4935-46C9-80B0-00F356BB8FB8}" xr6:coauthVersionLast="47" xr6:coauthVersionMax="47" xr10:uidLastSave="{00000000-0000-0000-0000-000000000000}"/>
  <bookViews>
    <workbookView xWindow="0" yWindow="0" windowWidth="25200" windowHeight="11985" tabRatio="811" xr2:uid="{00000000-000D-0000-FFFF-FFFF00000000}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C25" i="15"/>
  <c r="L22" i="5"/>
  <c r="M21" i="5" s="1"/>
  <c r="H22" i="5"/>
  <c r="G22" i="5"/>
  <c r="D22" i="5"/>
  <c r="C22" i="5"/>
  <c r="E25" i="15" l="1"/>
  <c r="I25" i="15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E22" i="10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I29" i="12"/>
  <c r="D29" i="12"/>
  <c r="M25" i="15" l="1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J48" i="6"/>
  <c r="F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<sst xmlns="http://schemas.openxmlformats.org/spreadsheetml/2006/main" count="447" uniqueCount="317">
  <si>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 xml:space="preserve">INFORMACIÓN ESTADÍSTICA DE POBLACIÓN VÍCTIMA REGISTRADA EN EL </t>
  </si>
  <si>
    <t xml:space="preserve"> SISTEMA DE INFORMACIÓN DEL SERVICIO PÚBLICO DE EMPLEO - SISE*.</t>
  </si>
  <si>
    <t>Índice</t>
  </si>
  <si>
    <t>Oferentes por sexo</t>
  </si>
  <si>
    <t>Oferentes por rangos de edad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</si>
  <si>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</si>
  <si>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</si>
  <si>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</si>
  <si>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</si>
  <si>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</si>
  <si>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áreas de conocimiento</t>
  </si>
  <si>
    <t>Oferentes por rangos de salarios</t>
  </si>
  <si>
    <t>*Esta información corresponde a 101 Prestadores que actualmente hacen uso del Sistema de Información</t>
  </si>
  <si>
    <t>del Servicio Público de Empleo - SISE.</t>
  </si>
  <si>
    <t>Período de análisis:</t>
  </si>
  <si>
    <t>Diciembre de 2018</t>
  </si>
  <si>
    <t>Fecha de actualización:</t>
  </si>
  <si>
    <t>Enero de 2019</t>
  </si>
  <si>
    <t>Oferentes registrados por sexo en el Sistema de Información del SPE</t>
  </si>
  <si>
    <t xml:space="preserve">Total oferentes </t>
  </si>
  <si>
    <t>Hombres</t>
  </si>
  <si>
    <t>Mujeres</t>
  </si>
  <si>
    <t>Año</t>
  </si>
  <si>
    <t>% Cambio   '18/'17</t>
  </si>
  <si>
    <t>Acumulado 2013-2018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</si>
  <si>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</si>
  <si>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</si>
  <si>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</si>
  <si>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</si>
  <si>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</si>
  <si>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</si>
  <si>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</si>
  <si>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</si>
  <si>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</si>
  <si>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</si>
  <si>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</si>
  <si>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</si>
  <si>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</si>
  <si>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Año corrido</t>
  </si>
  <si>
    <t>% Cambio</t>
  </si>
  <si>
    <t>Fuente: Observatorio del Servicio Público de Empleo.</t>
  </si>
  <si>
    <t>Titulo</t>
  </si>
  <si>
    <t>Rango Titulos</t>
  </si>
  <si>
    <t>Rango Calores</t>
  </si>
  <si>
    <t>Nombre Serie</t>
  </si>
  <si>
    <t>Oferentes registrados por rangos de edad en el Sistema de Información del SPE</t>
  </si>
  <si>
    <t>Menores de 28 años</t>
  </si>
  <si>
    <t>Entre 29 y 44 años</t>
  </si>
  <si>
    <t>Más de 45 años</t>
  </si>
  <si>
    <t/>
  </si>
  <si>
    <t>Oferentes registrados por departamentos en el Sistema de Información del SPE</t>
  </si>
  <si>
    <t>Departamento</t>
  </si>
  <si>
    <t>Diciembre</t>
  </si>
  <si>
    <t>% del total '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</si>
  <si>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Diciembre</t>
    </r>
  </si>
  <si>
    <t xml:space="preserve">% del total 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</si>
  <si>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Diciembre</t>
    </r>
  </si>
  <si>
    <t>% del total</t>
  </si>
  <si>
    <t>2013-2018</t>
  </si>
  <si>
    <t>Amazonas</t>
  </si>
  <si>
    <t>Antioquia</t>
  </si>
  <si>
    <t>Arauca</t>
  </si>
  <si>
    <t>Atlántico</t>
  </si>
  <si>
    <t>Bogotá D. 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</si>
  <si>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</si>
  <si>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</si>
  <si>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</si>
  <si>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</si>
  <si>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</si>
  <si>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</si>
  <si>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</si>
  <si>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</si>
  <si>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</si>
  <si>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</si>
  <si>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</si>
  <si>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</si>
  <si>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</si>
  <si>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</si>
  <si>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</si>
  <si>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</si>
  <si>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</si>
  <si>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</si>
  <si>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</si>
  <si>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</si>
  <si>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</si>
  <si>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</si>
  <si>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</si>
  <si>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</si>
  <si>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</si>
  <si>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</si>
  <si>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</si>
  <si>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</si>
  <si>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No informa</t>
  </si>
  <si>
    <t>Total Oferentes</t>
  </si>
  <si>
    <t>Oferentes registrados por ciudades capitales en el Sistema de Información del SPE</t>
  </si>
  <si>
    <t>Ciudad capital</t>
  </si>
  <si>
    <t>Armenia</t>
  </si>
  <si>
    <t>Barranquilla</t>
  </si>
  <si>
    <t>Bogotá D.C.</t>
  </si>
  <si>
    <t>Bucaramanga</t>
  </si>
  <si>
    <t>Cali</t>
  </si>
  <si>
    <t>Cartagena</t>
  </si>
  <si>
    <t>Cúcuta</t>
  </si>
  <si>
    <t>Florencia</t>
  </si>
  <si>
    <t>Ibagué</t>
  </si>
  <si>
    <t>Inírida</t>
  </si>
  <si>
    <t>Leticia</t>
  </si>
  <si>
    <t>Manizales</t>
  </si>
  <si>
    <t>Medellín</t>
  </si>
  <si>
    <t>Mitú</t>
  </si>
  <si>
    <t>Mocoa</t>
  </si>
  <si>
    <t>Montería</t>
  </si>
  <si>
    <t>Neiva</t>
  </si>
  <si>
    <t>Pasto</t>
  </si>
  <si>
    <t>Pereira</t>
  </si>
  <si>
    <t>Popayán</t>
  </si>
  <si>
    <t>Puerto Carreño</t>
  </si>
  <si>
    <t>Quibdó</t>
  </si>
  <si>
    <t>Riohacha</t>
  </si>
  <si>
    <t>San Andrés</t>
  </si>
  <si>
    <t>San José del Guaviare</t>
  </si>
  <si>
    <t>Santa Marta</t>
  </si>
  <si>
    <t>Sincelejo</t>
  </si>
  <si>
    <t>Tunja</t>
  </si>
  <si>
    <t>Valledupar</t>
  </si>
  <si>
    <t>Villavicencio</t>
  </si>
  <si>
    <t>Yopal</t>
  </si>
  <si>
    <t>Oferentes registrados por áreas ocupacionales en el Sistema de Información del SPE*</t>
  </si>
  <si>
    <t>Áreas ocupacionales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</si>
  <si>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</si>
  <si>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</si>
  <si>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</si>
  <si>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</si>
  <si>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</si>
  <si>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</si>
  <si>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</si>
  <si>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</si>
  <si>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</si>
  <si>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Gerencia</t>
  </si>
  <si>
    <t>Instalación, Mantenimiento y Reparación</t>
  </si>
  <si>
    <t>Legales</t>
  </si>
  <si>
    <t>Matemáticas e Informáticas</t>
  </si>
  <si>
    <t>Militares</t>
  </si>
  <si>
    <t>Operaciones Financieras  y de Administración de Negocios</t>
  </si>
  <si>
    <t>Producción</t>
  </si>
  <si>
    <t>Profesores, Instructores y bibliotecólogos</t>
  </si>
  <si>
    <t>Sector Petróleo</t>
  </si>
  <si>
    <t>Servicio Social y Comunitario</t>
  </si>
  <si>
    <t>Servicio y cuidado personal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</si>
  <si>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</si>
  <si>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</si>
  <si>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</si>
  <si>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</si>
  <si>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</si>
  <si>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</si>
  <si>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</si>
  <si>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Oferentes registrados por nivel educativo en el Sistema de Información del SPE</t>
  </si>
  <si>
    <t>Nivel educativo</t>
  </si>
  <si>
    <t>Primaria</t>
  </si>
  <si>
    <t>Secundaria</t>
  </si>
  <si>
    <t>Técnico</t>
  </si>
  <si>
    <t>Tecnológico</t>
  </si>
  <si>
    <t>Universitario</t>
  </si>
  <si>
    <t>Postgrado</t>
  </si>
  <si>
    <t>No Informa</t>
  </si>
  <si>
    <t>Oferentes registrados por experiencia laboral en el Sistema de Información del SPE</t>
  </si>
  <si>
    <t>Experiencia laboral</t>
  </si>
  <si>
    <t>Sin experiencia laboral</t>
  </si>
  <si>
    <t>Menos de 1 año</t>
  </si>
  <si>
    <t>De 1 a 2 años</t>
  </si>
  <si>
    <t>De 2 a 4 años</t>
  </si>
  <si>
    <t>De 4 a 6 años</t>
  </si>
  <si>
    <t>Más de 6 años</t>
  </si>
  <si>
    <t>Oferentes registrados por aspiración salarial en el Sistema de Información del SPE</t>
  </si>
  <si>
    <t>Aspiración salarial</t>
  </si>
  <si>
    <t>Menos de 1 salario mínimo</t>
  </si>
  <si>
    <t>Entre 1 y 2 salarios mínimos</t>
  </si>
  <si>
    <t>Entre 2 y 4 salarios mínimos</t>
  </si>
  <si>
    <t>Más de 4 salarios mínimos</t>
  </si>
  <si>
    <t>A convenir</t>
  </si>
  <si>
    <t>Oferentes registrados por áreas de conocimiento en el Sistema de Información del SPE</t>
  </si>
  <si>
    <t>Áreas de conocimiento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</si>
  <si>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</si>
  <si>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</si>
  <si>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</si>
  <si>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</si>
  <si>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</si>
  <si>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</si>
  <si>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</si>
  <si>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</si>
  <si>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</si>
  <si>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Clasificación de las áreas ocupacionales y subgrupos incluidos</t>
  </si>
  <si>
    <t>Arquitectos e ingenieros</t>
  </si>
  <si>
    <t>Arquitectos, cartógrafos y topógrafos</t>
  </si>
  <si>
    <t>Ingenieros</t>
  </si>
  <si>
    <t>Dibujantes, técnicos en ingeniería y técnicos en topografía</t>
  </si>
  <si>
    <t xml:space="preserve">Arte, diseño, entretenimiento, </t>
  </si>
  <si>
    <t>Arte y diseño</t>
  </si>
  <si>
    <t>deportes y medios de comunicación</t>
  </si>
  <si>
    <t>Actores, presentadores y deportistas</t>
  </si>
  <si>
    <t>Medios de comunicación</t>
  </si>
  <si>
    <t>Equipos de medios de comunicación</t>
  </si>
  <si>
    <t xml:space="preserve">Asistentes administrativos </t>
  </si>
  <si>
    <t>Supervisores de asistentes administrativos y de oficina</t>
  </si>
  <si>
    <t>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</si>
  <si>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</si>
  <si>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</si>
  <si>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</si>
  <si>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</si>
  <si>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</si>
  <si>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</si>
  <si>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Atención sanitaria</t>
  </si>
  <si>
    <t>Atención sanitaria y tratamientos</t>
  </si>
  <si>
    <t>Técnicos y tecnólogos de la salud</t>
  </si>
  <si>
    <t>Otros profesionales y técnicos en salud</t>
  </si>
  <si>
    <t>Ayudantes en atención en salud</t>
  </si>
  <si>
    <t>Ayudantes en salud</t>
  </si>
  <si>
    <t>Asistentes en terapia ocupacional y física</t>
  </si>
  <si>
    <t>Otros ayudantes en atención en salud</t>
  </si>
  <si>
    <t xml:space="preserve">Ciencias de la vida, ciencias </t>
  </si>
  <si>
    <t>Ciencias de la vida</t>
  </si>
  <si>
    <t>sociales y ciencias físicas</t>
  </si>
  <si>
    <t>Ciencias físicas y química</t>
  </si>
  <si>
    <t>Ciencias sociales y relacionadas</t>
  </si>
  <si>
    <t>Técnicos en ciencias de la vida, ciencias sociales y ciencias físicas</t>
  </si>
  <si>
    <t>Construcción y extracción</t>
  </si>
  <si>
    <t>Supervisores de trabajadores de la construcción y extracción</t>
  </si>
  <si>
    <t>Construcción</t>
  </si>
  <si>
    <t>Ayudantes de construcción</t>
  </si>
  <si>
    <t>Otras ocupaciones relacionadas con la construcción</t>
  </si>
  <si>
    <t>Extracción</t>
  </si>
  <si>
    <t xml:space="preserve">Construcción, limpieza de suelo </t>
  </si>
  <si>
    <t>Supervisores de construcción, limpieza de suelo y mantenimiento</t>
  </si>
  <si>
    <t>y mantenimiento</t>
  </si>
  <si>
    <t>Limpieza de edificios y control de pestes</t>
  </si>
  <si>
    <t>Limpieza de suelos</t>
  </si>
  <si>
    <t>Fuerzas públicas y protección</t>
  </si>
  <si>
    <t>Supervisores de fuerzas públicas y protección</t>
  </si>
  <si>
    <t>Prevención y combate de incendios</t>
  </si>
  <si>
    <t>Fuerzas de seguridad</t>
  </si>
  <si>
    <t>Otros servicios de protección</t>
  </si>
  <si>
    <t>Publicidad, mercadeo, promoción, relaciones públicas y gerentes de ventas</t>
  </si>
  <si>
    <t>Gerentes con especialidad operativa</t>
  </si>
  <si>
    <t>Otras ocupaciones gerenciales</t>
  </si>
  <si>
    <t>Altos ejecutivos</t>
  </si>
  <si>
    <t>Instalación, mantenimiento</t>
  </si>
  <si>
    <t>Supervisores de trabajadores de instalación, mantenimiento y reparación</t>
  </si>
  <si>
    <t xml:space="preserve"> y reparación</t>
  </si>
  <si>
    <t>Mecánicos, instaladores y reparadores de equipo eléctrico y electrónico</t>
  </si>
  <si>
    <t>Mecánicos,instaladores y reparadores de vehículos y equípo movil</t>
  </si>
  <si>
    <t>Otras ocupaciones relacionadas con instalación, mantenimiento y reparación</t>
  </si>
  <si>
    <t>Abogados, jueces y trabajadores relacionados</t>
  </si>
  <si>
    <t>Soporte legal</t>
  </si>
  <si>
    <t>Matemáticas e informáticas</t>
  </si>
  <si>
    <t>Ocupaciones informáticas</t>
  </si>
  <si>
    <t>Ocupaciones matemáticas</t>
  </si>
  <si>
    <t>Técnicos en matemáticas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</si>
  <si>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</si>
  <si>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</si>
  <si>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</si>
  <si>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</si>
  <si>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>Especialistas en administración de negocios</t>
  </si>
  <si>
    <t xml:space="preserve"> y de administración de negocios</t>
  </si>
  <si>
    <t>Especialistas financieros</t>
  </si>
  <si>
    <t>Supervisión de trabajadores de la producción</t>
  </si>
  <si>
    <t>Ensambladores y fabricantes</t>
  </si>
  <si>
    <t>Procesamiento de alimentos</t>
  </si>
  <si>
    <t>Trabajadores del metal y el plástico</t>
  </si>
  <si>
    <t>Trabajadores de medios de impresión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</si>
  <si>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</si>
  <si>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</si>
  <si>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</si>
  <si>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</si>
  <si>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 xml:space="preserve">Profesores, instructores y </t>
  </si>
  <si>
    <t>Profesores de post-secundaria</t>
  </si>
  <si>
    <t>bibliotecólogos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</si>
  <si>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</si>
  <si>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</si>
  <si>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</si>
  <si>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</si>
  <si>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Sector petróleo</t>
  </si>
  <si>
    <t>Servicio social y comunitario</t>
  </si>
  <si>
    <t>Consejeros, trabajadores sociales y otros especialistas de servicios sociales y comunitarios</t>
  </si>
  <si>
    <t>Trabajadores religiosos</t>
  </si>
  <si>
    <t>Supervisores de servicio y cuidado personal</t>
  </si>
  <si>
    <t>Servicio y cuidado animal</t>
  </si>
  <si>
    <t>Atención de entretenimiento y ocupaciones relacionadas</t>
  </si>
  <si>
    <t>Servicios funerarios</t>
  </si>
  <si>
    <t>Cuidado personal</t>
  </si>
  <si>
    <t>Maleteros, conserjes y botones</t>
  </si>
  <si>
    <t>Guías de toures y viajes</t>
  </si>
  <si>
    <t>Otras ocupaciones de servicio y cuidado personal</t>
  </si>
  <si>
    <t>Servicio y preparación de alimentos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</si>
  <si>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</si>
  <si>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</si>
  <si>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</si>
  <si>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</si>
  <si>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 xml:space="preserve">Trabajadores agropecuarios, </t>
  </si>
  <si>
    <t>Supervisores de trabajadores agropecuarios, pesqueros y forestales</t>
  </si>
  <si>
    <t>pesqueros y forestales</t>
  </si>
  <si>
    <t>Trabajadores agropecuarios</t>
  </si>
  <si>
    <t>Trabajadores de pesca y caza</t>
  </si>
  <si>
    <t>Trabajadores forestales y de conservación forestal</t>
  </si>
  <si>
    <t xml:space="preserve">Transporte y transporte de </t>
  </si>
  <si>
    <t>Supervisores de trabajadores de transporte y transporte de materiales</t>
  </si>
  <si>
    <t>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</si>
  <si>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</si>
  <si>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</si>
  <si>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</si>
  <si>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</si>
  <si>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</si>
  <si>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</si>
  <si>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Ventas y ocupaciones relacionadas</t>
  </si>
  <si>
    <t>Supervisores de ventas</t>
  </si>
  <si>
    <t>Vendedores de puntos de venta al por menor</t>
  </si>
  <si>
    <t>Representantes de ventas</t>
  </si>
  <si>
    <t>Otras ocupaciones relacionadas con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</si>
</sst>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30" fillId="4" borderId="9" xfId="4" applyNumberFormat="1" applyFont="1" applyFill="1" applyBorder="1"/>
    <xf numFmtId="165" fontId="30" fillId="4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</cellXfs>
  <cellStyles count="6">
    <cellStyle name="Hipervínculo" xfId="2" builtinId="8"/>
    <cellStyle name="Millares" xfId="5" builtinId="3"/>
    <cellStyle name="Normal" xfId="0" builtinId="0"/>
    <cellStyle name="Normal 2" xfId="1" xr:uid="{00000000-0005-0000-0000-000003000000}"/>
    <cellStyle name="Normal_Fenaviquín 14 (2007) - Base importaciones maquinaria" xfId="3" xr:uid="{00000000-0005-0000-0000-000004000000}"/>
    <cellStyle name="Normal_Fenaviquín 15 (2007) - Huevo por colores" xfId="4" xr:uid="{00000000-0005-0000-0000-000005000000}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6127</c:v>
                </c:pt>
                <c:pt idx="1">
                  <c:v>5910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2969</c:v>
                </c:pt>
                <c:pt idx="1">
                  <c:v>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3158</c:v>
                </c:pt>
                <c:pt idx="1">
                  <c:v>3109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2856</c:v>
                </c:pt>
                <c:pt idx="1">
                  <c:v>2655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2306</c:v>
                </c:pt>
                <c:pt idx="1">
                  <c:v>2160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Diciembre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777</c:v>
                </c:pt>
                <c:pt idx="1">
                  <c:v>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2" tint="-0.249977111117893"/>
  </sheetPr>
  <dimension ref="A1:P49"/>
  <sheetViews>
    <sheetView showGridLines="0" tabSelected="1" zoomScale="90" zoomScaleNormal="90" workbookViewId="0"/>
  </sheetViews>
  <sheetFormatPr defaultColWidth="11.42578125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1" t="s">
        <v>0</v>
      </c>
      <c r="C7" s="91"/>
      <c r="D7" s="91"/>
      <c r="E7" s="91"/>
      <c r="F7" s="91"/>
      <c r="G7" s="15"/>
    </row>
    <row r="8" spans="1:16" ht="15.75" customHeight="1">
      <c r="A8" s="12"/>
      <c r="B8" s="91" t="s">
        <v>1</v>
      </c>
      <c r="C8" s="91"/>
      <c r="D8" s="91"/>
      <c r="E8" s="91"/>
      <c r="F8" s="91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2" t="s">
        <v>2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0" t="s">
        <v>3</v>
      </c>
      <c r="D14" s="4"/>
      <c r="E14" s="4"/>
      <c r="F14" s="4"/>
      <c r="G14" s="15"/>
    </row>
    <row r="15" spans="1:16" ht="15.75">
      <c r="A15" s="12"/>
      <c r="B15" s="24"/>
      <c r="C15" s="40" t="s">
        <v>4</v>
      </c>
      <c r="D15" s="4"/>
      <c r="E15" s="4"/>
      <c r="F15" s="4"/>
      <c r="G15" s="15"/>
    </row>
    <row r="16" spans="1:16" ht="15.75">
      <c r="A16" s="12"/>
      <c r="B16" s="24"/>
      <c r="C16" s="40" t="s">
        <v>5</v>
      </c>
      <c r="D16" s="4"/>
      <c r="E16" s="4"/>
      <c r="F16" s="4"/>
      <c r="G16" s="15"/>
    </row>
    <row r="17" spans="1:7" ht="15.75">
      <c r="A17" s="12"/>
      <c r="B17" s="24"/>
      <c r="C17" s="40" t="s">
        <v>6</v>
      </c>
      <c r="D17" s="4"/>
      <c r="E17" s="4"/>
      <c r="F17" s="4"/>
      <c r="G17" s="15"/>
    </row>
    <row r="18" spans="1:7" ht="15.75">
      <c r="A18" s="12"/>
      <c r="B18" s="24"/>
      <c r="C18" s="40" t="s">
        <v>7</v>
      </c>
      <c r="D18" s="4"/>
      <c r="E18" s="4"/>
      <c r="F18" s="4"/>
      <c r="G18" s="15"/>
    </row>
    <row r="19" spans="1:7" ht="15.75">
      <c r="A19" s="12"/>
      <c r="B19" s="4"/>
      <c r="C19" s="40" t="s">
        <v>8</v>
      </c>
      <c r="D19" s="4"/>
      <c r="E19" s="4"/>
      <c r="F19" s="4"/>
      <c r="G19" s="15"/>
    </row>
    <row r="20" spans="1:7" ht="15.75">
      <c r="A20" s="12"/>
      <c r="B20" s="4"/>
      <c r="C20" s="40" t="s">
        <v>9</v>
      </c>
      <c r="D20" s="4"/>
      <c r="E20" s="4"/>
      <c r="F20" s="4"/>
      <c r="G20" s="15"/>
    </row>
    <row r="21" spans="1:7" ht="15.75">
      <c r="A21" s="12"/>
      <c r="B21" s="4"/>
      <c r="C21" s="40" t="s">
        <v>10</v>
      </c>
      <c r="D21" s="4"/>
      <c r="E21" s="4"/>
      <c r="F21" s="4"/>
      <c r="G21" s="15"/>
    </row>
    <row r="22" spans="1:7" ht="15.75">
      <c r="A22" s="12"/>
      <c r="B22" s="4"/>
      <c r="C22" s="40" t="s">
        <v>11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78" t="s">
        <v>12</v>
      </c>
      <c r="C26" s="4"/>
      <c r="D26" s="4"/>
      <c r="E26" s="4"/>
      <c r="F26" s="4"/>
      <c r="G26" s="15"/>
    </row>
    <row r="27" spans="1:7">
      <c r="A27" s="12"/>
      <c r="B27" s="78" t="s">
        <v>13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3" t="s">
        <v>14</v>
      </c>
      <c r="C30" s="44" t="s">
        <v>15</v>
      </c>
      <c r="D30" s="4"/>
      <c r="E30" s="4"/>
      <c r="F30" s="4"/>
      <c r="G30" s="15"/>
    </row>
    <row r="31" spans="1:7" ht="15.75">
      <c r="A31" s="12"/>
      <c r="B31" s="43" t="s">
        <v>16</v>
      </c>
      <c r="C31" s="44" t="s">
        <v>17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 xr:uid="{00000000-0004-0000-0000-000000000000}"/>
    <hyperlink ref="C16" location="Departamentos!A1" display="Oferentes por departamentos " xr:uid="{00000000-0004-0000-0000-000001000000}"/>
    <hyperlink ref="C17" location="Ciudades!A1" display="Oferentes por ciudades" xr:uid="{00000000-0004-0000-0000-000002000000}"/>
    <hyperlink ref="C18" location="Ocupaciones!A1" display="Oferentes por ocupaciones " xr:uid="{00000000-0004-0000-0000-000003000000}"/>
    <hyperlink ref="C19" location="'Educación '!A1" display="Oferentes por nivel educativo " xr:uid="{00000000-0004-0000-0000-000004000000}"/>
    <hyperlink ref="C20" location="'Experiencia laboral'!A1" display="Oferentes por experiencia laboral" xr:uid="{00000000-0004-0000-0000-000005000000}"/>
    <hyperlink ref="C22" location="'Aspiración Salarial'!A1" display="Oferentes por rangos de salarios" xr:uid="{00000000-0004-0000-0000-000006000000}"/>
    <hyperlink ref="C15" location="Edad!A1" display="Oferentes por rangos de edad" xr:uid="{00000000-0004-0000-0000-000007000000}"/>
    <hyperlink ref="C21" location="'Áreas de conocimiento'!A1" display="Oferentes por áreas de conocimiento" xr:uid="{00000000-0004-0000-0000-000008000000}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FF0000"/>
  </sheetPr>
  <dimension ref="A1:S37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6" t="s">
        <v>180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19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19" ht="47.25">
      <c r="A13" s="12"/>
      <c r="B13" s="30" t="s">
        <v>181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55</v>
      </c>
      <c r="K13" s="87"/>
      <c r="L13" s="82" t="s">
        <v>56</v>
      </c>
      <c r="M13" s="94" t="s">
        <v>57</v>
      </c>
      <c r="N13" s="15"/>
    </row>
    <row r="14" spans="1:19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3" t="s">
        <v>182</v>
      </c>
      <c r="C16" s="34">
        <v>22</v>
      </c>
      <c r="D16" s="34">
        <v>19</v>
      </c>
      <c r="E16" s="35">
        <f t="shared" ref="E16:E25" si="0">IF(ISBLANK(D16),"",(IFERROR(((D16/C16-1)*100),"")))</f>
        <v>-13.636363636363635</v>
      </c>
      <c r="F16" s="35">
        <f t="shared" ref="F16:F24" si="1">+(D16*100)/$D$25</f>
        <v>0.32148900169204736</v>
      </c>
      <c r="G16" s="34">
        <v>500</v>
      </c>
      <c r="H16" s="34">
        <v>489</v>
      </c>
      <c r="I16" s="35">
        <f t="shared" ref="I16:I25" si="2">IF(ISBLANK(H16),"",(IFERROR(((H16/G16-1)*100),"")))</f>
        <v>-2.200000000000002</v>
      </c>
      <c r="J16" s="35">
        <f t="shared" ref="J16:J24" si="3">+(H16*100)/$H$25</f>
        <v>0.4495766256929824</v>
      </c>
      <c r="K16" s="76"/>
      <c r="L16" s="34">
        <v>2029</v>
      </c>
      <c r="M16" s="35">
        <f t="shared" ref="M16:M24" si="4">+(L16*100)/$L$25</f>
        <v>0.46222785167702823</v>
      </c>
      <c r="N16" s="15"/>
    </row>
    <row r="17" spans="1:14" ht="15.75">
      <c r="A17" s="12"/>
      <c r="B17" s="33" t="s">
        <v>183</v>
      </c>
      <c r="C17" s="34">
        <v>15</v>
      </c>
      <c r="D17" s="34">
        <v>13</v>
      </c>
      <c r="E17" s="35">
        <f t="shared" si="0"/>
        <v>-13.33333333333333</v>
      </c>
      <c r="F17" s="35">
        <f t="shared" si="1"/>
        <v>0.21996615905245348</v>
      </c>
      <c r="G17" s="34">
        <v>322</v>
      </c>
      <c r="H17" s="34">
        <v>276</v>
      </c>
      <c r="I17" s="35">
        <f t="shared" si="2"/>
        <v>-14.28571428571429</v>
      </c>
      <c r="J17" s="35">
        <f t="shared" si="3"/>
        <v>0.25374877032978144</v>
      </c>
      <c r="K17" s="76"/>
      <c r="L17" s="34">
        <v>1402</v>
      </c>
      <c r="M17" s="35">
        <f t="shared" si="4"/>
        <v>0.31939056089265333</v>
      </c>
      <c r="N17" s="15"/>
    </row>
    <row r="18" spans="1:14" ht="15.75">
      <c r="A18" s="12"/>
      <c r="B18" s="33" t="s">
        <v>184</v>
      </c>
      <c r="C18" s="34">
        <v>143</v>
      </c>
      <c r="D18" s="34">
        <v>104</v>
      </c>
      <c r="E18" s="35">
        <f t="shared" si="0"/>
        <v>-27.27272727272727</v>
      </c>
      <c r="F18" s="35">
        <f t="shared" si="1"/>
        <v>1.7597292724196278</v>
      </c>
      <c r="G18" s="34">
        <v>1701</v>
      </c>
      <c r="H18" s="34">
        <v>1554</v>
      </c>
      <c r="I18" s="35">
        <f t="shared" si="2"/>
        <v>-8.6419753086419799</v>
      </c>
      <c r="J18" s="35">
        <f t="shared" si="3"/>
        <v>1.4287159025089868</v>
      </c>
      <c r="K18" s="76"/>
      <c r="L18" s="34">
        <v>6847</v>
      </c>
      <c r="M18" s="35">
        <f t="shared" si="4"/>
        <v>1.5598196650727514</v>
      </c>
      <c r="N18" s="15"/>
    </row>
    <row r="19" spans="1:14" ht="15.75">
      <c r="A19" s="12"/>
      <c r="B19" s="33" t="s">
        <v>185</v>
      </c>
      <c r="C19" s="34">
        <v>79</v>
      </c>
      <c r="D19" s="34">
        <v>55</v>
      </c>
      <c r="E19" s="35">
        <f t="shared" si="0"/>
        <v>-30.379746835443033</v>
      </c>
      <c r="F19" s="35">
        <f t="shared" si="1"/>
        <v>0.93062605752961081</v>
      </c>
      <c r="G19" s="34">
        <v>1482</v>
      </c>
      <c r="H19" s="34">
        <v>1194</v>
      </c>
      <c r="I19" s="35">
        <f t="shared" si="2"/>
        <v>-19.433198380566797</v>
      </c>
      <c r="J19" s="35">
        <f t="shared" si="3"/>
        <v>1.097739245557098</v>
      </c>
      <c r="K19" s="76"/>
      <c r="L19" s="34">
        <v>5793</v>
      </c>
      <c r="M19" s="35">
        <f t="shared" si="4"/>
        <v>1.3197072177254927</v>
      </c>
      <c r="N19" s="15"/>
    </row>
    <row r="20" spans="1:14" ht="15.75">
      <c r="A20" s="12"/>
      <c r="B20" s="33" t="s">
        <v>186</v>
      </c>
      <c r="C20" s="34">
        <v>119</v>
      </c>
      <c r="D20" s="34">
        <v>110</v>
      </c>
      <c r="E20" s="35">
        <f t="shared" si="0"/>
        <v>-7.5630252100840289</v>
      </c>
      <c r="F20" s="35">
        <f t="shared" si="1"/>
        <v>1.8612521150592216</v>
      </c>
      <c r="G20" s="34">
        <v>2163</v>
      </c>
      <c r="H20" s="34">
        <v>1786</v>
      </c>
      <c r="I20" s="35">
        <f t="shared" si="2"/>
        <v>-17.429496070272766</v>
      </c>
      <c r="J20" s="35">
        <f t="shared" si="3"/>
        <v>1.6420119703224265</v>
      </c>
      <c r="K20" s="76"/>
      <c r="L20" s="34">
        <v>9632</v>
      </c>
      <c r="M20" s="35">
        <f t="shared" si="4"/>
        <v>2.1942723841070162</v>
      </c>
      <c r="N20" s="15"/>
    </row>
    <row r="21" spans="1:14" ht="15" customHeight="1">
      <c r="A21" s="12"/>
      <c r="B21" s="33" t="s">
        <v>187</v>
      </c>
      <c r="C21" s="34">
        <v>301</v>
      </c>
      <c r="D21" s="34">
        <v>240</v>
      </c>
      <c r="E21" s="35">
        <f t="shared" si="0"/>
        <v>-20.26578073089701</v>
      </c>
      <c r="F21" s="35">
        <f t="shared" si="1"/>
        <v>4.0609137055837561</v>
      </c>
      <c r="G21" s="34">
        <v>6102</v>
      </c>
      <c r="H21" s="34">
        <v>5254</v>
      </c>
      <c r="I21" s="35">
        <f t="shared" si="2"/>
        <v>-13.897082923631599</v>
      </c>
      <c r="J21" s="35">
        <f t="shared" si="3"/>
        <v>4.8304204322922892</v>
      </c>
      <c r="K21" s="76"/>
      <c r="L21" s="34">
        <v>29396</v>
      </c>
      <c r="M21" s="35">
        <f t="shared" si="4"/>
        <v>6.6967224878747773</v>
      </c>
      <c r="N21" s="15"/>
    </row>
    <row r="22" spans="1:14" ht="15.75">
      <c r="A22" s="12"/>
      <c r="B22" s="33" t="s">
        <v>188</v>
      </c>
      <c r="C22" s="34">
        <v>235</v>
      </c>
      <c r="D22" s="34">
        <v>248</v>
      </c>
      <c r="E22" s="35">
        <f t="shared" si="0"/>
        <v>5.5319148936170182</v>
      </c>
      <c r="F22" s="35">
        <f t="shared" si="1"/>
        <v>4.1962774957698814</v>
      </c>
      <c r="G22" s="34">
        <v>4627</v>
      </c>
      <c r="H22" s="34">
        <v>4047</v>
      </c>
      <c r="I22" s="35">
        <f t="shared" si="2"/>
        <v>-12.535119948130536</v>
      </c>
      <c r="J22" s="35">
        <f t="shared" si="3"/>
        <v>3.7207292519008175</v>
      </c>
      <c r="K22" s="76"/>
      <c r="L22" s="34">
        <v>20852</v>
      </c>
      <c r="M22" s="35">
        <f t="shared" si="4"/>
        <v>4.7503081139326726</v>
      </c>
      <c r="N22" s="15"/>
    </row>
    <row r="23" spans="1:14" ht="15.75">
      <c r="A23" s="12"/>
      <c r="B23" s="33" t="s">
        <v>189</v>
      </c>
      <c r="C23" s="34">
        <v>18</v>
      </c>
      <c r="D23" s="34">
        <v>14</v>
      </c>
      <c r="E23" s="35">
        <f t="shared" si="0"/>
        <v>-22.222222222222221</v>
      </c>
      <c r="F23" s="35">
        <f t="shared" si="1"/>
        <v>0.23688663282571912</v>
      </c>
      <c r="G23" s="34">
        <v>223</v>
      </c>
      <c r="H23" s="34">
        <v>217</v>
      </c>
      <c r="I23" s="35">
        <f t="shared" si="2"/>
        <v>-2.6905829596412523</v>
      </c>
      <c r="J23" s="35">
        <f t="shared" si="3"/>
        <v>0.19950537377377744</v>
      </c>
      <c r="K23" s="76"/>
      <c r="L23" s="34">
        <v>1028</v>
      </c>
      <c r="M23" s="35">
        <f t="shared" si="4"/>
        <v>0.23418936989846478</v>
      </c>
      <c r="N23" s="15"/>
    </row>
    <row r="24" spans="1:14" ht="15.75">
      <c r="A24" s="12"/>
      <c r="B24" s="33" t="s">
        <v>190</v>
      </c>
      <c r="C24" s="34">
        <v>5195</v>
      </c>
      <c r="D24" s="34">
        <v>5107</v>
      </c>
      <c r="E24" s="35">
        <f t="shared" si="0"/>
        <v>-1.6939364773820964</v>
      </c>
      <c r="F24" s="35">
        <f t="shared" si="1"/>
        <v>86.412859560067687</v>
      </c>
      <c r="G24" s="34">
        <v>90374</v>
      </c>
      <c r="H24" s="34">
        <v>93952</v>
      </c>
      <c r="I24" s="35">
        <f t="shared" si="2"/>
        <v>3.9591032819173755</v>
      </c>
      <c r="J24" s="35">
        <f t="shared" si="3"/>
        <v>86.377552427621836</v>
      </c>
      <c r="K24" s="76"/>
      <c r="L24" s="34">
        <v>361982</v>
      </c>
      <c r="M24" s="35">
        <f t="shared" si="4"/>
        <v>82.463362348819146</v>
      </c>
      <c r="N24" s="15"/>
    </row>
    <row r="25" spans="1:14" ht="15.75">
      <c r="A25" s="12"/>
      <c r="B25" s="39" t="s">
        <v>93</v>
      </c>
      <c r="C25" s="36">
        <f>SUM(C16:C24)</f>
        <v>6127</v>
      </c>
      <c r="D25" s="36">
        <f>SUM(D16:D24)</f>
        <v>5910</v>
      </c>
      <c r="E25" s="37">
        <f t="shared" si="0"/>
        <v>-3.5417006691692454</v>
      </c>
      <c r="F25" s="36">
        <f>SUM(F16:F24)</f>
        <v>100</v>
      </c>
      <c r="G25" s="36">
        <f t="shared" ref="G25:H25" si="5">SUM(G16:G24)</f>
        <v>107494</v>
      </c>
      <c r="H25" s="36">
        <f t="shared" si="5"/>
        <v>108769</v>
      </c>
      <c r="I25" s="37">
        <f t="shared" si="2"/>
        <v>1.1861127132677174</v>
      </c>
      <c r="J25" s="36">
        <f>SUM(J16:J24)</f>
        <v>100</v>
      </c>
      <c r="K25" s="4"/>
      <c r="L25" s="36">
        <f t="shared" ref="L25:M25" si="6">SUM(L16:L24)</f>
        <v>438961</v>
      </c>
      <c r="M25" s="36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3" t="s">
        <v>40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0000"/>
  </sheetPr>
  <dimension ref="A1:K137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6"/>
      <c r="C11" s="100" t="s">
        <v>191</v>
      </c>
      <c r="D11" s="100"/>
      <c r="E11" s="100"/>
      <c r="F11" s="100"/>
      <c r="G11" s="100"/>
      <c r="H11" s="100"/>
      <c r="I11" s="100"/>
      <c r="J11" s="100"/>
      <c r="K11" s="15"/>
    </row>
    <row r="12" spans="1:11" ht="15.75">
      <c r="A12" s="12"/>
      <c r="B12" s="3"/>
      <c r="C12" s="47"/>
      <c r="D12" s="47"/>
      <c r="E12" s="47"/>
      <c r="F12" s="47"/>
      <c r="G12" s="47"/>
      <c r="H12" s="47"/>
      <c r="I12" s="47"/>
      <c r="J12" s="47"/>
      <c r="K12" s="15"/>
    </row>
    <row r="13" spans="1:11" ht="15.75">
      <c r="A13" s="12"/>
      <c r="B13" s="48" t="s">
        <v>192</v>
      </c>
      <c r="C13" s="49" t="s">
        <v>193</v>
      </c>
      <c r="D13" s="49"/>
      <c r="E13" s="49"/>
      <c r="F13" s="49"/>
      <c r="G13" s="49"/>
      <c r="H13" s="49"/>
      <c r="I13" s="49"/>
      <c r="J13" s="50"/>
      <c r="K13" s="15"/>
    </row>
    <row r="14" spans="1:11" ht="15.75">
      <c r="A14" s="12"/>
      <c r="B14" s="51"/>
      <c r="C14" s="43" t="s">
        <v>194</v>
      </c>
      <c r="D14" s="43"/>
      <c r="E14" s="43"/>
      <c r="F14" s="43"/>
      <c r="G14" s="43"/>
      <c r="H14" s="43"/>
      <c r="I14" s="43"/>
      <c r="J14" s="52"/>
      <c r="K14" s="15"/>
    </row>
    <row r="15" spans="1:11" ht="15.75">
      <c r="A15" s="12"/>
      <c r="B15" s="53"/>
      <c r="C15" s="54" t="s">
        <v>195</v>
      </c>
      <c r="D15" s="54"/>
      <c r="E15" s="54"/>
      <c r="F15" s="54"/>
      <c r="G15" s="54"/>
      <c r="H15" s="54"/>
      <c r="I15" s="54"/>
      <c r="J15" s="55"/>
      <c r="K15" s="15"/>
    </row>
    <row r="16" spans="1:11" ht="7.5" customHeight="1">
      <c r="A16" s="12"/>
      <c r="B16" s="56"/>
      <c r="C16" s="43"/>
      <c r="D16" s="43"/>
      <c r="E16" s="43"/>
      <c r="F16" s="43"/>
      <c r="G16" s="43"/>
      <c r="H16" s="43"/>
      <c r="I16" s="43"/>
      <c r="J16" s="43"/>
      <c r="K16" s="15"/>
    </row>
    <row r="17" spans="1:11" ht="15.75">
      <c r="A17" s="12"/>
      <c r="B17" s="48" t="s">
        <v>196</v>
      </c>
      <c r="C17" s="49" t="s">
        <v>197</v>
      </c>
      <c r="D17" s="49"/>
      <c r="E17" s="49"/>
      <c r="F17" s="49"/>
      <c r="G17" s="49"/>
      <c r="H17" s="49"/>
      <c r="I17" s="49"/>
      <c r="J17" s="50"/>
      <c r="K17" s="15"/>
    </row>
    <row r="18" spans="1:11" ht="15.75">
      <c r="A18" s="12"/>
      <c r="B18" s="57" t="s">
        <v>198</v>
      </c>
      <c r="C18" s="43" t="s">
        <v>199</v>
      </c>
      <c r="D18" s="43"/>
      <c r="E18" s="43"/>
      <c r="F18" s="43"/>
      <c r="G18" s="43"/>
      <c r="H18" s="43"/>
      <c r="I18" s="43"/>
      <c r="J18" s="52"/>
      <c r="K18" s="15"/>
    </row>
    <row r="19" spans="1:11" ht="15.75">
      <c r="A19" s="12"/>
      <c r="B19" s="51"/>
      <c r="C19" s="43" t="s">
        <v>200</v>
      </c>
      <c r="D19" s="43"/>
      <c r="E19" s="43"/>
      <c r="F19" s="43"/>
      <c r="G19" s="43"/>
      <c r="H19" s="43"/>
      <c r="I19" s="43"/>
      <c r="J19" s="52"/>
      <c r="K19" s="15"/>
    </row>
    <row r="20" spans="1:11" ht="15.75">
      <c r="A20" s="12"/>
      <c r="B20" s="53"/>
      <c r="C20" s="54" t="s">
        <v>201</v>
      </c>
      <c r="D20" s="54"/>
      <c r="E20" s="54"/>
      <c r="F20" s="54"/>
      <c r="G20" s="54"/>
      <c r="H20" s="54"/>
      <c r="I20" s="54"/>
      <c r="J20" s="55"/>
      <c r="K20" s="15"/>
    </row>
    <row r="21" spans="1:11" ht="7.5" customHeight="1">
      <c r="A21" s="12"/>
      <c r="B21" s="56"/>
      <c r="C21" s="43"/>
      <c r="D21" s="43"/>
      <c r="E21" s="43"/>
      <c r="F21" s="43"/>
      <c r="G21" s="43"/>
      <c r="H21" s="43"/>
      <c r="I21" s="43"/>
      <c r="J21" s="43"/>
      <c r="K21" s="15"/>
    </row>
    <row r="22" spans="1:11" ht="15.75">
      <c r="A22" s="12"/>
      <c r="B22" s="48" t="s">
        <v>202</v>
      </c>
      <c r="C22" s="49" t="s">
        <v>203</v>
      </c>
      <c r="D22" s="49"/>
      <c r="E22" s="49"/>
      <c r="F22" s="49"/>
      <c r="G22" s="49"/>
      <c r="H22" s="49"/>
      <c r="I22" s="49"/>
      <c r="J22" s="50"/>
      <c r="K22" s="15"/>
    </row>
    <row r="23" spans="1:11" ht="15.75">
      <c r="A23" s="12"/>
      <c r="B23" s="57" t="s">
        <v>204</v>
      </c>
      <c r="C23" s="43" t="s">
        <v>205</v>
      </c>
      <c r="D23" s="43"/>
      <c r="E23" s="43"/>
      <c r="F23" s="43"/>
      <c r="G23" s="43"/>
      <c r="H23" s="43"/>
      <c r="I23" s="43"/>
      <c r="J23" s="52"/>
      <c r="K23" s="15"/>
    </row>
    <row r="24" spans="1:11" ht="15.75">
      <c r="A24" s="12"/>
      <c r="B24" s="51"/>
      <c r="C24" s="43" t="s">
        <v>206</v>
      </c>
      <c r="D24" s="43"/>
      <c r="E24" s="43"/>
      <c r="F24" s="43"/>
      <c r="G24" s="43"/>
      <c r="H24" s="43"/>
      <c r="I24" s="43"/>
      <c r="J24" s="52"/>
      <c r="K24" s="15"/>
    </row>
    <row r="25" spans="1:11" ht="15.75">
      <c r="A25" s="12"/>
      <c r="B25" s="51"/>
      <c r="C25" s="43" t="s">
        <v>207</v>
      </c>
      <c r="D25" s="43"/>
      <c r="E25" s="43"/>
      <c r="F25" s="43"/>
      <c r="G25" s="43"/>
      <c r="H25" s="43"/>
      <c r="I25" s="43"/>
      <c r="J25" s="52"/>
      <c r="K25" s="15"/>
    </row>
    <row r="26" spans="1:11" ht="15.75">
      <c r="A26" s="12"/>
      <c r="B26" s="51"/>
      <c r="C26" s="43" t="s">
        <v>208</v>
      </c>
      <c r="D26" s="43"/>
      <c r="E26" s="43"/>
      <c r="F26" s="43"/>
      <c r="G26" s="43"/>
      <c r="H26" s="43"/>
      <c r="I26" s="43"/>
      <c r="J26" s="52"/>
      <c r="K26" s="15"/>
    </row>
    <row r="27" spans="1:11" ht="15.75">
      <c r="A27" s="12"/>
      <c r="B27" s="51"/>
      <c r="C27" s="43" t="s">
        <v>209</v>
      </c>
      <c r="D27" s="43"/>
      <c r="E27" s="43"/>
      <c r="F27" s="43"/>
      <c r="G27" s="43"/>
      <c r="H27" s="43"/>
      <c r="I27" s="43"/>
      <c r="J27" s="52"/>
      <c r="K27" s="15"/>
    </row>
    <row r="28" spans="1:11" ht="15.75">
      <c r="A28" s="12"/>
      <c r="B28" s="53"/>
      <c r="C28" s="54" t="s">
        <v>210</v>
      </c>
      <c r="D28" s="54"/>
      <c r="E28" s="54"/>
      <c r="F28" s="54"/>
      <c r="G28" s="54"/>
      <c r="H28" s="54"/>
      <c r="I28" s="54"/>
      <c r="J28" s="55"/>
      <c r="K28" s="15"/>
    </row>
    <row r="29" spans="1:11" ht="7.5" customHeight="1">
      <c r="A29" s="12"/>
      <c r="B29" s="56"/>
      <c r="C29" s="43"/>
      <c r="D29" s="43"/>
      <c r="E29" s="43"/>
      <c r="F29" s="43"/>
      <c r="G29" s="43"/>
      <c r="H29" s="43"/>
      <c r="I29" s="43"/>
      <c r="J29" s="43"/>
      <c r="K29" s="15"/>
    </row>
    <row r="30" spans="1:11" ht="15.75">
      <c r="A30" s="12"/>
      <c r="B30" s="48" t="s">
        <v>211</v>
      </c>
      <c r="C30" s="49" t="s">
        <v>212</v>
      </c>
      <c r="D30" s="49"/>
      <c r="E30" s="49"/>
      <c r="F30" s="49"/>
      <c r="G30" s="49"/>
      <c r="H30" s="49"/>
      <c r="I30" s="49"/>
      <c r="J30" s="50"/>
      <c r="K30" s="15"/>
    </row>
    <row r="31" spans="1:11" ht="15.75">
      <c r="A31" s="12"/>
      <c r="B31" s="51"/>
      <c r="C31" s="43" t="s">
        <v>213</v>
      </c>
      <c r="D31" s="43"/>
      <c r="E31" s="43"/>
      <c r="F31" s="43"/>
      <c r="G31" s="43"/>
      <c r="H31" s="43"/>
      <c r="I31" s="43"/>
      <c r="J31" s="52"/>
      <c r="K31" s="15"/>
    </row>
    <row r="32" spans="1:11" ht="15.75">
      <c r="A32" s="12"/>
      <c r="B32" s="53"/>
      <c r="C32" s="54" t="s">
        <v>214</v>
      </c>
      <c r="D32" s="54"/>
      <c r="E32" s="54"/>
      <c r="F32" s="54"/>
      <c r="G32" s="54"/>
      <c r="H32" s="54"/>
      <c r="I32" s="54"/>
      <c r="J32" s="55"/>
      <c r="K32" s="15"/>
    </row>
    <row r="33" spans="1:11" ht="7.5" customHeight="1">
      <c r="A33" s="12"/>
      <c r="B33" s="56"/>
      <c r="C33" s="43"/>
      <c r="D33" s="43"/>
      <c r="E33" s="43"/>
      <c r="F33" s="43"/>
      <c r="G33" s="43"/>
      <c r="H33" s="43"/>
      <c r="I33" s="43"/>
      <c r="J33" s="43"/>
      <c r="K33" s="15"/>
    </row>
    <row r="34" spans="1:11" ht="15.75">
      <c r="A34" s="12"/>
      <c r="B34" s="48" t="s">
        <v>215</v>
      </c>
      <c r="C34" s="49" t="s">
        <v>216</v>
      </c>
      <c r="D34" s="49"/>
      <c r="E34" s="49"/>
      <c r="F34" s="49"/>
      <c r="G34" s="49"/>
      <c r="H34" s="49"/>
      <c r="I34" s="49"/>
      <c r="J34" s="50"/>
      <c r="K34" s="15"/>
    </row>
    <row r="35" spans="1:11" ht="15.75">
      <c r="A35" s="12"/>
      <c r="B35" s="51"/>
      <c r="C35" s="43" t="s">
        <v>217</v>
      </c>
      <c r="D35" s="43"/>
      <c r="E35" s="43"/>
      <c r="F35" s="43"/>
      <c r="G35" s="43"/>
      <c r="H35" s="43"/>
      <c r="I35" s="43"/>
      <c r="J35" s="52"/>
      <c r="K35" s="15"/>
    </row>
    <row r="36" spans="1:11" ht="15.75">
      <c r="A36" s="12"/>
      <c r="B36" s="53"/>
      <c r="C36" s="54" t="s">
        <v>218</v>
      </c>
      <c r="D36" s="54"/>
      <c r="E36" s="54"/>
      <c r="F36" s="54"/>
      <c r="G36" s="54"/>
      <c r="H36" s="54"/>
      <c r="I36" s="54"/>
      <c r="J36" s="55"/>
      <c r="K36" s="15"/>
    </row>
    <row r="37" spans="1:11" ht="7.5" customHeight="1">
      <c r="A37" s="12"/>
      <c r="B37" s="43"/>
      <c r="C37" s="43"/>
      <c r="D37" s="43"/>
      <c r="E37" s="43"/>
      <c r="F37" s="43"/>
      <c r="G37" s="43"/>
      <c r="H37" s="43"/>
      <c r="I37" s="43"/>
      <c r="J37" s="43"/>
      <c r="K37" s="15"/>
    </row>
    <row r="38" spans="1:11" ht="15.75">
      <c r="A38" s="12"/>
      <c r="B38" s="48" t="s">
        <v>219</v>
      </c>
      <c r="C38" s="49" t="s">
        <v>220</v>
      </c>
      <c r="D38" s="49"/>
      <c r="E38" s="49"/>
      <c r="F38" s="49"/>
      <c r="G38" s="49"/>
      <c r="H38" s="49"/>
      <c r="I38" s="49"/>
      <c r="J38" s="50"/>
      <c r="K38" s="15"/>
    </row>
    <row r="39" spans="1:11" ht="15.75">
      <c r="A39" s="12"/>
      <c r="B39" s="57" t="s">
        <v>221</v>
      </c>
      <c r="C39" s="43" t="s">
        <v>222</v>
      </c>
      <c r="D39" s="43"/>
      <c r="E39" s="43"/>
      <c r="F39" s="43"/>
      <c r="G39" s="43"/>
      <c r="H39" s="43"/>
      <c r="I39" s="43"/>
      <c r="J39" s="52"/>
      <c r="K39" s="15"/>
    </row>
    <row r="40" spans="1:11" ht="15.75">
      <c r="A40" s="12"/>
      <c r="B40" s="51"/>
      <c r="C40" s="43" t="s">
        <v>223</v>
      </c>
      <c r="D40" s="43"/>
      <c r="E40" s="43"/>
      <c r="F40" s="43"/>
      <c r="G40" s="43"/>
      <c r="H40" s="43"/>
      <c r="I40" s="43"/>
      <c r="J40" s="52"/>
      <c r="K40" s="15"/>
    </row>
    <row r="41" spans="1:11" ht="15.75">
      <c r="A41" s="12"/>
      <c r="B41" s="53"/>
      <c r="C41" s="54" t="s">
        <v>224</v>
      </c>
      <c r="D41" s="54"/>
      <c r="E41" s="54"/>
      <c r="F41" s="54"/>
      <c r="G41" s="54"/>
      <c r="H41" s="54"/>
      <c r="I41" s="54"/>
      <c r="J41" s="55"/>
      <c r="K41" s="15"/>
    </row>
    <row r="42" spans="1:11" ht="7.5" customHeight="1">
      <c r="A42" s="12"/>
      <c r="B42" s="43"/>
      <c r="C42" s="43"/>
      <c r="D42" s="43"/>
      <c r="E42" s="43"/>
      <c r="F42" s="43"/>
      <c r="G42" s="43"/>
      <c r="H42" s="43"/>
      <c r="I42" s="43"/>
      <c r="J42" s="43"/>
      <c r="K42" s="15"/>
    </row>
    <row r="43" spans="1:11" ht="15.75">
      <c r="A43" s="12"/>
      <c r="B43" s="48" t="s">
        <v>225</v>
      </c>
      <c r="C43" s="49" t="s">
        <v>226</v>
      </c>
      <c r="D43" s="49"/>
      <c r="E43" s="49"/>
      <c r="F43" s="49"/>
      <c r="G43" s="49"/>
      <c r="H43" s="49"/>
      <c r="I43" s="49"/>
      <c r="J43" s="50"/>
      <c r="K43" s="15"/>
    </row>
    <row r="44" spans="1:11" ht="15.75">
      <c r="A44" s="12"/>
      <c r="B44" s="51"/>
      <c r="C44" s="43" t="s">
        <v>227</v>
      </c>
      <c r="D44" s="43"/>
      <c r="E44" s="43"/>
      <c r="F44" s="43"/>
      <c r="G44" s="43"/>
      <c r="H44" s="43"/>
      <c r="I44" s="43"/>
      <c r="J44" s="52"/>
      <c r="K44" s="15"/>
    </row>
    <row r="45" spans="1:11" ht="15.75">
      <c r="A45" s="12"/>
      <c r="B45" s="51"/>
      <c r="C45" s="43" t="s">
        <v>228</v>
      </c>
      <c r="D45" s="43"/>
      <c r="E45" s="43"/>
      <c r="F45" s="43"/>
      <c r="G45" s="43"/>
      <c r="H45" s="43"/>
      <c r="I45" s="43"/>
      <c r="J45" s="52"/>
      <c r="K45" s="15"/>
    </row>
    <row r="46" spans="1:11" ht="15.75">
      <c r="A46" s="12"/>
      <c r="B46" s="51"/>
      <c r="C46" s="43" t="s">
        <v>229</v>
      </c>
      <c r="D46" s="43"/>
      <c r="E46" s="43"/>
      <c r="F46" s="43"/>
      <c r="G46" s="43"/>
      <c r="H46" s="43"/>
      <c r="I46" s="43"/>
      <c r="J46" s="52"/>
      <c r="K46" s="15"/>
    </row>
    <row r="47" spans="1:11" ht="15.75">
      <c r="A47" s="12"/>
      <c r="B47" s="53"/>
      <c r="C47" s="54" t="s">
        <v>230</v>
      </c>
      <c r="D47" s="54"/>
      <c r="E47" s="54"/>
      <c r="F47" s="54"/>
      <c r="G47" s="54"/>
      <c r="H47" s="54"/>
      <c r="I47" s="54"/>
      <c r="J47" s="55"/>
      <c r="K47" s="15"/>
    </row>
    <row r="48" spans="1:11" ht="7.5" customHeight="1">
      <c r="A48" s="12"/>
      <c r="B48" s="43"/>
      <c r="C48" s="43"/>
      <c r="D48" s="43"/>
      <c r="E48" s="43"/>
      <c r="F48" s="43"/>
      <c r="G48" s="43"/>
      <c r="H48" s="43"/>
      <c r="I48" s="43"/>
      <c r="J48" s="43"/>
      <c r="K48" s="15"/>
    </row>
    <row r="49" spans="1:11" ht="15.75">
      <c r="A49" s="12"/>
      <c r="B49" s="48" t="s">
        <v>231</v>
      </c>
      <c r="C49" s="49" t="s">
        <v>232</v>
      </c>
      <c r="D49" s="49"/>
      <c r="E49" s="49"/>
      <c r="F49" s="49"/>
      <c r="G49" s="49"/>
      <c r="H49" s="49"/>
      <c r="I49" s="49"/>
      <c r="J49" s="50"/>
      <c r="K49" s="15"/>
    </row>
    <row r="50" spans="1:11" ht="15.75">
      <c r="A50" s="12"/>
      <c r="B50" s="57" t="s">
        <v>233</v>
      </c>
      <c r="C50" s="43" t="s">
        <v>234</v>
      </c>
      <c r="D50" s="43"/>
      <c r="E50" s="43"/>
      <c r="F50" s="43"/>
      <c r="G50" s="43"/>
      <c r="H50" s="43"/>
      <c r="I50" s="43"/>
      <c r="J50" s="52"/>
      <c r="K50" s="15"/>
    </row>
    <row r="51" spans="1:11" ht="15.75">
      <c r="A51" s="12"/>
      <c r="B51" s="53"/>
      <c r="C51" s="54" t="s">
        <v>235</v>
      </c>
      <c r="D51" s="54"/>
      <c r="E51" s="54"/>
      <c r="F51" s="54"/>
      <c r="G51" s="54"/>
      <c r="H51" s="54"/>
      <c r="I51" s="54"/>
      <c r="J51" s="55"/>
      <c r="K51" s="15"/>
    </row>
    <row r="52" spans="1:11" ht="7.5" customHeight="1">
      <c r="A52" s="12"/>
      <c r="B52" s="43"/>
      <c r="C52" s="43"/>
      <c r="D52" s="43"/>
      <c r="E52" s="43"/>
      <c r="F52" s="43"/>
      <c r="G52" s="43"/>
      <c r="H52" s="43"/>
      <c r="I52" s="43"/>
      <c r="J52" s="43"/>
      <c r="K52" s="15"/>
    </row>
    <row r="53" spans="1:11" ht="15.75">
      <c r="A53" s="12"/>
      <c r="B53" s="48" t="s">
        <v>236</v>
      </c>
      <c r="C53" s="49" t="s">
        <v>237</v>
      </c>
      <c r="D53" s="49"/>
      <c r="E53" s="49"/>
      <c r="F53" s="49"/>
      <c r="G53" s="49"/>
      <c r="H53" s="49"/>
      <c r="I53" s="49"/>
      <c r="J53" s="50"/>
      <c r="K53" s="15"/>
    </row>
    <row r="54" spans="1:11" ht="15.75">
      <c r="A54" s="12"/>
      <c r="B54" s="51"/>
      <c r="C54" s="43" t="s">
        <v>238</v>
      </c>
      <c r="D54" s="43"/>
      <c r="E54" s="43"/>
      <c r="F54" s="43"/>
      <c r="G54" s="43"/>
      <c r="H54" s="43"/>
      <c r="I54" s="43"/>
      <c r="J54" s="52"/>
      <c r="K54" s="15"/>
    </row>
    <row r="55" spans="1:11" ht="15.75">
      <c r="A55" s="12"/>
      <c r="B55" s="51"/>
      <c r="C55" s="43" t="s">
        <v>239</v>
      </c>
      <c r="D55" s="43"/>
      <c r="E55" s="43"/>
      <c r="F55" s="43"/>
      <c r="G55" s="43"/>
      <c r="H55" s="43"/>
      <c r="I55" s="43"/>
      <c r="J55" s="52"/>
      <c r="K55" s="15"/>
    </row>
    <row r="56" spans="1:11" ht="15.75">
      <c r="A56" s="12"/>
      <c r="B56" s="53"/>
      <c r="C56" s="54" t="s">
        <v>240</v>
      </c>
      <c r="D56" s="54"/>
      <c r="E56" s="54"/>
      <c r="F56" s="54"/>
      <c r="G56" s="54"/>
      <c r="H56" s="54"/>
      <c r="I56" s="54"/>
      <c r="J56" s="55"/>
      <c r="K56" s="15"/>
    </row>
    <row r="57" spans="1:11" ht="7.5" customHeight="1">
      <c r="A57" s="12"/>
      <c r="B57" s="43"/>
      <c r="C57" s="43"/>
      <c r="D57" s="43"/>
      <c r="E57" s="43"/>
      <c r="F57" s="43"/>
      <c r="G57" s="43"/>
      <c r="H57" s="43"/>
      <c r="I57" s="43"/>
      <c r="J57" s="43"/>
      <c r="K57" s="15"/>
    </row>
    <row r="58" spans="1:11" ht="15.75">
      <c r="A58" s="12"/>
      <c r="B58" s="48" t="s">
        <v>138</v>
      </c>
      <c r="C58" s="49" t="s">
        <v>241</v>
      </c>
      <c r="D58" s="49"/>
      <c r="E58" s="49"/>
      <c r="F58" s="49"/>
      <c r="G58" s="49"/>
      <c r="H58" s="49"/>
      <c r="I58" s="49"/>
      <c r="J58" s="50"/>
      <c r="K58" s="15"/>
    </row>
    <row r="59" spans="1:11" ht="15.75">
      <c r="A59" s="12"/>
      <c r="B59" s="51"/>
      <c r="C59" s="43" t="s">
        <v>242</v>
      </c>
      <c r="D59" s="43"/>
      <c r="E59" s="43"/>
      <c r="F59" s="43"/>
      <c r="G59" s="43"/>
      <c r="H59" s="43"/>
      <c r="I59" s="43"/>
      <c r="J59" s="52"/>
      <c r="K59" s="15"/>
    </row>
    <row r="60" spans="1:11" ht="15.75">
      <c r="A60" s="12"/>
      <c r="B60" s="51"/>
      <c r="C60" s="43" t="s">
        <v>243</v>
      </c>
      <c r="D60" s="43"/>
      <c r="E60" s="43"/>
      <c r="F60" s="43"/>
      <c r="G60" s="43"/>
      <c r="H60" s="43"/>
      <c r="I60" s="43"/>
      <c r="J60" s="52"/>
      <c r="K60" s="15"/>
    </row>
    <row r="61" spans="1:11" ht="15.75">
      <c r="A61" s="12"/>
      <c r="B61" s="53"/>
      <c r="C61" s="54" t="s">
        <v>244</v>
      </c>
      <c r="D61" s="54"/>
      <c r="E61" s="54"/>
      <c r="F61" s="54"/>
      <c r="G61" s="54"/>
      <c r="H61" s="54"/>
      <c r="I61" s="54"/>
      <c r="J61" s="55"/>
      <c r="K61" s="15"/>
    </row>
    <row r="62" spans="1:11" ht="7.5" customHeight="1">
      <c r="A62" s="12"/>
      <c r="B62" s="43"/>
      <c r="C62" s="43"/>
      <c r="D62" s="43"/>
      <c r="E62" s="43"/>
      <c r="F62" s="43"/>
      <c r="G62" s="43"/>
      <c r="H62" s="43"/>
      <c r="I62" s="43"/>
      <c r="J62" s="43"/>
      <c r="K62" s="15"/>
    </row>
    <row r="63" spans="1:11" ht="15.75">
      <c r="A63" s="12"/>
      <c r="B63" s="48" t="s">
        <v>245</v>
      </c>
      <c r="C63" s="49" t="s">
        <v>246</v>
      </c>
      <c r="D63" s="49"/>
      <c r="E63" s="49"/>
      <c r="F63" s="49"/>
      <c r="G63" s="49"/>
      <c r="H63" s="49"/>
      <c r="I63" s="49"/>
      <c r="J63" s="50"/>
      <c r="K63" s="15"/>
    </row>
    <row r="64" spans="1:11" ht="15.75">
      <c r="A64" s="12"/>
      <c r="B64" s="57" t="s">
        <v>247</v>
      </c>
      <c r="C64" s="43" t="s">
        <v>248</v>
      </c>
      <c r="D64" s="43"/>
      <c r="E64" s="43"/>
      <c r="F64" s="43"/>
      <c r="G64" s="43"/>
      <c r="H64" s="43"/>
      <c r="I64" s="43"/>
      <c r="J64" s="52"/>
      <c r="K64" s="15"/>
    </row>
    <row r="65" spans="1:11" ht="15" customHeight="1">
      <c r="A65" s="12"/>
      <c r="B65" s="51"/>
      <c r="C65" s="43" t="s">
        <v>249</v>
      </c>
      <c r="D65" s="43"/>
      <c r="E65" s="43"/>
      <c r="F65" s="43"/>
      <c r="G65" s="43"/>
      <c r="H65" s="43"/>
      <c r="I65" s="43"/>
      <c r="J65" s="52"/>
      <c r="K65" s="15"/>
    </row>
    <row r="66" spans="1:11" ht="15.75">
      <c r="A66" s="12"/>
      <c r="B66" s="53"/>
      <c r="C66" s="54" t="s">
        <v>250</v>
      </c>
      <c r="D66" s="54"/>
      <c r="E66" s="54"/>
      <c r="F66" s="54"/>
      <c r="G66" s="54"/>
      <c r="H66" s="54"/>
      <c r="I66" s="54"/>
      <c r="J66" s="55"/>
      <c r="K66" s="15"/>
    </row>
    <row r="67" spans="1:11" ht="7.5" customHeight="1">
      <c r="A67" s="12"/>
      <c r="B67" s="58"/>
      <c r="C67" s="58"/>
      <c r="D67" s="58"/>
      <c r="E67" s="58"/>
      <c r="F67" s="58"/>
      <c r="G67" s="58"/>
      <c r="H67" s="58"/>
      <c r="I67" s="58"/>
      <c r="J67" s="58"/>
      <c r="K67" s="15"/>
    </row>
    <row r="68" spans="1:11" ht="15.75">
      <c r="A68" s="12"/>
      <c r="B68" s="48" t="s">
        <v>140</v>
      </c>
      <c r="C68" s="49" t="s">
        <v>251</v>
      </c>
      <c r="D68" s="49"/>
      <c r="E68" s="49"/>
      <c r="F68" s="49"/>
      <c r="G68" s="49"/>
      <c r="H68" s="49"/>
      <c r="I68" s="49"/>
      <c r="J68" s="50"/>
      <c r="K68" s="15"/>
    </row>
    <row r="69" spans="1:11" ht="15.75">
      <c r="A69" s="12"/>
      <c r="B69" s="53"/>
      <c r="C69" s="54" t="s">
        <v>252</v>
      </c>
      <c r="D69" s="54"/>
      <c r="E69" s="54"/>
      <c r="F69" s="54"/>
      <c r="G69" s="54"/>
      <c r="H69" s="54"/>
      <c r="I69" s="54"/>
      <c r="J69" s="55"/>
      <c r="K69" s="15"/>
    </row>
    <row r="70" spans="1:11" ht="7.5" customHeight="1">
      <c r="A70" s="12"/>
      <c r="B70" s="58"/>
      <c r="C70" s="58"/>
      <c r="D70" s="58"/>
      <c r="E70" s="58"/>
      <c r="F70" s="58"/>
      <c r="G70" s="58"/>
      <c r="H70" s="58"/>
      <c r="I70" s="58"/>
      <c r="J70" s="58"/>
      <c r="K70" s="15"/>
    </row>
    <row r="71" spans="1:11" ht="15.75">
      <c r="A71" s="12"/>
      <c r="B71" s="48" t="s">
        <v>253</v>
      </c>
      <c r="C71" s="49" t="s">
        <v>254</v>
      </c>
      <c r="D71" s="49"/>
      <c r="E71" s="49"/>
      <c r="F71" s="49"/>
      <c r="G71" s="49"/>
      <c r="H71" s="49"/>
      <c r="I71" s="49"/>
      <c r="J71" s="50"/>
      <c r="K71" s="15"/>
    </row>
    <row r="72" spans="1:11" ht="15.75">
      <c r="A72" s="12"/>
      <c r="B72" s="51"/>
      <c r="C72" s="43" t="s">
        <v>255</v>
      </c>
      <c r="D72" s="43"/>
      <c r="E72" s="43"/>
      <c r="F72" s="43"/>
      <c r="G72" s="43"/>
      <c r="H72" s="43"/>
      <c r="I72" s="43"/>
      <c r="J72" s="52"/>
      <c r="K72" s="15"/>
    </row>
    <row r="73" spans="1:11" ht="15.75">
      <c r="A73" s="12"/>
      <c r="B73" s="53"/>
      <c r="C73" s="54" t="s">
        <v>256</v>
      </c>
      <c r="D73" s="54"/>
      <c r="E73" s="54"/>
      <c r="F73" s="54"/>
      <c r="G73" s="54"/>
      <c r="H73" s="54"/>
      <c r="I73" s="54"/>
      <c r="J73" s="55"/>
      <c r="K73" s="15"/>
    </row>
    <row r="74" spans="1:11" ht="7.5" customHeight="1">
      <c r="A74" s="12"/>
      <c r="B74" s="58"/>
      <c r="C74" s="58"/>
      <c r="D74" s="58"/>
      <c r="E74" s="58"/>
      <c r="F74" s="58"/>
      <c r="G74" s="58"/>
      <c r="H74" s="58"/>
      <c r="I74" s="58"/>
      <c r="J74" s="58"/>
      <c r="K74" s="15"/>
    </row>
    <row r="75" spans="1:11" ht="15" customHeight="1">
      <c r="A75" s="12"/>
      <c r="B75" s="48" t="s">
        <v>142</v>
      </c>
      <c r="C75" s="49" t="s">
        <v>257</v>
      </c>
      <c r="D75" s="49"/>
      <c r="E75" s="49"/>
      <c r="F75" s="49"/>
      <c r="G75" s="49"/>
      <c r="H75" s="49"/>
      <c r="I75" s="49"/>
      <c r="J75" s="50"/>
      <c r="K75" s="15"/>
    </row>
    <row r="76" spans="1:11" ht="15" customHeight="1">
      <c r="A76" s="12"/>
      <c r="B76" s="51"/>
      <c r="C76" s="43" t="s">
        <v>258</v>
      </c>
      <c r="D76" s="43"/>
      <c r="E76" s="43"/>
      <c r="F76" s="43"/>
      <c r="G76" s="43"/>
      <c r="H76" s="43"/>
      <c r="I76" s="43"/>
      <c r="J76" s="52"/>
      <c r="K76" s="15"/>
    </row>
    <row r="77" spans="1:11" ht="15" customHeight="1">
      <c r="A77" s="12"/>
      <c r="B77" s="53"/>
      <c r="C77" s="54" t="s">
        <v>259</v>
      </c>
      <c r="D77" s="54"/>
      <c r="E77" s="54"/>
      <c r="F77" s="54"/>
      <c r="G77" s="54"/>
      <c r="H77" s="54"/>
      <c r="I77" s="54"/>
      <c r="J77" s="55"/>
      <c r="K77" s="15"/>
    </row>
    <row r="78" spans="1:11" ht="7.5" customHeight="1">
      <c r="A78" s="12"/>
      <c r="B78" s="43"/>
      <c r="C78" s="43"/>
      <c r="D78" s="43"/>
      <c r="E78" s="43"/>
      <c r="F78" s="43"/>
      <c r="G78" s="43"/>
      <c r="H78" s="43"/>
      <c r="I78" s="43"/>
      <c r="J78" s="43"/>
      <c r="K78" s="15"/>
    </row>
    <row r="79" spans="1:11" ht="15" customHeight="1">
      <c r="A79" s="12"/>
      <c r="B79" s="48" t="s">
        <v>260</v>
      </c>
      <c r="C79" s="49" t="s">
        <v>261</v>
      </c>
      <c r="D79" s="49"/>
      <c r="E79" s="49"/>
      <c r="F79" s="49"/>
      <c r="G79" s="49"/>
      <c r="H79" s="49"/>
      <c r="I79" s="49"/>
      <c r="J79" s="50"/>
      <c r="K79" s="15"/>
    </row>
    <row r="80" spans="1:11" ht="15.75">
      <c r="A80" s="12"/>
      <c r="B80" s="59" t="s">
        <v>262</v>
      </c>
      <c r="C80" s="54" t="s">
        <v>263</v>
      </c>
      <c r="D80" s="54"/>
      <c r="E80" s="54"/>
      <c r="F80" s="54"/>
      <c r="G80" s="54"/>
      <c r="H80" s="54"/>
      <c r="I80" s="54"/>
      <c r="J80" s="55"/>
      <c r="K80" s="15"/>
    </row>
    <row r="81" spans="1:11" ht="7.5" customHeight="1">
      <c r="A81" s="12"/>
      <c r="B81" s="58"/>
      <c r="C81" s="58"/>
      <c r="D81" s="58"/>
      <c r="E81" s="58"/>
      <c r="F81" s="58"/>
      <c r="G81" s="58"/>
      <c r="H81" s="58"/>
      <c r="I81" s="58"/>
      <c r="J81" s="58"/>
      <c r="K81" s="15"/>
    </row>
    <row r="82" spans="1:11" ht="15" customHeight="1">
      <c r="A82" s="12"/>
      <c r="B82" s="48" t="s">
        <v>144</v>
      </c>
      <c r="C82" s="49" t="s">
        <v>264</v>
      </c>
      <c r="D82" s="49"/>
      <c r="E82" s="49"/>
      <c r="F82" s="49"/>
      <c r="G82" s="49"/>
      <c r="H82" s="49"/>
      <c r="I82" s="49"/>
      <c r="J82" s="50"/>
      <c r="K82" s="15"/>
    </row>
    <row r="83" spans="1:11" ht="15" customHeight="1">
      <c r="A83" s="12"/>
      <c r="B83" s="51"/>
      <c r="C83" s="43" t="s">
        <v>265</v>
      </c>
      <c r="D83" s="43"/>
      <c r="E83" s="43"/>
      <c r="F83" s="43"/>
      <c r="G83" s="43"/>
      <c r="H83" s="43"/>
      <c r="I83" s="43"/>
      <c r="J83" s="52"/>
      <c r="K83" s="15"/>
    </row>
    <row r="84" spans="1:11" ht="15" customHeight="1">
      <c r="A84" s="12"/>
      <c r="B84" s="51"/>
      <c r="C84" s="43" t="s">
        <v>266</v>
      </c>
      <c r="D84" s="43"/>
      <c r="E84" s="43"/>
      <c r="F84" s="43"/>
      <c r="G84" s="43"/>
      <c r="H84" s="43"/>
      <c r="I84" s="43"/>
      <c r="J84" s="52"/>
      <c r="K84" s="15"/>
    </row>
    <row r="85" spans="1:11" ht="15" customHeight="1">
      <c r="A85" s="12"/>
      <c r="B85" s="51"/>
      <c r="C85" s="43" t="s">
        <v>267</v>
      </c>
      <c r="D85" s="43"/>
      <c r="E85" s="43"/>
      <c r="F85" s="43"/>
      <c r="G85" s="43"/>
      <c r="H85" s="43"/>
      <c r="I85" s="43"/>
      <c r="J85" s="52"/>
      <c r="K85" s="15"/>
    </row>
    <row r="86" spans="1:11" ht="15" customHeight="1">
      <c r="A86" s="12"/>
      <c r="B86" s="51"/>
      <c r="C86" s="43" t="s">
        <v>268</v>
      </c>
      <c r="D86" s="43"/>
      <c r="E86" s="43"/>
      <c r="F86" s="43"/>
      <c r="G86" s="43"/>
      <c r="H86" s="43"/>
      <c r="I86" s="43"/>
      <c r="J86" s="52"/>
      <c r="K86" s="15"/>
    </row>
    <row r="87" spans="1:11" ht="15" customHeight="1">
      <c r="A87" s="12"/>
      <c r="B87" s="51"/>
      <c r="C87" s="43" t="s">
        <v>269</v>
      </c>
      <c r="D87" s="43"/>
      <c r="E87" s="43"/>
      <c r="F87" s="43"/>
      <c r="G87" s="43"/>
      <c r="H87" s="43"/>
      <c r="I87" s="43"/>
      <c r="J87" s="52"/>
      <c r="K87" s="15"/>
    </row>
    <row r="88" spans="1:11" ht="15" customHeight="1">
      <c r="A88" s="12"/>
      <c r="B88" s="51"/>
      <c r="C88" s="43" t="s">
        <v>270</v>
      </c>
      <c r="D88" s="43"/>
      <c r="E88" s="43"/>
      <c r="F88" s="43"/>
      <c r="G88" s="43"/>
      <c r="H88" s="43"/>
      <c r="I88" s="43"/>
      <c r="J88" s="52"/>
      <c r="K88" s="15"/>
    </row>
    <row r="89" spans="1:11" ht="15" customHeight="1">
      <c r="A89" s="12"/>
      <c r="B89" s="51"/>
      <c r="C89" s="43" t="s">
        <v>271</v>
      </c>
      <c r="D89" s="43"/>
      <c r="E89" s="43"/>
      <c r="F89" s="43"/>
      <c r="G89" s="43"/>
      <c r="H89" s="43"/>
      <c r="I89" s="43"/>
      <c r="J89" s="52"/>
      <c r="K89" s="15"/>
    </row>
    <row r="90" spans="1:11" ht="15" customHeight="1">
      <c r="A90" s="12"/>
      <c r="B90" s="53"/>
      <c r="C90" s="54" t="s">
        <v>272</v>
      </c>
      <c r="D90" s="54"/>
      <c r="E90" s="54"/>
      <c r="F90" s="54"/>
      <c r="G90" s="54"/>
      <c r="H90" s="54"/>
      <c r="I90" s="54"/>
      <c r="J90" s="55"/>
      <c r="K90" s="15"/>
    </row>
    <row r="91" spans="1:11" ht="7.5" customHeight="1">
      <c r="A91" s="12"/>
      <c r="B91" s="58"/>
      <c r="C91" s="58"/>
      <c r="D91" s="58"/>
      <c r="E91" s="58"/>
      <c r="F91" s="58"/>
      <c r="G91" s="58"/>
      <c r="H91" s="58"/>
      <c r="I91" s="58"/>
      <c r="J91" s="58"/>
      <c r="K91" s="15"/>
    </row>
    <row r="92" spans="1:11" ht="15" customHeight="1">
      <c r="A92" s="12"/>
      <c r="B92" s="48" t="s">
        <v>273</v>
      </c>
      <c r="C92" s="49" t="s">
        <v>274</v>
      </c>
      <c r="D92" s="49"/>
      <c r="E92" s="49"/>
      <c r="F92" s="49"/>
      <c r="G92" s="49"/>
      <c r="H92" s="49"/>
      <c r="I92" s="49"/>
      <c r="J92" s="50"/>
      <c r="K92" s="15"/>
    </row>
    <row r="93" spans="1:11" ht="15" customHeight="1">
      <c r="A93" s="12"/>
      <c r="B93" s="57" t="s">
        <v>275</v>
      </c>
      <c r="C93" s="43" t="s">
        <v>276</v>
      </c>
      <c r="D93" s="43"/>
      <c r="E93" s="43"/>
      <c r="F93" s="43"/>
      <c r="G93" s="43"/>
      <c r="H93" s="43"/>
      <c r="I93" s="43"/>
      <c r="J93" s="52"/>
      <c r="K93" s="15"/>
    </row>
    <row r="94" spans="1:11" ht="15" customHeight="1">
      <c r="A94" s="12"/>
      <c r="B94" s="51"/>
      <c r="C94" s="43" t="s">
        <v>277</v>
      </c>
      <c r="D94" s="43"/>
      <c r="E94" s="43"/>
      <c r="F94" s="43"/>
      <c r="G94" s="43"/>
      <c r="H94" s="43"/>
      <c r="I94" s="43"/>
      <c r="J94" s="52"/>
      <c r="K94" s="15"/>
    </row>
    <row r="95" spans="1:11" ht="15" customHeight="1">
      <c r="A95" s="12"/>
      <c r="B95" s="51"/>
      <c r="C95" s="43" t="s">
        <v>278</v>
      </c>
      <c r="D95" s="43"/>
      <c r="E95" s="43"/>
      <c r="F95" s="43"/>
      <c r="G95" s="43"/>
      <c r="H95" s="43"/>
      <c r="I95" s="43"/>
      <c r="J95" s="52"/>
      <c r="K95" s="15"/>
    </row>
    <row r="96" spans="1:11" ht="15" customHeight="1">
      <c r="A96" s="12"/>
      <c r="B96" s="53"/>
      <c r="C96" s="54" t="s">
        <v>279</v>
      </c>
      <c r="D96" s="54"/>
      <c r="E96" s="54"/>
      <c r="F96" s="54"/>
      <c r="G96" s="54"/>
      <c r="H96" s="54"/>
      <c r="I96" s="54"/>
      <c r="J96" s="55"/>
      <c r="K96" s="15"/>
    </row>
    <row r="97" spans="1:11" ht="7.5" customHeight="1">
      <c r="A97" s="12"/>
      <c r="B97" s="43"/>
      <c r="C97" s="43"/>
      <c r="D97" s="43"/>
      <c r="E97" s="43"/>
      <c r="F97" s="43"/>
      <c r="G97" s="43"/>
      <c r="H97" s="43"/>
      <c r="I97" s="43"/>
      <c r="J97" s="43"/>
      <c r="K97" s="15"/>
    </row>
    <row r="98" spans="1:11" ht="15" customHeight="1">
      <c r="A98" s="12"/>
      <c r="B98" s="60" t="s">
        <v>280</v>
      </c>
      <c r="C98" s="61" t="s">
        <v>280</v>
      </c>
      <c r="D98" s="61"/>
      <c r="E98" s="61"/>
      <c r="F98" s="61"/>
      <c r="G98" s="61"/>
      <c r="H98" s="61"/>
      <c r="I98" s="61"/>
      <c r="J98" s="62"/>
      <c r="K98" s="15"/>
    </row>
    <row r="99" spans="1:11" ht="7.5" customHeight="1">
      <c r="A99" s="12"/>
      <c r="B99" s="43"/>
      <c r="C99" s="43"/>
      <c r="D99" s="43"/>
      <c r="E99" s="43"/>
      <c r="F99" s="43"/>
      <c r="G99" s="43"/>
      <c r="H99" s="43"/>
      <c r="I99" s="43"/>
      <c r="J99" s="43"/>
      <c r="K99" s="15"/>
    </row>
    <row r="100" spans="1:11" ht="15.75">
      <c r="A100" s="12"/>
      <c r="B100" s="48" t="s">
        <v>281</v>
      </c>
      <c r="C100" s="49" t="s">
        <v>282</v>
      </c>
      <c r="D100" s="49"/>
      <c r="E100" s="49"/>
      <c r="F100" s="49"/>
      <c r="G100" s="49"/>
      <c r="H100" s="49"/>
      <c r="I100" s="49"/>
      <c r="J100" s="50"/>
      <c r="K100" s="15"/>
    </row>
    <row r="101" spans="1:11" ht="15.75">
      <c r="A101" s="12"/>
      <c r="B101" s="53"/>
      <c r="C101" s="54" t="s">
        <v>283</v>
      </c>
      <c r="D101" s="54"/>
      <c r="E101" s="54"/>
      <c r="F101" s="54"/>
      <c r="G101" s="54"/>
      <c r="H101" s="54"/>
      <c r="I101" s="54"/>
      <c r="J101" s="55"/>
      <c r="K101" s="15"/>
    </row>
    <row r="102" spans="1:11" ht="7.5" customHeight="1">
      <c r="A102" s="12"/>
      <c r="B102" s="43"/>
      <c r="C102" s="43"/>
      <c r="D102" s="43"/>
      <c r="E102" s="43"/>
      <c r="F102" s="43"/>
      <c r="G102" s="43"/>
      <c r="H102" s="43"/>
      <c r="I102" s="43"/>
      <c r="J102" s="43"/>
      <c r="K102" s="15"/>
    </row>
    <row r="103" spans="1:11" ht="15.75">
      <c r="A103" s="12"/>
      <c r="B103" s="48" t="s">
        <v>148</v>
      </c>
      <c r="C103" s="49" t="s">
        <v>284</v>
      </c>
      <c r="D103" s="49"/>
      <c r="E103" s="49"/>
      <c r="F103" s="49"/>
      <c r="G103" s="49"/>
      <c r="H103" s="49"/>
      <c r="I103" s="49"/>
      <c r="J103" s="50"/>
      <c r="K103" s="15"/>
    </row>
    <row r="104" spans="1:11" ht="15.75">
      <c r="A104" s="12"/>
      <c r="B104" s="51"/>
      <c r="C104" s="43" t="s">
        <v>285</v>
      </c>
      <c r="D104" s="43"/>
      <c r="E104" s="43"/>
      <c r="F104" s="43"/>
      <c r="G104" s="43"/>
      <c r="H104" s="43"/>
      <c r="I104" s="43"/>
      <c r="J104" s="52"/>
      <c r="K104" s="15"/>
    </row>
    <row r="105" spans="1:11" ht="15" customHeight="1">
      <c r="A105" s="12"/>
      <c r="B105" s="51"/>
      <c r="C105" s="43" t="s">
        <v>286</v>
      </c>
      <c r="D105" s="43"/>
      <c r="E105" s="43"/>
      <c r="F105" s="43"/>
      <c r="G105" s="43"/>
      <c r="H105" s="43"/>
      <c r="I105" s="43"/>
      <c r="J105" s="52"/>
      <c r="K105" s="15"/>
    </row>
    <row r="106" spans="1:11" ht="15.75">
      <c r="A106" s="12"/>
      <c r="B106" s="51"/>
      <c r="C106" s="43" t="s">
        <v>287</v>
      </c>
      <c r="D106" s="43"/>
      <c r="E106" s="43"/>
      <c r="F106" s="43"/>
      <c r="G106" s="43"/>
      <c r="H106" s="43"/>
      <c r="I106" s="43"/>
      <c r="J106" s="52"/>
      <c r="K106" s="15"/>
    </row>
    <row r="107" spans="1:11" ht="15.75">
      <c r="A107" s="12"/>
      <c r="B107" s="51"/>
      <c r="C107" s="43" t="s">
        <v>288</v>
      </c>
      <c r="D107" s="43"/>
      <c r="E107" s="43"/>
      <c r="F107" s="43"/>
      <c r="G107" s="43"/>
      <c r="H107" s="43"/>
      <c r="I107" s="43"/>
      <c r="J107" s="52"/>
      <c r="K107" s="15"/>
    </row>
    <row r="108" spans="1:11" ht="15.75">
      <c r="A108" s="12"/>
      <c r="B108" s="51"/>
      <c r="C108" s="43" t="s">
        <v>289</v>
      </c>
      <c r="D108" s="43"/>
      <c r="E108" s="43"/>
      <c r="F108" s="43"/>
      <c r="G108" s="43"/>
      <c r="H108" s="43"/>
      <c r="I108" s="43"/>
      <c r="J108" s="52"/>
      <c r="K108" s="15"/>
    </row>
    <row r="109" spans="1:11" ht="15.75">
      <c r="A109" s="12"/>
      <c r="B109" s="51"/>
      <c r="C109" s="43" t="s">
        <v>290</v>
      </c>
      <c r="D109" s="43"/>
      <c r="E109" s="43"/>
      <c r="F109" s="43"/>
      <c r="G109" s="43"/>
      <c r="H109" s="43"/>
      <c r="I109" s="43"/>
      <c r="J109" s="52"/>
      <c r="K109" s="15"/>
    </row>
    <row r="110" spans="1:11" ht="15.75">
      <c r="A110" s="12"/>
      <c r="B110" s="53"/>
      <c r="C110" s="54" t="s">
        <v>291</v>
      </c>
      <c r="D110" s="54"/>
      <c r="E110" s="54"/>
      <c r="F110" s="54"/>
      <c r="G110" s="54"/>
      <c r="H110" s="54"/>
      <c r="I110" s="54"/>
      <c r="J110" s="55"/>
      <c r="K110" s="15"/>
    </row>
    <row r="111" spans="1:11" ht="7.5" customHeight="1">
      <c r="A111" s="12"/>
      <c r="B111" s="43"/>
      <c r="C111" s="43"/>
      <c r="D111" s="43"/>
      <c r="E111" s="43"/>
      <c r="F111" s="43"/>
      <c r="G111" s="43"/>
      <c r="H111" s="43"/>
      <c r="I111" s="43"/>
      <c r="J111" s="43"/>
      <c r="K111" s="15"/>
    </row>
    <row r="112" spans="1:11" ht="15.75">
      <c r="A112" s="12"/>
      <c r="B112" s="48" t="s">
        <v>292</v>
      </c>
      <c r="C112" s="49" t="s">
        <v>293</v>
      </c>
      <c r="D112" s="49"/>
      <c r="E112" s="49"/>
      <c r="F112" s="49"/>
      <c r="G112" s="49"/>
      <c r="H112" s="49"/>
      <c r="I112" s="49"/>
      <c r="J112" s="50"/>
      <c r="K112" s="15"/>
    </row>
    <row r="113" spans="1:11" ht="15.75">
      <c r="A113" s="12"/>
      <c r="B113" s="51"/>
      <c r="C113" s="43" t="s">
        <v>294</v>
      </c>
      <c r="D113" s="43"/>
      <c r="E113" s="43"/>
      <c r="F113" s="43"/>
      <c r="G113" s="43"/>
      <c r="H113" s="43"/>
      <c r="I113" s="43"/>
      <c r="J113" s="52"/>
      <c r="K113" s="15"/>
    </row>
    <row r="114" spans="1:11" ht="15.75">
      <c r="A114" s="12"/>
      <c r="B114" s="51"/>
      <c r="C114" s="43" t="s">
        <v>295</v>
      </c>
      <c r="D114" s="43"/>
      <c r="E114" s="43"/>
      <c r="F114" s="43"/>
      <c r="G114" s="43"/>
      <c r="H114" s="43"/>
      <c r="I114" s="43"/>
      <c r="J114" s="52"/>
      <c r="K114" s="15"/>
    </row>
    <row r="115" spans="1:11" ht="15.75">
      <c r="A115" s="12"/>
      <c r="B115" s="53"/>
      <c r="C115" s="54" t="s">
        <v>296</v>
      </c>
      <c r="D115" s="54"/>
      <c r="E115" s="54"/>
      <c r="F115" s="54"/>
      <c r="G115" s="54"/>
      <c r="H115" s="54"/>
      <c r="I115" s="54"/>
      <c r="J115" s="55"/>
      <c r="K115" s="15"/>
    </row>
    <row r="116" spans="1:11" ht="7.5" customHeight="1">
      <c r="A116" s="12"/>
      <c r="B116" s="43"/>
      <c r="C116" s="43"/>
      <c r="D116" s="43"/>
      <c r="E116" s="43"/>
      <c r="F116" s="43"/>
      <c r="G116" s="43"/>
      <c r="H116" s="43"/>
      <c r="I116" s="43"/>
      <c r="J116" s="43"/>
      <c r="K116" s="15"/>
    </row>
    <row r="117" spans="1:11" ht="15.75">
      <c r="A117" s="12"/>
      <c r="B117" s="48" t="s">
        <v>297</v>
      </c>
      <c r="C117" s="49" t="s">
        <v>298</v>
      </c>
      <c r="D117" s="49"/>
      <c r="E117" s="49"/>
      <c r="F117" s="49"/>
      <c r="G117" s="49"/>
      <c r="H117" s="49"/>
      <c r="I117" s="49"/>
      <c r="J117" s="50"/>
      <c r="K117" s="15"/>
    </row>
    <row r="118" spans="1:11" ht="15.75">
      <c r="A118" s="12"/>
      <c r="B118" s="57" t="s">
        <v>299</v>
      </c>
      <c r="C118" s="43" t="s">
        <v>300</v>
      </c>
      <c r="D118" s="43"/>
      <c r="E118" s="43"/>
      <c r="F118" s="43"/>
      <c r="G118" s="43"/>
      <c r="H118" s="43"/>
      <c r="I118" s="43"/>
      <c r="J118" s="52"/>
      <c r="K118" s="15"/>
    </row>
    <row r="119" spans="1:11" ht="15.75">
      <c r="A119" s="12"/>
      <c r="B119" s="51"/>
      <c r="C119" s="43" t="s">
        <v>301</v>
      </c>
      <c r="D119" s="43"/>
      <c r="E119" s="43"/>
      <c r="F119" s="43"/>
      <c r="G119" s="43"/>
      <c r="H119" s="43"/>
      <c r="I119" s="43"/>
      <c r="J119" s="52"/>
      <c r="K119" s="15"/>
    </row>
    <row r="120" spans="1:11" ht="15" customHeight="1">
      <c r="A120" s="12"/>
      <c r="B120" s="53"/>
      <c r="C120" s="54" t="s">
        <v>302</v>
      </c>
      <c r="D120" s="54"/>
      <c r="E120" s="54"/>
      <c r="F120" s="54"/>
      <c r="G120" s="54"/>
      <c r="H120" s="54"/>
      <c r="I120" s="54"/>
      <c r="J120" s="55"/>
      <c r="K120" s="15"/>
    </row>
    <row r="121" spans="1:11" ht="7.5" customHeight="1">
      <c r="A121" s="12"/>
      <c r="B121" s="58"/>
      <c r="C121" s="58"/>
      <c r="D121" s="58"/>
      <c r="E121" s="58"/>
      <c r="F121" s="58"/>
      <c r="G121" s="58"/>
      <c r="H121" s="58"/>
      <c r="I121" s="58"/>
      <c r="J121" s="58"/>
      <c r="K121" s="15"/>
    </row>
    <row r="122" spans="1:11" ht="15.75">
      <c r="A122" s="12"/>
      <c r="B122" s="48" t="s">
        <v>303</v>
      </c>
      <c r="C122" s="49" t="s">
        <v>304</v>
      </c>
      <c r="D122" s="49"/>
      <c r="E122" s="49"/>
      <c r="F122" s="49"/>
      <c r="G122" s="49"/>
      <c r="H122" s="49"/>
      <c r="I122" s="49"/>
      <c r="J122" s="50"/>
      <c r="K122" s="15"/>
    </row>
    <row r="123" spans="1:11" ht="15.75">
      <c r="A123" s="12"/>
      <c r="B123" s="57" t="s">
        <v>305</v>
      </c>
      <c r="C123" s="43" t="s">
        <v>306</v>
      </c>
      <c r="D123" s="43"/>
      <c r="E123" s="43"/>
      <c r="F123" s="43"/>
      <c r="G123" s="43"/>
      <c r="H123" s="43"/>
      <c r="I123" s="43"/>
      <c r="J123" s="52"/>
      <c r="K123" s="15"/>
    </row>
    <row r="124" spans="1:11" ht="15.75">
      <c r="A124" s="12"/>
      <c r="B124" s="51"/>
      <c r="C124" s="43" t="s">
        <v>307</v>
      </c>
      <c r="D124" s="43"/>
      <c r="E124" s="43"/>
      <c r="F124" s="43"/>
      <c r="G124" s="43"/>
      <c r="H124" s="43"/>
      <c r="I124" s="43"/>
      <c r="J124" s="52"/>
      <c r="K124" s="15"/>
    </row>
    <row r="125" spans="1:11" ht="15.75">
      <c r="A125" s="12"/>
      <c r="B125" s="51"/>
      <c r="C125" s="43" t="s">
        <v>308</v>
      </c>
      <c r="D125" s="43"/>
      <c r="E125" s="43"/>
      <c r="F125" s="43"/>
      <c r="G125" s="43"/>
      <c r="H125" s="43"/>
      <c r="I125" s="43"/>
      <c r="J125" s="52"/>
      <c r="K125" s="15"/>
    </row>
    <row r="126" spans="1:11" ht="15.75">
      <c r="A126" s="12"/>
      <c r="B126" s="51"/>
      <c r="C126" s="43" t="s">
        <v>309</v>
      </c>
      <c r="D126" s="43"/>
      <c r="E126" s="43"/>
      <c r="F126" s="43"/>
      <c r="G126" s="43"/>
      <c r="H126" s="43"/>
      <c r="I126" s="43"/>
      <c r="J126" s="52"/>
      <c r="K126" s="15"/>
    </row>
    <row r="127" spans="1:11" ht="15.75">
      <c r="A127" s="12"/>
      <c r="B127" s="51"/>
      <c r="C127" s="43" t="s">
        <v>310</v>
      </c>
      <c r="D127" s="43"/>
      <c r="E127" s="43"/>
      <c r="F127" s="43"/>
      <c r="G127" s="43"/>
      <c r="H127" s="43"/>
      <c r="I127" s="43"/>
      <c r="J127" s="52"/>
      <c r="K127" s="15"/>
    </row>
    <row r="128" spans="1:11" ht="15.75">
      <c r="A128" s="12"/>
      <c r="B128" s="53"/>
      <c r="C128" s="54" t="s">
        <v>311</v>
      </c>
      <c r="D128" s="54"/>
      <c r="E128" s="54"/>
      <c r="F128" s="54"/>
      <c r="G128" s="54"/>
      <c r="H128" s="54"/>
      <c r="I128" s="54"/>
      <c r="J128" s="55"/>
      <c r="K128" s="15"/>
    </row>
    <row r="129" spans="1:11" ht="7.5" customHeight="1">
      <c r="A129" s="12"/>
      <c r="B129" s="43"/>
      <c r="C129" s="58"/>
      <c r="D129" s="43"/>
      <c r="E129" s="43"/>
      <c r="F129" s="43"/>
      <c r="G129" s="43"/>
      <c r="H129" s="43"/>
      <c r="I129" s="43"/>
      <c r="J129" s="43"/>
      <c r="K129" s="15"/>
    </row>
    <row r="130" spans="1:11" ht="15.75">
      <c r="A130" s="12"/>
      <c r="B130" s="48" t="s">
        <v>312</v>
      </c>
      <c r="C130" s="49" t="s">
        <v>313</v>
      </c>
      <c r="D130" s="49"/>
      <c r="E130" s="49"/>
      <c r="F130" s="49"/>
      <c r="G130" s="49"/>
      <c r="H130" s="49"/>
      <c r="I130" s="49"/>
      <c r="J130" s="50"/>
      <c r="K130" s="15"/>
    </row>
    <row r="131" spans="1:11" ht="15.75">
      <c r="A131" s="12"/>
      <c r="B131" s="51"/>
      <c r="C131" s="43" t="s">
        <v>314</v>
      </c>
      <c r="D131" s="43"/>
      <c r="E131" s="43"/>
      <c r="F131" s="43"/>
      <c r="G131" s="43"/>
      <c r="H131" s="43"/>
      <c r="I131" s="43"/>
      <c r="J131" s="52"/>
      <c r="K131" s="15"/>
    </row>
    <row r="132" spans="1:11" ht="15.75">
      <c r="A132" s="12"/>
      <c r="B132" s="51"/>
      <c r="C132" s="43" t="s">
        <v>315</v>
      </c>
      <c r="D132" s="43"/>
      <c r="E132" s="43"/>
      <c r="F132" s="43"/>
      <c r="G132" s="43"/>
      <c r="H132" s="43"/>
      <c r="I132" s="43"/>
      <c r="J132" s="52"/>
      <c r="K132" s="15"/>
    </row>
    <row r="133" spans="1:11" ht="15.75">
      <c r="A133" s="12"/>
      <c r="B133" s="53"/>
      <c r="C133" s="54" t="s">
        <v>316</v>
      </c>
      <c r="D133" s="54"/>
      <c r="E133" s="54"/>
      <c r="F133" s="54"/>
      <c r="G133" s="54"/>
      <c r="H133" s="54"/>
      <c r="I133" s="54"/>
      <c r="J133" s="55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3" t="s">
        <v>40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V68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2" t="s">
        <v>18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69"/>
      <c r="R11" s="67"/>
      <c r="S11" s="67"/>
      <c r="T11" s="67"/>
    </row>
    <row r="12" spans="1:22" s="2" customFormat="1">
      <c r="A12" s="22"/>
      <c r="B12" s="8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70"/>
      <c r="R12" s="64"/>
      <c r="S12" s="64"/>
      <c r="T12" s="64"/>
    </row>
    <row r="13" spans="1:22" s="2" customFormat="1" ht="15.75">
      <c r="A13" s="22"/>
      <c r="B13" s="8"/>
      <c r="C13" s="92" t="s">
        <v>19</v>
      </c>
      <c r="D13" s="92"/>
      <c r="E13" s="92"/>
      <c r="F13" s="92"/>
      <c r="G13" s="67"/>
      <c r="H13" s="92" t="s">
        <v>20</v>
      </c>
      <c r="I13" s="92"/>
      <c r="J13" s="92"/>
      <c r="K13" s="92"/>
      <c r="L13" s="67"/>
      <c r="M13" s="92" t="s">
        <v>21</v>
      </c>
      <c r="N13" s="92"/>
      <c r="O13" s="92"/>
      <c r="P13" s="92"/>
      <c r="Q13" s="69"/>
      <c r="R13" s="67"/>
      <c r="S13" s="67"/>
      <c r="T13" s="67"/>
    </row>
    <row r="14" spans="1:22" s="2" customFormat="1" ht="15.75" customHeight="1">
      <c r="A14" s="22"/>
      <c r="B14" s="8"/>
      <c r="C14" s="95" t="s">
        <v>22</v>
      </c>
      <c r="D14" s="95"/>
      <c r="E14" s="93" t="s">
        <v>23</v>
      </c>
      <c r="F14" s="94" t="s">
        <v>24</v>
      </c>
      <c r="G14" s="65"/>
      <c r="H14" s="95" t="s">
        <v>22</v>
      </c>
      <c r="I14" s="95"/>
      <c r="J14" s="93" t="s">
        <v>23</v>
      </c>
      <c r="K14" s="94" t="s">
        <v>24</v>
      </c>
      <c r="L14" s="87"/>
      <c r="M14" s="95" t="s">
        <v>22</v>
      </c>
      <c r="N14" s="95"/>
      <c r="O14" s="93" t="s">
        <v>23</v>
      </c>
      <c r="P14" s="94" t="s">
        <v>24</v>
      </c>
      <c r="Q14" s="71"/>
      <c r="R14" s="65"/>
      <c r="S14" s="68"/>
      <c r="T14" s="68"/>
    </row>
    <row r="15" spans="1:22" s="2" customFormat="1" ht="15.75">
      <c r="A15" s="22"/>
      <c r="B15" s="8"/>
      <c r="C15" s="31">
        <v>2017</v>
      </c>
      <c r="D15" s="31">
        <v>2018</v>
      </c>
      <c r="E15" s="93"/>
      <c r="F15" s="94"/>
      <c r="G15" s="65"/>
      <c r="H15" s="31">
        <v>2017</v>
      </c>
      <c r="I15" s="31">
        <v>2018</v>
      </c>
      <c r="J15" s="93"/>
      <c r="K15" s="94"/>
      <c r="L15" s="87"/>
      <c r="M15" s="31">
        <v>2017</v>
      </c>
      <c r="N15" s="31">
        <v>2018</v>
      </c>
      <c r="O15" s="93"/>
      <c r="P15" s="94"/>
      <c r="Q15" s="71"/>
      <c r="R15" s="65"/>
      <c r="S15" s="68"/>
      <c r="T15" s="68"/>
    </row>
    <row r="16" spans="1:22" s="2" customFormat="1" ht="15.75">
      <c r="A16" s="22"/>
      <c r="B16" s="8"/>
      <c r="C16" s="31"/>
      <c r="D16" s="31"/>
      <c r="E16" s="86"/>
      <c r="F16" s="87"/>
      <c r="G16" s="65"/>
      <c r="H16" s="31"/>
      <c r="I16" s="31"/>
      <c r="J16" s="86"/>
      <c r="K16" s="87"/>
      <c r="L16" s="87"/>
      <c r="M16" s="31"/>
      <c r="N16" s="31"/>
      <c r="O16" s="86"/>
      <c r="P16" s="87"/>
      <c r="Q16" s="71"/>
      <c r="R16" s="65"/>
      <c r="S16" s="68"/>
      <c r="T16" s="68"/>
    </row>
    <row r="17" spans="1:20" s="2" customFormat="1" ht="15.75">
      <c r="A17" s="22"/>
      <c r="B17" s="33" t="s">
        <v>25</v>
      </c>
      <c r="C17" s="34">
        <v>5639</v>
      </c>
      <c r="D17" s="34">
        <v>4051</v>
      </c>
      <c r="E17" s="35">
        <f t="shared" ref="E17:E19" si="0">IF(ISBLANK(D17),"",(IFERROR(((D17/C17-1)*100),"")))</f>
        <v>-28.161021457705271</v>
      </c>
      <c r="F17" s="34">
        <v>334243</v>
      </c>
      <c r="G17" s="65"/>
      <c r="H17" s="34">
        <v>2475</v>
      </c>
      <c r="I17" s="34">
        <v>1839</v>
      </c>
      <c r="J17" s="35">
        <f t="shared" ref="J17:J19" si="1">IF(ISBLANK(I17),"",(IFERROR(((I17/H17-1)*100),"")))</f>
        <v>-25.696969696969695</v>
      </c>
      <c r="K17" s="34">
        <v>141396</v>
      </c>
      <c r="L17" s="87"/>
      <c r="M17" s="34">
        <v>3164</v>
      </c>
      <c r="N17" s="34">
        <v>2212</v>
      </c>
      <c r="O17" s="35">
        <f t="shared" ref="O17:O19" si="2">IF(ISBLANK(N17),"",(IFERROR(((N17/M17-1)*100),"")))</f>
        <v>-30.088495575221241</v>
      </c>
      <c r="P17" s="34">
        <v>192847</v>
      </c>
      <c r="Q17" s="71"/>
      <c r="R17" s="65"/>
      <c r="S17" s="68"/>
      <c r="T17" s="68"/>
    </row>
    <row r="18" spans="1:20" s="2" customFormat="1" ht="15.75">
      <c r="A18" s="22"/>
      <c r="B18" s="33" t="s">
        <v>26</v>
      </c>
      <c r="C18" s="34">
        <v>6295</v>
      </c>
      <c r="D18" s="34">
        <v>10272</v>
      </c>
      <c r="E18" s="35">
        <f t="shared" si="0"/>
        <v>63.17712470214456</v>
      </c>
      <c r="F18" s="34">
        <v>341343</v>
      </c>
      <c r="G18" s="65"/>
      <c r="H18" s="34">
        <v>2603</v>
      </c>
      <c r="I18" s="34">
        <v>4435</v>
      </c>
      <c r="J18" s="35">
        <f t="shared" si="1"/>
        <v>70.380330388013832</v>
      </c>
      <c r="K18" s="34">
        <v>144368</v>
      </c>
      <c r="L18" s="87"/>
      <c r="M18" s="34">
        <v>3692</v>
      </c>
      <c r="N18" s="34">
        <v>5837</v>
      </c>
      <c r="O18" s="35">
        <f t="shared" si="2"/>
        <v>58.098591549295776</v>
      </c>
      <c r="P18" s="34">
        <v>196975</v>
      </c>
      <c r="Q18" s="71"/>
      <c r="R18" s="65"/>
      <c r="S18" s="68"/>
      <c r="T18" s="68"/>
    </row>
    <row r="19" spans="1:20" s="2" customFormat="1" ht="15.75">
      <c r="A19" s="22"/>
      <c r="B19" s="33" t="s">
        <v>27</v>
      </c>
      <c r="C19" s="34">
        <v>10675</v>
      </c>
      <c r="D19" s="34">
        <v>9189</v>
      </c>
      <c r="E19" s="35">
        <f t="shared" si="0"/>
        <v>-13.920374707259953</v>
      </c>
      <c r="F19" s="34">
        <v>350532</v>
      </c>
      <c r="G19" s="65"/>
      <c r="H19" s="34">
        <v>4468</v>
      </c>
      <c r="I19" s="34">
        <v>4100</v>
      </c>
      <c r="J19" s="35">
        <f t="shared" si="1"/>
        <v>-8.2363473589973086</v>
      </c>
      <c r="K19" s="34">
        <v>148468</v>
      </c>
      <c r="L19" s="87"/>
      <c r="M19" s="34">
        <v>6207</v>
      </c>
      <c r="N19" s="34">
        <v>5089</v>
      </c>
      <c r="O19" s="35">
        <f t="shared" si="2"/>
        <v>-18.01192202352183</v>
      </c>
      <c r="P19" s="34">
        <v>202064</v>
      </c>
      <c r="Q19" s="71"/>
      <c r="R19" s="65"/>
      <c r="S19" s="68"/>
      <c r="T19" s="68"/>
    </row>
    <row r="20" spans="1:20" s="2" customFormat="1" ht="15.75">
      <c r="A20" s="22"/>
      <c r="B20" s="33" t="s">
        <v>28</v>
      </c>
      <c r="C20" s="34">
        <v>7879</v>
      </c>
      <c r="D20" s="34">
        <v>10955</v>
      </c>
      <c r="E20" s="35">
        <f>IF(ISBLANK(D20),"",(IFERROR(((D20/C20-1)*100),"")))</f>
        <v>39.040487371493839</v>
      </c>
      <c r="F20" s="34">
        <v>361487</v>
      </c>
      <c r="G20" s="65"/>
      <c r="H20" s="34">
        <v>3508</v>
      </c>
      <c r="I20" s="34">
        <v>4938</v>
      </c>
      <c r="J20" s="35">
        <f>IF(ISBLANK(I20),"",(IFERROR(((I20/H20-1)*100),"")))</f>
        <v>40.763968072976063</v>
      </c>
      <c r="K20" s="34">
        <v>153406</v>
      </c>
      <c r="L20" s="87"/>
      <c r="M20" s="34">
        <v>4371</v>
      </c>
      <c r="N20" s="34">
        <v>6017</v>
      </c>
      <c r="O20" s="35">
        <f>IF(ISBLANK(N20),"",(IFERROR(((N20/M20-1)*100),"")))</f>
        <v>37.657286662091053</v>
      </c>
      <c r="P20" s="34">
        <v>208081</v>
      </c>
      <c r="Q20" s="71"/>
      <c r="R20" s="65"/>
      <c r="S20" s="68"/>
      <c r="T20" s="68"/>
    </row>
    <row r="21" spans="1:20" s="2" customFormat="1" ht="15.75">
      <c r="A21" s="22"/>
      <c r="B21" s="33" t="s">
        <v>29</v>
      </c>
      <c r="C21" s="34">
        <v>10068</v>
      </c>
      <c r="D21" s="34">
        <v>10331</v>
      </c>
      <c r="E21" s="35">
        <f t="shared" ref="E21:E28" si="3">IF(ISBLANK(D21),"",(IFERROR(((D21/C21-1)*100),"")))</f>
        <v>2.6122367898291587</v>
      </c>
      <c r="F21" s="34">
        <v>371818</v>
      </c>
      <c r="G21" s="65"/>
      <c r="H21" s="34">
        <v>4701</v>
      </c>
      <c r="I21" s="34">
        <v>4538</v>
      </c>
      <c r="J21" s="35">
        <f t="shared" ref="J21:J28" si="4">IF(ISBLANK(I21),"",(IFERROR(((I21/H21-1)*100),"")))</f>
        <v>-3.4673473728993875</v>
      </c>
      <c r="K21" s="34">
        <v>157944</v>
      </c>
      <c r="L21" s="87"/>
      <c r="M21" s="34">
        <v>5367</v>
      </c>
      <c r="N21" s="34">
        <v>5793</v>
      </c>
      <c r="O21" s="35">
        <f t="shared" ref="O21:O28" si="5">IF(ISBLANK(N21),"",(IFERROR(((N21/M21-1)*100),"")))</f>
        <v>7.9373951928451758</v>
      </c>
      <c r="P21" s="34">
        <v>213874</v>
      </c>
      <c r="Q21" s="71"/>
      <c r="R21" s="65"/>
      <c r="S21" s="68"/>
      <c r="T21" s="68"/>
    </row>
    <row r="22" spans="1:20" s="2" customFormat="1" ht="15.75">
      <c r="A22" s="22"/>
      <c r="B22" s="33" t="s">
        <v>30</v>
      </c>
      <c r="C22" s="34">
        <v>10460</v>
      </c>
      <c r="D22" s="34">
        <v>8403</v>
      </c>
      <c r="E22" s="35">
        <f t="shared" si="3"/>
        <v>-19.665391969407263</v>
      </c>
      <c r="F22" s="34">
        <v>380221</v>
      </c>
      <c r="G22" s="65"/>
      <c r="H22" s="34">
        <v>4684</v>
      </c>
      <c r="I22" s="34">
        <v>3859</v>
      </c>
      <c r="J22" s="35">
        <f t="shared" si="4"/>
        <v>-17.613151152860805</v>
      </c>
      <c r="K22" s="34">
        <v>161803</v>
      </c>
      <c r="L22" s="87"/>
      <c r="M22" s="34">
        <v>5776</v>
      </c>
      <c r="N22" s="34">
        <v>4544</v>
      </c>
      <c r="O22" s="35">
        <f t="shared" si="5"/>
        <v>-21.32963988919667</v>
      </c>
      <c r="P22" s="34">
        <v>218418</v>
      </c>
      <c r="Q22" s="71"/>
      <c r="R22" s="65"/>
      <c r="S22" s="68"/>
      <c r="T22" s="68"/>
    </row>
    <row r="23" spans="1:20" s="2" customFormat="1" ht="15.75">
      <c r="A23" s="22"/>
      <c r="B23" s="33" t="s">
        <v>31</v>
      </c>
      <c r="C23" s="34">
        <v>9040</v>
      </c>
      <c r="D23" s="34">
        <v>9823</v>
      </c>
      <c r="E23" s="35">
        <f t="shared" si="3"/>
        <v>8.6615044247787552</v>
      </c>
      <c r="F23" s="34">
        <v>390044</v>
      </c>
      <c r="G23" s="65"/>
      <c r="H23" s="34">
        <v>3943</v>
      </c>
      <c r="I23" s="34">
        <v>4485</v>
      </c>
      <c r="J23" s="35">
        <f t="shared" si="4"/>
        <v>13.745878772508235</v>
      </c>
      <c r="K23" s="34">
        <v>166288</v>
      </c>
      <c r="L23" s="87"/>
      <c r="M23" s="34">
        <v>5097</v>
      </c>
      <c r="N23" s="34">
        <v>5338</v>
      </c>
      <c r="O23" s="35">
        <f t="shared" si="5"/>
        <v>4.7282715322738866</v>
      </c>
      <c r="P23" s="34">
        <v>223756</v>
      </c>
      <c r="Q23" s="71"/>
      <c r="R23" s="65"/>
      <c r="S23" s="68"/>
      <c r="T23" s="68"/>
    </row>
    <row r="24" spans="1:20" s="2" customFormat="1" ht="15.75">
      <c r="A24" s="22"/>
      <c r="B24" s="33" t="s">
        <v>32</v>
      </c>
      <c r="C24" s="34">
        <v>9934</v>
      </c>
      <c r="D24" s="34">
        <v>11137</v>
      </c>
      <c r="E24" s="35">
        <f t="shared" si="3"/>
        <v>12.109925508355147</v>
      </c>
      <c r="F24" s="34">
        <v>401181</v>
      </c>
      <c r="G24" s="65"/>
      <c r="H24" s="34">
        <v>4471</v>
      </c>
      <c r="I24" s="34">
        <v>4979</v>
      </c>
      <c r="J24" s="35">
        <f t="shared" si="4"/>
        <v>11.362111384477735</v>
      </c>
      <c r="K24" s="34">
        <v>171267</v>
      </c>
      <c r="L24" s="87"/>
      <c r="M24" s="34">
        <v>5463</v>
      </c>
      <c r="N24" s="34">
        <v>6158</v>
      </c>
      <c r="O24" s="35">
        <f t="shared" si="5"/>
        <v>12.721947647812559</v>
      </c>
      <c r="P24" s="34">
        <v>229914</v>
      </c>
      <c r="Q24" s="71"/>
      <c r="R24" s="65"/>
      <c r="S24" s="68"/>
      <c r="T24" s="68"/>
    </row>
    <row r="25" spans="1:20" s="2" customFormat="1" ht="15.75">
      <c r="A25" s="22"/>
      <c r="B25" s="33" t="s">
        <v>33</v>
      </c>
      <c r="C25" s="34">
        <v>10319</v>
      </c>
      <c r="D25" s="34">
        <v>10251</v>
      </c>
      <c r="E25" s="35">
        <f t="shared" si="3"/>
        <v>-0.65897858319604596</v>
      </c>
      <c r="F25" s="34">
        <v>411432</v>
      </c>
      <c r="G25" s="65"/>
      <c r="H25" s="34">
        <v>4518</v>
      </c>
      <c r="I25" s="34">
        <v>4547</v>
      </c>
      <c r="J25" s="35">
        <f t="shared" si="4"/>
        <v>0.64187693669766066</v>
      </c>
      <c r="K25" s="34">
        <v>175814</v>
      </c>
      <c r="L25" s="87"/>
      <c r="M25" s="34">
        <v>5801</v>
      </c>
      <c r="N25" s="34">
        <v>5704</v>
      </c>
      <c r="O25" s="35">
        <f t="shared" si="5"/>
        <v>-1.6721254956042042</v>
      </c>
      <c r="P25" s="34">
        <v>235618</v>
      </c>
      <c r="Q25" s="71"/>
      <c r="R25" s="65"/>
      <c r="S25" s="68"/>
      <c r="T25" s="68"/>
    </row>
    <row r="26" spans="1:20" s="2" customFormat="1" ht="15.75">
      <c r="A26" s="22"/>
      <c r="B26" s="33" t="s">
        <v>34</v>
      </c>
      <c r="C26" s="34">
        <v>10860</v>
      </c>
      <c r="D26" s="34">
        <v>12905</v>
      </c>
      <c r="E26" s="35">
        <f t="shared" si="3"/>
        <v>18.830570902394108</v>
      </c>
      <c r="F26" s="34">
        <v>424337</v>
      </c>
      <c r="G26" s="65"/>
      <c r="H26" s="34">
        <v>4690</v>
      </c>
      <c r="I26" s="34">
        <v>5616</v>
      </c>
      <c r="J26" s="35">
        <f t="shared" si="4"/>
        <v>19.744136460554373</v>
      </c>
      <c r="K26" s="34">
        <v>181430</v>
      </c>
      <c r="L26" s="87"/>
      <c r="M26" s="34">
        <v>6170</v>
      </c>
      <c r="N26" s="34">
        <v>7289</v>
      </c>
      <c r="O26" s="35">
        <f t="shared" si="5"/>
        <v>18.136142625607789</v>
      </c>
      <c r="P26" s="34">
        <v>242907</v>
      </c>
      <c r="Q26" s="71"/>
      <c r="R26" s="65"/>
      <c r="S26" s="68"/>
      <c r="T26" s="68"/>
    </row>
    <row r="27" spans="1:20" s="2" customFormat="1" ht="15.75">
      <c r="A27" s="22"/>
      <c r="B27" s="33" t="s">
        <v>35</v>
      </c>
      <c r="C27" s="34">
        <v>10198</v>
      </c>
      <c r="D27" s="34">
        <v>8714</v>
      </c>
      <c r="E27" s="35">
        <f t="shared" si="3"/>
        <v>-14.551872916258091</v>
      </c>
      <c r="F27" s="34">
        <v>433051</v>
      </c>
      <c r="G27" s="65"/>
      <c r="H27" s="34">
        <v>4580</v>
      </c>
      <c r="I27" s="34">
        <v>3971</v>
      </c>
      <c r="J27" s="35">
        <f t="shared" si="4"/>
        <v>-13.29694323144105</v>
      </c>
      <c r="K27" s="34">
        <v>185401</v>
      </c>
      <c r="L27" s="87"/>
      <c r="M27" s="34">
        <v>5618</v>
      </c>
      <c r="N27" s="34">
        <v>4743</v>
      </c>
      <c r="O27" s="35">
        <f t="shared" si="5"/>
        <v>-15.574937700249203</v>
      </c>
      <c r="P27" s="34">
        <v>247650</v>
      </c>
      <c r="Q27" s="71"/>
      <c r="R27" s="65"/>
      <c r="S27" s="68"/>
      <c r="T27" s="68"/>
    </row>
    <row r="28" spans="1:20" s="2" customFormat="1" ht="15.75">
      <c r="A28" s="22"/>
      <c r="B28" s="33" t="s">
        <v>36</v>
      </c>
      <c r="C28" s="34">
        <v>6127</v>
      </c>
      <c r="D28" s="89">
        <v>5910</v>
      </c>
      <c r="E28" s="90">
        <f t="shared" si="3"/>
        <v>-3.5417006691692454</v>
      </c>
      <c r="F28" s="89">
        <v>438961</v>
      </c>
      <c r="G28" s="65"/>
      <c r="H28" s="34">
        <v>2969</v>
      </c>
      <c r="I28" s="89">
        <v>2801</v>
      </c>
      <c r="J28" s="90">
        <f t="shared" si="4"/>
        <v>-5.6584708656113207</v>
      </c>
      <c r="K28" s="89">
        <v>188202</v>
      </c>
      <c r="L28" s="87"/>
      <c r="M28" s="34">
        <v>3158</v>
      </c>
      <c r="N28" s="89">
        <v>3109</v>
      </c>
      <c r="O28" s="90">
        <f t="shared" si="5"/>
        <v>-1.5516149461684559</v>
      </c>
      <c r="P28" s="89">
        <v>250759</v>
      </c>
      <c r="Q28" s="71"/>
      <c r="R28" s="65"/>
      <c r="S28" s="68"/>
      <c r="T28" s="68"/>
    </row>
    <row r="29" spans="1:20" s="85" customFormat="1" ht="15.75">
      <c r="A29" s="83"/>
      <c r="B29" s="39" t="s">
        <v>37</v>
      </c>
      <c r="C29" s="73">
        <f>SUM(C17:C28)</f>
        <v>107494</v>
      </c>
      <c r="D29" s="73">
        <f>SUM(D17:D28)</f>
        <v>111941</v>
      </c>
      <c r="E29" s="72"/>
      <c r="F29" s="73"/>
      <c r="G29" s="77"/>
      <c r="H29" s="73">
        <f>SUM(H17:H28)</f>
        <v>47610</v>
      </c>
      <c r="I29" s="73">
        <f>SUM(I17:I28)</f>
        <v>50108</v>
      </c>
      <c r="J29" s="72"/>
      <c r="K29" s="73"/>
      <c r="L29" s="77"/>
      <c r="M29" s="73">
        <f>SUM(M17:M28)</f>
        <v>59884</v>
      </c>
      <c r="N29" s="73">
        <f>SUM(N17:N28)</f>
        <v>61833</v>
      </c>
      <c r="O29" s="72"/>
      <c r="P29" s="73"/>
      <c r="Q29" s="84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39" t="s">
        <v>38</v>
      </c>
      <c r="C32" s="73">
        <f>SUM(C17:C28)</f>
        <v>107494</v>
      </c>
      <c r="D32" s="73">
        <f>SUM(D17:D28)</f>
        <v>111941</v>
      </c>
      <c r="E32" s="72">
        <f>(D32/C32-1)*100</f>
        <v>4.1369750869816091</v>
      </c>
      <c r="G32" s="21"/>
      <c r="H32" s="73">
        <f>SUM(H17:H28)</f>
        <v>47610</v>
      </c>
      <c r="I32" s="73">
        <f>SUM(I17:I28)</f>
        <v>50108</v>
      </c>
      <c r="J32" s="72">
        <f>(I32/H32-1)*100</f>
        <v>5.2467968914093666</v>
      </c>
      <c r="K32" s="21"/>
      <c r="L32" s="21"/>
      <c r="M32" s="73">
        <f>SUM(M17:M28)</f>
        <v>59884</v>
      </c>
      <c r="N32" s="73">
        <f>SUM(N17:N28)</f>
        <v>61833</v>
      </c>
      <c r="O32" s="72">
        <f>(N32/M32-1)*100</f>
        <v>3.2546256095117299</v>
      </c>
      <c r="P32" s="21"/>
      <c r="Q32" s="23"/>
    </row>
    <row r="33" spans="1:17" s="2" customFormat="1" ht="15.75">
      <c r="A33" s="22"/>
      <c r="B33" s="39" t="s">
        <v>39</v>
      </c>
      <c r="C33" s="74"/>
      <c r="D33" s="72">
        <f>(D32/C32-1)*100</f>
        <v>4.1369750869816091</v>
      </c>
      <c r="E33" s="21"/>
      <c r="F33" s="74"/>
      <c r="G33" s="21"/>
      <c r="H33" s="74"/>
      <c r="I33" s="72">
        <f>(I32/H32-1)*100</f>
        <v>5.2467968914093666</v>
      </c>
      <c r="J33" s="21"/>
      <c r="K33" s="21"/>
      <c r="L33" s="21"/>
      <c r="M33" s="74"/>
      <c r="N33" s="72">
        <f>(N32/M32-1)*100</f>
        <v>3.2546256095117299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3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41</v>
      </c>
      <c r="D38" s="21" t="s">
        <v>42</v>
      </c>
      <c r="E38" s="21"/>
      <c r="F38" s="21"/>
      <c r="G38" s="21"/>
      <c r="H38" s="21" t="s">
        <v>41</v>
      </c>
      <c r="I38" s="21" t="s">
        <v>42</v>
      </c>
      <c r="J38" s="21"/>
      <c r="K38" s="21"/>
      <c r="L38" s="21"/>
      <c r="M38" s="21" t="s">
        <v>41</v>
      </c>
      <c r="N38" s="21" t="s">
        <v>42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43</v>
      </c>
      <c r="D40" s="79">
        <f>C28</f>
        <v>6127</v>
      </c>
      <c r="E40" s="79">
        <f>D28</f>
        <v>5910</v>
      </c>
      <c r="F40" s="21"/>
      <c r="G40" s="21"/>
      <c r="H40" s="21" t="s">
        <v>43</v>
      </c>
      <c r="I40" s="79">
        <f>H28</f>
        <v>2969</v>
      </c>
      <c r="J40" s="79">
        <f>I28</f>
        <v>2801</v>
      </c>
      <c r="K40" s="21"/>
      <c r="L40" s="21"/>
      <c r="M40" s="21" t="s">
        <v>43</v>
      </c>
      <c r="N40" s="79">
        <f>M28</f>
        <v>3158</v>
      </c>
      <c r="O40" s="79">
        <f>N28</f>
        <v>3109</v>
      </c>
      <c r="P40" s="21"/>
      <c r="Q40" s="23"/>
    </row>
    <row r="41" spans="1:17" s="2" customFormat="1">
      <c r="A41" s="22"/>
      <c r="B41" s="8"/>
      <c r="C41" s="21" t="s">
        <v>44</v>
      </c>
      <c r="D41" s="21" t="str">
        <f>B28</f>
        <v xml:space="preserve">  Diciembre</v>
      </c>
      <c r="E41" s="21"/>
      <c r="F41" s="21"/>
      <c r="G41" s="21"/>
      <c r="H41" s="21" t="s">
        <v>44</v>
      </c>
      <c r="I41" s="21" t="str">
        <f>B28</f>
        <v xml:space="preserve">  Diciembre</v>
      </c>
      <c r="J41" s="21"/>
      <c r="K41" s="21"/>
      <c r="L41" s="21"/>
      <c r="M41" s="21" t="str">
        <f>B20</f>
        <v xml:space="preserve">  Abril</v>
      </c>
      <c r="N41" s="21" t="str">
        <f>B28</f>
        <v xml:space="preserve">  Diciembre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0000"/>
  </sheetPr>
  <dimension ref="A1:T72"/>
  <sheetViews>
    <sheetView showGridLines="0" zoomScale="90" zoomScaleNormal="90" workbookViewId="0">
      <selection activeCell="P29" sqref="P29"/>
    </sheetView>
  </sheetViews>
  <sheetFormatPr defaultColWidth="11.42578125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5" customFormat="1" ht="15.75">
      <c r="A11" s="63"/>
      <c r="B11" s="64"/>
      <c r="C11" s="92" t="s">
        <v>45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69"/>
      <c r="R11" s="67"/>
      <c r="S11" s="67"/>
      <c r="T11" s="64"/>
    </row>
    <row r="12" spans="1:20" s="65" customFormat="1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70"/>
      <c r="R12" s="64"/>
      <c r="S12" s="64"/>
      <c r="T12" s="64"/>
    </row>
    <row r="13" spans="1:20" s="65" customFormat="1" ht="15.75">
      <c r="A13" s="63"/>
      <c r="B13" s="64"/>
      <c r="C13" s="92" t="s">
        <v>46</v>
      </c>
      <c r="D13" s="92"/>
      <c r="E13" s="92"/>
      <c r="F13" s="92"/>
      <c r="G13" s="67"/>
      <c r="H13" s="92" t="s">
        <v>47</v>
      </c>
      <c r="I13" s="92"/>
      <c r="J13" s="92"/>
      <c r="K13" s="92"/>
      <c r="L13" s="67"/>
      <c r="M13" s="92" t="s">
        <v>48</v>
      </c>
      <c r="N13" s="92"/>
      <c r="O13" s="92"/>
      <c r="P13" s="92"/>
      <c r="Q13" s="69"/>
      <c r="R13" s="67"/>
      <c r="S13" s="67"/>
      <c r="T13" s="64"/>
    </row>
    <row r="14" spans="1:20" s="65" customFormat="1" ht="15.75" customHeight="1">
      <c r="A14" s="63"/>
      <c r="B14" s="66"/>
      <c r="C14" s="95" t="s">
        <v>22</v>
      </c>
      <c r="D14" s="95"/>
      <c r="E14" s="93" t="s">
        <v>23</v>
      </c>
      <c r="F14" s="94" t="s">
        <v>24</v>
      </c>
      <c r="H14" s="95" t="s">
        <v>22</v>
      </c>
      <c r="I14" s="95"/>
      <c r="J14" s="93" t="s">
        <v>23</v>
      </c>
      <c r="K14" s="94" t="s">
        <v>24</v>
      </c>
      <c r="L14" s="87"/>
      <c r="M14" s="95" t="s">
        <v>22</v>
      </c>
      <c r="N14" s="95"/>
      <c r="O14" s="93" t="s">
        <v>23</v>
      </c>
      <c r="P14" s="94" t="s">
        <v>24</v>
      </c>
      <c r="Q14" s="70"/>
      <c r="R14" s="68"/>
      <c r="S14" s="68"/>
      <c r="T14" s="64"/>
    </row>
    <row r="15" spans="1:20" s="65" customFormat="1" ht="15.75">
      <c r="A15" s="63"/>
      <c r="B15" s="66"/>
      <c r="C15" s="31">
        <v>2017</v>
      </c>
      <c r="D15" s="31">
        <v>2018</v>
      </c>
      <c r="E15" s="93"/>
      <c r="F15" s="94"/>
      <c r="H15" s="31">
        <v>2017</v>
      </c>
      <c r="I15" s="31">
        <v>2018</v>
      </c>
      <c r="J15" s="93"/>
      <c r="K15" s="94"/>
      <c r="L15" s="87"/>
      <c r="M15" s="31">
        <v>2017</v>
      </c>
      <c r="N15" s="31">
        <v>2018</v>
      </c>
      <c r="O15" s="93"/>
      <c r="P15" s="94"/>
      <c r="Q15" s="70"/>
      <c r="R15" s="68"/>
      <c r="S15" s="68"/>
      <c r="T15" s="64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5"/>
      <c r="R16" s="2"/>
      <c r="S16" s="2"/>
      <c r="T16" s="2"/>
    </row>
    <row r="17" spans="1:19" s="2" customFormat="1" ht="15.75">
      <c r="A17" s="22"/>
      <c r="B17" s="33" t="s">
        <v>25</v>
      </c>
      <c r="C17" s="34">
        <v>2898</v>
      </c>
      <c r="D17" s="34">
        <v>2090</v>
      </c>
      <c r="E17" s="35">
        <f t="shared" ref="E17:E19" si="0">IF(ISBLANK(D17),"",(IFERROR(((D17/C17-1)*100),"")))</f>
        <v>-27.881297446514843</v>
      </c>
      <c r="F17" s="34">
        <v>163155</v>
      </c>
      <c r="G17" s="65"/>
      <c r="H17" s="34">
        <v>2051</v>
      </c>
      <c r="I17" s="34">
        <v>1506</v>
      </c>
      <c r="J17" s="35">
        <f t="shared" ref="J17:J19" si="1">IF(ISBLANK(I17),"",(IFERROR(((I17/H17-1)*100),"")))</f>
        <v>-26.572403705509508</v>
      </c>
      <c r="K17" s="34">
        <v>127013</v>
      </c>
      <c r="L17" s="87"/>
      <c r="M17" s="34">
        <v>622</v>
      </c>
      <c r="N17" s="34">
        <v>418</v>
      </c>
      <c r="O17" s="35">
        <f t="shared" ref="O17:O19" si="2">IF(ISBLANK(N17),"",(IFERROR(((N17/M17-1)*100),"")))</f>
        <v>-32.797427652733127</v>
      </c>
      <c r="P17" s="34">
        <v>41658</v>
      </c>
      <c r="Q17" s="71"/>
      <c r="R17" s="68"/>
      <c r="S17" s="68"/>
    </row>
    <row r="18" spans="1:19" s="2" customFormat="1" ht="15.75">
      <c r="A18" s="22"/>
      <c r="B18" s="33" t="s">
        <v>26</v>
      </c>
      <c r="C18" s="34">
        <v>3292</v>
      </c>
      <c r="D18" s="34">
        <v>4996</v>
      </c>
      <c r="E18" s="35">
        <f t="shared" si="0"/>
        <v>51.761846901579588</v>
      </c>
      <c r="F18" s="34">
        <v>166546</v>
      </c>
      <c r="G18" s="65"/>
      <c r="H18" s="34">
        <v>2224</v>
      </c>
      <c r="I18" s="34">
        <v>3824</v>
      </c>
      <c r="J18" s="35">
        <f t="shared" si="1"/>
        <v>71.942446043165461</v>
      </c>
      <c r="K18" s="34">
        <v>129644</v>
      </c>
      <c r="L18" s="87"/>
      <c r="M18" s="34">
        <v>698</v>
      </c>
      <c r="N18" s="34">
        <v>1312</v>
      </c>
      <c r="O18" s="35">
        <f t="shared" si="2"/>
        <v>87.96561604584528</v>
      </c>
      <c r="P18" s="34">
        <v>42627</v>
      </c>
      <c r="Q18" s="71"/>
      <c r="R18" s="68"/>
      <c r="S18" s="68"/>
    </row>
    <row r="19" spans="1:19" s="2" customFormat="1" ht="15.75">
      <c r="A19" s="22"/>
      <c r="B19" s="33" t="s">
        <v>27</v>
      </c>
      <c r="C19" s="34">
        <v>5484</v>
      </c>
      <c r="D19" s="34">
        <v>4350</v>
      </c>
      <c r="E19" s="35">
        <f t="shared" si="0"/>
        <v>-20.678336980306344</v>
      </c>
      <c r="F19" s="34">
        <v>170896</v>
      </c>
      <c r="G19" s="65"/>
      <c r="H19" s="34">
        <v>3754</v>
      </c>
      <c r="I19" s="34">
        <v>3404</v>
      </c>
      <c r="J19" s="35">
        <f t="shared" si="1"/>
        <v>-9.3233883857218984</v>
      </c>
      <c r="K19" s="34">
        <v>133048</v>
      </c>
      <c r="L19" s="87"/>
      <c r="M19" s="34">
        <v>1257</v>
      </c>
      <c r="N19" s="34">
        <v>1292</v>
      </c>
      <c r="O19" s="35">
        <f t="shared" si="2"/>
        <v>2.7844073190135266</v>
      </c>
      <c r="P19" s="34">
        <v>43919</v>
      </c>
      <c r="Q19" s="71"/>
      <c r="R19" s="68"/>
      <c r="S19" s="68"/>
    </row>
    <row r="20" spans="1:19" s="2" customFormat="1" ht="15.75">
      <c r="A20" s="22"/>
      <c r="B20" s="33" t="s">
        <v>28</v>
      </c>
      <c r="C20" s="34">
        <v>4051</v>
      </c>
      <c r="D20" s="34">
        <v>5364</v>
      </c>
      <c r="E20" s="35">
        <f>IF(ISBLANK(D20),"",(IFERROR(((D20/C20-1)*100),"")))</f>
        <v>32.411750185139468</v>
      </c>
      <c r="F20" s="34">
        <v>176260</v>
      </c>
      <c r="G20" s="65"/>
      <c r="H20" s="34">
        <v>2712</v>
      </c>
      <c r="I20" s="34">
        <v>3991</v>
      </c>
      <c r="J20" s="35">
        <f>IF(ISBLANK(I20),"",(IFERROR(((I20/H20-1)*100),"")))</f>
        <v>47.160766961651923</v>
      </c>
      <c r="K20" s="34">
        <v>137039</v>
      </c>
      <c r="L20" s="87"/>
      <c r="M20" s="34">
        <v>948</v>
      </c>
      <c r="N20" s="34">
        <v>1332</v>
      </c>
      <c r="O20" s="35">
        <f>IF(ISBLANK(N20),"",(IFERROR(((N20/M20-1)*100),"")))</f>
        <v>40.506329113924046</v>
      </c>
      <c r="P20" s="34">
        <v>45251</v>
      </c>
      <c r="Q20" s="71"/>
      <c r="R20" s="68"/>
      <c r="S20" s="68"/>
    </row>
    <row r="21" spans="1:19" s="2" customFormat="1" ht="15.75">
      <c r="A21" s="22"/>
      <c r="B21" s="33" t="s">
        <v>29</v>
      </c>
      <c r="C21" s="34">
        <v>5032</v>
      </c>
      <c r="D21" s="34">
        <v>5109</v>
      </c>
      <c r="E21" s="35">
        <f t="shared" ref="E21:E28" si="3">IF(ISBLANK(D21),"",(IFERROR(((D21/C21-1)*100),"")))</f>
        <v>1.530206677265511</v>
      </c>
      <c r="F21" s="34">
        <v>181369</v>
      </c>
      <c r="G21" s="65"/>
      <c r="H21" s="34">
        <v>3547</v>
      </c>
      <c r="I21" s="34">
        <v>3719</v>
      </c>
      <c r="J21" s="35">
        <f t="shared" ref="J21:J28" si="4">IF(ISBLANK(I21),"",(IFERROR(((I21/H21-1)*100),"")))</f>
        <v>4.8491683112489525</v>
      </c>
      <c r="K21" s="34">
        <v>140758</v>
      </c>
      <c r="L21" s="87"/>
      <c r="M21" s="34">
        <v>1328</v>
      </c>
      <c r="N21" s="34">
        <v>1307</v>
      </c>
      <c r="O21" s="35">
        <f t="shared" ref="O21:O28" si="5">IF(ISBLANK(N21),"",(IFERROR(((N21/M21-1)*100),"")))</f>
        <v>-1.5813253012048167</v>
      </c>
      <c r="P21" s="34">
        <v>46558</v>
      </c>
      <c r="Q21" s="71"/>
      <c r="R21" s="68"/>
      <c r="S21" s="68"/>
    </row>
    <row r="22" spans="1:19" s="2" customFormat="1" ht="15.75">
      <c r="A22" s="22"/>
      <c r="B22" s="33" t="s">
        <v>30</v>
      </c>
      <c r="C22" s="34">
        <v>5515</v>
      </c>
      <c r="D22" s="34">
        <v>4217</v>
      </c>
      <c r="E22" s="35">
        <f t="shared" si="3"/>
        <v>-23.535811423390751</v>
      </c>
      <c r="F22" s="34">
        <v>185586</v>
      </c>
      <c r="G22" s="65"/>
      <c r="H22" s="34">
        <v>3593</v>
      </c>
      <c r="I22" s="34">
        <v>2977</v>
      </c>
      <c r="J22" s="35">
        <f t="shared" si="4"/>
        <v>-17.144447536877262</v>
      </c>
      <c r="K22" s="34">
        <v>143735</v>
      </c>
      <c r="L22" s="87"/>
      <c r="M22" s="34">
        <v>1178</v>
      </c>
      <c r="N22" s="34">
        <v>1029</v>
      </c>
      <c r="O22" s="35">
        <f t="shared" si="5"/>
        <v>-12.648556876061123</v>
      </c>
      <c r="P22" s="34">
        <v>47587</v>
      </c>
      <c r="Q22" s="71"/>
      <c r="R22" s="68"/>
      <c r="S22" s="68"/>
    </row>
    <row r="23" spans="1:19" s="2" customFormat="1" ht="15.75">
      <c r="A23" s="22"/>
      <c r="B23" s="33" t="s">
        <v>31</v>
      </c>
      <c r="C23" s="34">
        <v>4688</v>
      </c>
      <c r="D23" s="34">
        <v>4907</v>
      </c>
      <c r="E23" s="35">
        <f t="shared" si="3"/>
        <v>4.6715017064846487</v>
      </c>
      <c r="F23" s="34">
        <v>190493</v>
      </c>
      <c r="G23" s="65"/>
      <c r="H23" s="34">
        <v>3278</v>
      </c>
      <c r="I23" s="34">
        <v>3522</v>
      </c>
      <c r="J23" s="35">
        <f t="shared" si="4"/>
        <v>7.4435631482611342</v>
      </c>
      <c r="K23" s="34">
        <v>147257</v>
      </c>
      <c r="L23" s="87"/>
      <c r="M23" s="34">
        <v>970</v>
      </c>
      <c r="N23" s="34">
        <v>1210</v>
      </c>
      <c r="O23" s="35">
        <f t="shared" si="5"/>
        <v>24.742268041237114</v>
      </c>
      <c r="P23" s="34">
        <v>48797</v>
      </c>
      <c r="Q23" s="71"/>
      <c r="R23" s="68"/>
      <c r="S23" s="68"/>
    </row>
    <row r="24" spans="1:19" s="2" customFormat="1" ht="15.75">
      <c r="A24" s="22"/>
      <c r="B24" s="33" t="s">
        <v>32</v>
      </c>
      <c r="C24" s="34">
        <v>4947</v>
      </c>
      <c r="D24" s="34">
        <v>5523</v>
      </c>
      <c r="E24" s="35">
        <f t="shared" si="3"/>
        <v>11.643420254699821</v>
      </c>
      <c r="F24" s="34">
        <v>196016</v>
      </c>
      <c r="G24" s="65"/>
      <c r="H24" s="34">
        <v>3603</v>
      </c>
      <c r="I24" s="34">
        <v>3866</v>
      </c>
      <c r="J24" s="35">
        <f t="shared" si="4"/>
        <v>7.2994726616708361</v>
      </c>
      <c r="K24" s="34">
        <v>151123</v>
      </c>
      <c r="L24" s="87"/>
      <c r="M24" s="34">
        <v>1191</v>
      </c>
      <c r="N24" s="34">
        <v>1325</v>
      </c>
      <c r="O24" s="35">
        <f t="shared" si="5"/>
        <v>11.251049538203194</v>
      </c>
      <c r="P24" s="34">
        <v>50122</v>
      </c>
      <c r="Q24" s="71"/>
      <c r="R24" s="68"/>
      <c r="S24" s="68"/>
    </row>
    <row r="25" spans="1:19" s="2" customFormat="1" ht="15.75">
      <c r="A25" s="22"/>
      <c r="B25" s="33" t="s">
        <v>33</v>
      </c>
      <c r="C25" s="34">
        <v>5058</v>
      </c>
      <c r="D25" s="34">
        <v>4768</v>
      </c>
      <c r="E25" s="35">
        <f t="shared" si="3"/>
        <v>-5.7334914986160506</v>
      </c>
      <c r="F25" s="34">
        <v>200784</v>
      </c>
      <c r="G25" s="65"/>
      <c r="H25" s="34">
        <v>3747</v>
      </c>
      <c r="I25" s="34">
        <v>3676</v>
      </c>
      <c r="J25" s="35">
        <f t="shared" si="4"/>
        <v>-1.8948492127034977</v>
      </c>
      <c r="K25" s="34">
        <v>154799</v>
      </c>
      <c r="L25" s="87"/>
      <c r="M25" s="34">
        <v>1228</v>
      </c>
      <c r="N25" s="34">
        <v>1297</v>
      </c>
      <c r="O25" s="35">
        <f t="shared" si="5"/>
        <v>5.6188925081433139</v>
      </c>
      <c r="P25" s="34">
        <v>51419</v>
      </c>
      <c r="Q25" s="71"/>
      <c r="R25" s="68"/>
      <c r="S25" s="68"/>
    </row>
    <row r="26" spans="1:19" s="2" customFormat="1" ht="15.75">
      <c r="A26" s="22"/>
      <c r="B26" s="33" t="s">
        <v>34</v>
      </c>
      <c r="C26" s="34">
        <v>5335</v>
      </c>
      <c r="D26" s="34">
        <v>5854</v>
      </c>
      <c r="E26" s="35">
        <f t="shared" si="3"/>
        <v>9.728209934395494</v>
      </c>
      <c r="F26" s="34">
        <v>206638</v>
      </c>
      <c r="G26" s="65"/>
      <c r="H26" s="34">
        <v>3895</v>
      </c>
      <c r="I26" s="34">
        <v>4629</v>
      </c>
      <c r="J26" s="35">
        <f t="shared" si="4"/>
        <v>18.844672657252893</v>
      </c>
      <c r="K26" s="34">
        <v>159428</v>
      </c>
      <c r="L26" s="87"/>
      <c r="M26" s="34">
        <v>1298</v>
      </c>
      <c r="N26" s="34">
        <v>1829</v>
      </c>
      <c r="O26" s="35">
        <f t="shared" si="5"/>
        <v>40.909090909090921</v>
      </c>
      <c r="P26" s="34">
        <v>53248</v>
      </c>
      <c r="Q26" s="71"/>
      <c r="R26" s="68"/>
      <c r="S26" s="68"/>
    </row>
    <row r="27" spans="1:19" s="2" customFormat="1" ht="15.75">
      <c r="A27" s="22"/>
      <c r="B27" s="33" t="s">
        <v>35</v>
      </c>
      <c r="C27" s="34">
        <v>4899</v>
      </c>
      <c r="D27" s="34">
        <v>4015</v>
      </c>
      <c r="E27" s="35">
        <f t="shared" si="3"/>
        <v>-18.044498877321903</v>
      </c>
      <c r="F27" s="34">
        <v>210653</v>
      </c>
      <c r="G27" s="65"/>
      <c r="H27" s="34">
        <v>3658</v>
      </c>
      <c r="I27" s="34">
        <v>3083</v>
      </c>
      <c r="J27" s="35">
        <f t="shared" si="4"/>
        <v>-15.718972115910335</v>
      </c>
      <c r="K27" s="34">
        <v>162511</v>
      </c>
      <c r="L27" s="87"/>
      <c r="M27" s="34">
        <v>1390</v>
      </c>
      <c r="N27" s="34">
        <v>1305</v>
      </c>
      <c r="O27" s="35">
        <f t="shared" si="5"/>
        <v>-6.1151079136690605</v>
      </c>
      <c r="P27" s="34">
        <v>54553</v>
      </c>
      <c r="Q27" s="71"/>
      <c r="R27" s="68"/>
      <c r="S27" s="68"/>
    </row>
    <row r="28" spans="1:19" s="2" customFormat="1" ht="15.75">
      <c r="A28" s="22"/>
      <c r="B28" s="33" t="s">
        <v>36</v>
      </c>
      <c r="C28" s="34">
        <v>2856</v>
      </c>
      <c r="D28" s="89">
        <v>2655</v>
      </c>
      <c r="E28" s="90">
        <f t="shared" si="3"/>
        <v>-7.0378151260504174</v>
      </c>
      <c r="F28" s="89">
        <v>213308</v>
      </c>
      <c r="G28" s="65"/>
      <c r="H28" s="34">
        <v>2306</v>
      </c>
      <c r="I28" s="89">
        <v>2160</v>
      </c>
      <c r="J28" s="90">
        <f t="shared" si="4"/>
        <v>-6.331309627059845</v>
      </c>
      <c r="K28" s="89">
        <v>164671</v>
      </c>
      <c r="L28" s="87"/>
      <c r="M28" s="34">
        <v>777</v>
      </c>
      <c r="N28" s="89">
        <v>952</v>
      </c>
      <c r="O28" s="90">
        <f t="shared" si="5"/>
        <v>22.522522522522515</v>
      </c>
      <c r="P28" s="89">
        <v>55505</v>
      </c>
      <c r="Q28" s="71"/>
      <c r="R28" s="68"/>
      <c r="S28" s="68"/>
    </row>
    <row r="29" spans="1:19" s="85" customFormat="1" ht="15.75">
      <c r="A29" s="83"/>
      <c r="B29" s="39" t="s">
        <v>37</v>
      </c>
      <c r="C29" s="73">
        <f>SUM(C17:C28)</f>
        <v>54055</v>
      </c>
      <c r="D29" s="73">
        <f>SUM(D17:D28)</f>
        <v>53848</v>
      </c>
      <c r="E29" s="72"/>
      <c r="F29" s="73"/>
      <c r="G29" s="77"/>
      <c r="H29" s="73">
        <f>SUM(H17:H28)</f>
        <v>38368</v>
      </c>
      <c r="I29" s="73">
        <f>SUM(I17:I28)</f>
        <v>40357</v>
      </c>
      <c r="J29" s="72"/>
      <c r="K29" s="73"/>
      <c r="L29" s="77"/>
      <c r="M29" s="73">
        <f>SUM(M17:M28)</f>
        <v>12885</v>
      </c>
      <c r="N29" s="73">
        <f>SUM(N17:N28)</f>
        <v>14608</v>
      </c>
      <c r="O29" s="72"/>
      <c r="P29" s="73"/>
      <c r="Q29" s="84"/>
    </row>
    <row r="30" spans="1:19" s="2" customFormat="1">
      <c r="A30" s="22"/>
      <c r="B30" s="8"/>
      <c r="C30" s="21"/>
      <c r="D30" s="21"/>
      <c r="E30" s="21"/>
      <c r="F30" s="21" t="s">
        <v>49</v>
      </c>
      <c r="G30" s="21"/>
      <c r="H30" s="21"/>
      <c r="I30" s="21"/>
      <c r="J30" s="21"/>
      <c r="K30" s="21" t="s">
        <v>49</v>
      </c>
      <c r="L30" s="21"/>
      <c r="M30" s="21"/>
      <c r="N30" s="21"/>
      <c r="O30" s="21"/>
      <c r="P30" s="21" t="s">
        <v>49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39" t="s">
        <v>38</v>
      </c>
      <c r="C32" s="73">
        <f>SUM(C17:C28)</f>
        <v>54055</v>
      </c>
      <c r="D32" s="73">
        <f>SUM(D17:D28)</f>
        <v>53848</v>
      </c>
      <c r="E32" s="72">
        <f>(D32/C32-1)*100</f>
        <v>-0.3829432984922776</v>
      </c>
      <c r="G32" s="21"/>
      <c r="H32" s="73">
        <f>SUM(H17:H28)</f>
        <v>38368</v>
      </c>
      <c r="I32" s="73">
        <f>SUM(I17:I28)</f>
        <v>40357</v>
      </c>
      <c r="J32" s="72">
        <f>(I32/H32-1)*100</f>
        <v>5.184007506255206</v>
      </c>
      <c r="K32" s="21"/>
      <c r="L32" s="21"/>
      <c r="M32" s="73">
        <f>SUM(M17:M28)</f>
        <v>12885</v>
      </c>
      <c r="N32" s="73">
        <f>SUM(N17:N28)</f>
        <v>14608</v>
      </c>
      <c r="O32" s="72">
        <f>(N32/M32-1)*100</f>
        <v>13.372138145129986</v>
      </c>
      <c r="P32" s="21"/>
      <c r="Q32" s="23"/>
    </row>
    <row r="33" spans="1:17" s="2" customFormat="1" ht="15.75">
      <c r="A33" s="22"/>
      <c r="B33" s="39" t="s">
        <v>39</v>
      </c>
      <c r="C33" s="74"/>
      <c r="D33" s="72">
        <f>(D32/C32-1)*100</f>
        <v>-0.3829432984922776</v>
      </c>
      <c r="E33" s="21"/>
      <c r="F33" s="74"/>
      <c r="G33" s="21"/>
      <c r="H33" s="74"/>
      <c r="I33" s="72">
        <f>(I32/H32-1)*100</f>
        <v>5.184007506255206</v>
      </c>
      <c r="J33" s="21"/>
      <c r="K33" s="21"/>
      <c r="L33" s="21"/>
      <c r="M33" s="74"/>
      <c r="N33" s="72">
        <f>(N32/M32-1)*100</f>
        <v>13.372138145129986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3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41</v>
      </c>
      <c r="D38" s="21" t="s">
        <v>42</v>
      </c>
      <c r="E38" s="21"/>
      <c r="F38" s="21"/>
      <c r="G38" s="21"/>
      <c r="H38" s="21" t="s">
        <v>41</v>
      </c>
      <c r="I38" s="21" t="s">
        <v>42</v>
      </c>
      <c r="J38" s="21"/>
      <c r="K38" s="21"/>
      <c r="L38" s="21"/>
      <c r="M38" s="21" t="s">
        <v>41</v>
      </c>
      <c r="N38" s="21" t="s">
        <v>42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43</v>
      </c>
      <c r="D40" s="79">
        <f>C28</f>
        <v>2856</v>
      </c>
      <c r="E40" s="79">
        <f>D28</f>
        <v>2655</v>
      </c>
      <c r="F40" s="21"/>
      <c r="G40" s="21"/>
      <c r="H40" s="21" t="s">
        <v>43</v>
      </c>
      <c r="I40" s="79">
        <f>H28</f>
        <v>2306</v>
      </c>
      <c r="J40" s="79">
        <f>I28</f>
        <v>2160</v>
      </c>
      <c r="K40" s="21"/>
      <c r="L40" s="21"/>
      <c r="M40" s="21" t="s">
        <v>43</v>
      </c>
      <c r="N40" s="79">
        <f>M28</f>
        <v>777</v>
      </c>
      <c r="O40" s="79">
        <f>N28</f>
        <v>952</v>
      </c>
      <c r="P40" s="21"/>
      <c r="Q40" s="23"/>
    </row>
    <row r="41" spans="1:17" s="2" customFormat="1">
      <c r="A41" s="22"/>
      <c r="B41" s="8"/>
      <c r="C41" s="21" t="s">
        <v>44</v>
      </c>
      <c r="D41" s="21" t="str">
        <f>B28</f>
        <v xml:space="preserve">  Diciembre</v>
      </c>
      <c r="E41" s="21"/>
      <c r="F41" s="21"/>
      <c r="G41" s="21"/>
      <c r="H41" s="21" t="s">
        <v>44</v>
      </c>
      <c r="I41" s="21" t="str">
        <f>B28</f>
        <v xml:space="preserve">  Diciembre</v>
      </c>
      <c r="J41" s="21"/>
      <c r="K41" s="21"/>
      <c r="L41" s="21"/>
      <c r="M41" s="21" t="str">
        <f>B20</f>
        <v xml:space="preserve">  Abril</v>
      </c>
      <c r="N41" s="21" t="str">
        <f>B28</f>
        <v xml:space="preserve">  Diciembre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0000"/>
  </sheetPr>
  <dimension ref="A1:S56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6" t="s">
        <v>50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51</v>
      </c>
      <c r="C13" s="97" t="s">
        <v>52</v>
      </c>
      <c r="D13" s="97"/>
      <c r="E13" s="94" t="s">
        <v>23</v>
      </c>
      <c r="F13" s="94" t="s">
        <v>53</v>
      </c>
      <c r="G13" s="98" t="s">
        <v>54</v>
      </c>
      <c r="H13" s="99"/>
      <c r="I13" s="94" t="s">
        <v>23</v>
      </c>
      <c r="J13" s="94" t="s">
        <v>55</v>
      </c>
      <c r="K13" s="87"/>
      <c r="L13" s="82" t="s">
        <v>56</v>
      </c>
      <c r="M13" s="94" t="s">
        <v>57</v>
      </c>
      <c r="N13" s="15"/>
    </row>
    <row r="14" spans="1:19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19" ht="15.75">
      <c r="A15" s="12"/>
      <c r="B15" s="30"/>
      <c r="C15" s="31"/>
      <c r="D15" s="31"/>
      <c r="E15" s="87"/>
      <c r="F15" s="32"/>
      <c r="G15" s="32"/>
      <c r="H15" s="32"/>
      <c r="I15" s="32"/>
      <c r="J15" s="32"/>
      <c r="K15" s="32"/>
      <c r="L15" s="32"/>
      <c r="N15" s="15"/>
    </row>
    <row r="16" spans="1:19" ht="15.75">
      <c r="A16" s="12"/>
      <c r="B16" s="33" t="s">
        <v>59</v>
      </c>
      <c r="C16" s="34">
        <v>2</v>
      </c>
      <c r="D16" s="34">
        <v>9</v>
      </c>
      <c r="E16" s="35">
        <f t="shared" ref="E16:E50" si="0">IF(ISBLANK(D16),"",(IFERROR(((D16/C16-1)*100),"")))</f>
        <v>350</v>
      </c>
      <c r="F16" s="35">
        <f>+(D16*100)/$D$50</f>
        <v>0.15228426395939088</v>
      </c>
      <c r="G16" s="34">
        <v>33</v>
      </c>
      <c r="H16" s="34">
        <v>44</v>
      </c>
      <c r="I16" s="35">
        <f t="shared" ref="I16:I50" si="1">IF(ISBLANK(H16),"",(IFERROR(((H16/G16-1)*100),"")))</f>
        <v>33.333333333333329</v>
      </c>
      <c r="J16" s="35">
        <f>+(H16*100)/$H$50</f>
        <v>4.0452702516341969E-2</v>
      </c>
      <c r="K16" s="76"/>
      <c r="L16" s="34">
        <v>148</v>
      </c>
      <c r="M16" s="35">
        <f>+(L16*100)/$L$50</f>
        <v>3.3715979323903487E-2</v>
      </c>
      <c r="N16" s="15"/>
    </row>
    <row r="17" spans="1:14" ht="15.75">
      <c r="A17" s="12"/>
      <c r="B17" s="33" t="s">
        <v>60</v>
      </c>
      <c r="C17" s="34">
        <v>1781</v>
      </c>
      <c r="D17" s="34">
        <v>1580</v>
      </c>
      <c r="E17" s="35">
        <f t="shared" si="0"/>
        <v>-11.285794497473333</v>
      </c>
      <c r="F17" s="35">
        <f t="shared" ref="F17:F48" si="2">+(D17*100)/$D$50</f>
        <v>26.734348561759731</v>
      </c>
      <c r="G17" s="34">
        <v>28633</v>
      </c>
      <c r="H17" s="34">
        <v>31440</v>
      </c>
      <c r="I17" s="35">
        <f t="shared" si="1"/>
        <v>9.8033737296126855</v>
      </c>
      <c r="J17" s="35">
        <f t="shared" ref="J17:J48" si="3">+(H17*100)/$H$50</f>
        <v>28.905294707131628</v>
      </c>
      <c r="K17" s="76"/>
      <c r="L17" s="34">
        <v>106881</v>
      </c>
      <c r="M17" s="35">
        <f t="shared" ref="M17:M47" si="4">+(L17*100)/$L$50</f>
        <v>24.348632338636005</v>
      </c>
      <c r="N17" s="15"/>
    </row>
    <row r="18" spans="1:14" ht="15.75">
      <c r="A18" s="12"/>
      <c r="B18" s="33" t="s">
        <v>61</v>
      </c>
      <c r="C18" s="34">
        <v>62</v>
      </c>
      <c r="D18" s="34">
        <v>51</v>
      </c>
      <c r="E18" s="35">
        <f t="shared" si="0"/>
        <v>-17.741935483870964</v>
      </c>
      <c r="F18" s="35">
        <f t="shared" si="2"/>
        <v>0.86294416243654826</v>
      </c>
      <c r="G18" s="34">
        <v>1322</v>
      </c>
      <c r="H18" s="34">
        <v>1041</v>
      </c>
      <c r="I18" s="35">
        <f t="shared" si="1"/>
        <v>-21.255673222390314</v>
      </c>
      <c r="J18" s="35">
        <f t="shared" si="3"/>
        <v>0.95707416635254527</v>
      </c>
      <c r="K18" s="76"/>
      <c r="L18" s="34">
        <v>4776</v>
      </c>
      <c r="M18" s="35">
        <f t="shared" si="4"/>
        <v>1.08802376520921</v>
      </c>
      <c r="N18" s="15"/>
    </row>
    <row r="19" spans="1:14" ht="15.75">
      <c r="A19" s="12"/>
      <c r="B19" s="33" t="s">
        <v>62</v>
      </c>
      <c r="C19" s="34">
        <v>181</v>
      </c>
      <c r="D19" s="34">
        <v>191</v>
      </c>
      <c r="E19" s="35">
        <f t="shared" si="0"/>
        <v>5.5248618784530468</v>
      </c>
      <c r="F19" s="35">
        <f t="shared" si="2"/>
        <v>3.2318104906937393</v>
      </c>
      <c r="G19" s="34">
        <v>3901</v>
      </c>
      <c r="H19" s="34">
        <v>3955</v>
      </c>
      <c r="I19" s="35">
        <f t="shared" si="1"/>
        <v>1.3842604460394758</v>
      </c>
      <c r="J19" s="35">
        <f t="shared" si="3"/>
        <v>3.6361463284575568</v>
      </c>
      <c r="K19" s="76"/>
      <c r="L19" s="34">
        <v>18128</v>
      </c>
      <c r="M19" s="35">
        <f t="shared" si="4"/>
        <v>4.1297518458359628</v>
      </c>
      <c r="N19" s="15"/>
    </row>
    <row r="20" spans="1:14" ht="15.75">
      <c r="A20" s="12"/>
      <c r="B20" s="33" t="s">
        <v>63</v>
      </c>
      <c r="C20" s="34">
        <v>443</v>
      </c>
      <c r="D20" s="34">
        <v>821</v>
      </c>
      <c r="E20" s="35">
        <f t="shared" si="0"/>
        <v>85.327313769751683</v>
      </c>
      <c r="F20" s="35">
        <f t="shared" si="2"/>
        <v>13.8917089678511</v>
      </c>
      <c r="G20" s="34">
        <v>9455</v>
      </c>
      <c r="H20" s="34">
        <v>12134</v>
      </c>
      <c r="I20" s="35">
        <f t="shared" si="1"/>
        <v>28.334214701216286</v>
      </c>
      <c r="J20" s="35">
        <f t="shared" si="3"/>
        <v>11.155752098483942</v>
      </c>
      <c r="K20" s="76"/>
      <c r="L20" s="34">
        <v>43936</v>
      </c>
      <c r="M20" s="35">
        <f t="shared" si="4"/>
        <v>10.009089645777188</v>
      </c>
      <c r="N20" s="15"/>
    </row>
    <row r="21" spans="1:14" ht="15.75">
      <c r="A21" s="12"/>
      <c r="B21" s="33" t="s">
        <v>64</v>
      </c>
      <c r="C21" s="34">
        <v>74</v>
      </c>
      <c r="D21" s="34">
        <v>77</v>
      </c>
      <c r="E21" s="35">
        <f t="shared" si="0"/>
        <v>4.0540540540540571</v>
      </c>
      <c r="F21" s="35">
        <f t="shared" si="2"/>
        <v>1.3028764805414552</v>
      </c>
      <c r="G21" s="34">
        <v>907</v>
      </c>
      <c r="H21" s="34">
        <v>1075</v>
      </c>
      <c r="I21" s="35">
        <f t="shared" si="1"/>
        <v>18.522601984564503</v>
      </c>
      <c r="J21" s="35">
        <f t="shared" si="3"/>
        <v>0.98833307284244587</v>
      </c>
      <c r="K21" s="76"/>
      <c r="L21" s="34">
        <v>4275</v>
      </c>
      <c r="M21" s="35">
        <f t="shared" si="4"/>
        <v>0.97389061898437446</v>
      </c>
      <c r="N21" s="15"/>
    </row>
    <row r="22" spans="1:14" ht="15.75">
      <c r="A22" s="12"/>
      <c r="B22" s="33" t="s">
        <v>65</v>
      </c>
      <c r="C22" s="34">
        <v>39</v>
      </c>
      <c r="D22" s="34">
        <v>28</v>
      </c>
      <c r="E22" s="35">
        <f t="shared" si="0"/>
        <v>-28.205128205128204</v>
      </c>
      <c r="F22" s="35">
        <f t="shared" si="2"/>
        <v>0.47377326565143824</v>
      </c>
      <c r="G22" s="34">
        <v>697</v>
      </c>
      <c r="H22" s="34">
        <v>769</v>
      </c>
      <c r="I22" s="35">
        <f t="shared" si="1"/>
        <v>10.329985652797703</v>
      </c>
      <c r="J22" s="35">
        <f t="shared" si="3"/>
        <v>0.7070029144333404</v>
      </c>
      <c r="K22" s="76"/>
      <c r="L22" s="34">
        <v>3020</v>
      </c>
      <c r="M22" s="35">
        <f t="shared" si="4"/>
        <v>0.68798822674451721</v>
      </c>
      <c r="N22" s="15"/>
    </row>
    <row r="23" spans="1:14" ht="15.75">
      <c r="A23" s="12"/>
      <c r="B23" s="33" t="s">
        <v>66</v>
      </c>
      <c r="C23" s="34">
        <v>66</v>
      </c>
      <c r="D23" s="34">
        <v>46</v>
      </c>
      <c r="E23" s="35">
        <f t="shared" si="0"/>
        <v>-30.303030303030297</v>
      </c>
      <c r="F23" s="35">
        <f t="shared" si="2"/>
        <v>0.77834179357021993</v>
      </c>
      <c r="G23" s="34">
        <v>774</v>
      </c>
      <c r="H23" s="34">
        <v>1001</v>
      </c>
      <c r="I23" s="35">
        <f t="shared" si="1"/>
        <v>29.328165374676995</v>
      </c>
      <c r="J23" s="35">
        <f t="shared" si="3"/>
        <v>0.92029898224677986</v>
      </c>
      <c r="K23" s="76"/>
      <c r="L23" s="34">
        <v>4182</v>
      </c>
      <c r="M23" s="35">
        <f t="shared" si="4"/>
        <v>0.9527042265713811</v>
      </c>
      <c r="N23" s="15"/>
    </row>
    <row r="24" spans="1:14" ht="15.75">
      <c r="A24" s="12"/>
      <c r="B24" s="33" t="s">
        <v>67</v>
      </c>
      <c r="C24" s="34">
        <v>100</v>
      </c>
      <c r="D24" s="34">
        <v>65</v>
      </c>
      <c r="E24" s="35">
        <f t="shared" si="0"/>
        <v>-35</v>
      </c>
      <c r="F24" s="35">
        <f t="shared" si="2"/>
        <v>1.0998307952622672</v>
      </c>
      <c r="G24" s="34">
        <v>1363</v>
      </c>
      <c r="H24" s="34">
        <v>1420</v>
      </c>
      <c r="I24" s="35">
        <f t="shared" si="1"/>
        <v>4.1819515774027982</v>
      </c>
      <c r="J24" s="35">
        <f t="shared" si="3"/>
        <v>1.3055190357546727</v>
      </c>
      <c r="K24" s="76"/>
      <c r="L24" s="34">
        <v>6118</v>
      </c>
      <c r="M24" s="35">
        <f t="shared" si="4"/>
        <v>1.3937456858354158</v>
      </c>
      <c r="N24" s="15"/>
    </row>
    <row r="25" spans="1:14" ht="15.75">
      <c r="A25" s="12"/>
      <c r="B25" s="33" t="s">
        <v>68</v>
      </c>
      <c r="C25" s="34">
        <v>130</v>
      </c>
      <c r="D25" s="34">
        <v>95</v>
      </c>
      <c r="E25" s="35">
        <f t="shared" si="0"/>
        <v>-26.923076923076927</v>
      </c>
      <c r="F25" s="35">
        <f t="shared" si="2"/>
        <v>1.607445008460237</v>
      </c>
      <c r="G25" s="34">
        <v>2115</v>
      </c>
      <c r="H25" s="34">
        <v>1879</v>
      </c>
      <c r="I25" s="35">
        <f t="shared" si="1"/>
        <v>-11.158392434988185</v>
      </c>
      <c r="J25" s="35">
        <f t="shared" si="3"/>
        <v>1.7275142733683311</v>
      </c>
      <c r="K25" s="76"/>
      <c r="L25" s="34">
        <v>9431</v>
      </c>
      <c r="M25" s="35">
        <f t="shared" si="4"/>
        <v>2.1484824392144177</v>
      </c>
      <c r="N25" s="15"/>
    </row>
    <row r="26" spans="1:14" ht="15.75">
      <c r="A26" s="12"/>
      <c r="B26" s="33" t="s">
        <v>69</v>
      </c>
      <c r="C26" s="34">
        <v>293</v>
      </c>
      <c r="D26" s="34">
        <v>127</v>
      </c>
      <c r="E26" s="35">
        <f t="shared" si="0"/>
        <v>-56.655290102389074</v>
      </c>
      <c r="F26" s="35">
        <f t="shared" si="2"/>
        <v>2.1489001692047376</v>
      </c>
      <c r="G26" s="34">
        <v>2773</v>
      </c>
      <c r="H26" s="34">
        <v>3202</v>
      </c>
      <c r="I26" s="35">
        <f t="shared" si="1"/>
        <v>15.470609448250983</v>
      </c>
      <c r="J26" s="35">
        <f t="shared" si="3"/>
        <v>2.9438534876665226</v>
      </c>
      <c r="K26" s="76"/>
      <c r="L26" s="34">
        <v>9073</v>
      </c>
      <c r="M26" s="35">
        <f t="shared" si="4"/>
        <v>2.0669262189579483</v>
      </c>
      <c r="N26" s="15"/>
    </row>
    <row r="27" spans="1:14" ht="15.75">
      <c r="A27" s="12"/>
      <c r="B27" s="33" t="s">
        <v>70</v>
      </c>
      <c r="C27" s="34">
        <v>275</v>
      </c>
      <c r="D27" s="34">
        <v>256</v>
      </c>
      <c r="E27" s="35">
        <f t="shared" si="0"/>
        <v>-6.9090909090909092</v>
      </c>
      <c r="F27" s="35">
        <f t="shared" si="2"/>
        <v>4.3316412859560067</v>
      </c>
      <c r="G27" s="34">
        <v>5029</v>
      </c>
      <c r="H27" s="34">
        <v>4864</v>
      </c>
      <c r="I27" s="35">
        <f t="shared" si="1"/>
        <v>-3.2809703718433059</v>
      </c>
      <c r="J27" s="35">
        <f t="shared" si="3"/>
        <v>4.4718623872610763</v>
      </c>
      <c r="K27" s="76"/>
      <c r="L27" s="34">
        <v>15019</v>
      </c>
      <c r="M27" s="35">
        <f t="shared" si="4"/>
        <v>3.421488469362882</v>
      </c>
      <c r="N27" s="15"/>
    </row>
    <row r="28" spans="1:14" ht="15.75">
      <c r="A28" s="12"/>
      <c r="B28" s="33" t="s">
        <v>71</v>
      </c>
      <c r="C28" s="34">
        <v>39</v>
      </c>
      <c r="D28" s="34">
        <v>48</v>
      </c>
      <c r="E28" s="35">
        <f t="shared" si="0"/>
        <v>23.076923076923084</v>
      </c>
      <c r="F28" s="35">
        <f t="shared" si="2"/>
        <v>0.81218274111675126</v>
      </c>
      <c r="G28" s="34">
        <v>1088</v>
      </c>
      <c r="H28" s="34">
        <v>1073</v>
      </c>
      <c r="I28" s="35">
        <f t="shared" si="1"/>
        <v>-1.3786764705882359</v>
      </c>
      <c r="J28" s="35">
        <f t="shared" si="3"/>
        <v>0.98649431363715767</v>
      </c>
      <c r="K28" s="76"/>
      <c r="L28" s="34">
        <v>3627</v>
      </c>
      <c r="M28" s="35">
        <f t="shared" si="4"/>
        <v>0.82626930410674293</v>
      </c>
      <c r="N28" s="15"/>
    </row>
    <row r="29" spans="1:14" ht="15.75">
      <c r="A29" s="12"/>
      <c r="B29" s="33" t="s">
        <v>72</v>
      </c>
      <c r="C29" s="34">
        <v>87</v>
      </c>
      <c r="D29" s="34">
        <v>182</v>
      </c>
      <c r="E29" s="35">
        <f t="shared" si="0"/>
        <v>109.19540229885057</v>
      </c>
      <c r="F29" s="35">
        <f t="shared" si="2"/>
        <v>3.0795262267343486</v>
      </c>
      <c r="G29" s="34">
        <v>3578</v>
      </c>
      <c r="H29" s="34">
        <v>2949</v>
      </c>
      <c r="I29" s="35">
        <f t="shared" si="1"/>
        <v>-17.579653437674679</v>
      </c>
      <c r="J29" s="35">
        <f t="shared" si="3"/>
        <v>2.7112504481975561</v>
      </c>
      <c r="K29" s="76"/>
      <c r="L29" s="34">
        <v>9532</v>
      </c>
      <c r="M29" s="35">
        <f t="shared" si="4"/>
        <v>2.1714913169962706</v>
      </c>
      <c r="N29" s="15"/>
    </row>
    <row r="30" spans="1:14" ht="15.75">
      <c r="A30" s="12"/>
      <c r="B30" s="33" t="s">
        <v>73</v>
      </c>
      <c r="C30" s="34">
        <v>262</v>
      </c>
      <c r="D30" s="34">
        <v>301</v>
      </c>
      <c r="E30" s="35">
        <f t="shared" si="0"/>
        <v>14.885496183206115</v>
      </c>
      <c r="F30" s="35">
        <f t="shared" si="2"/>
        <v>5.0930626057529613</v>
      </c>
      <c r="G30" s="34">
        <v>5026</v>
      </c>
      <c r="H30" s="34">
        <v>5181</v>
      </c>
      <c r="I30" s="35">
        <f t="shared" si="1"/>
        <v>3.0839633903700703</v>
      </c>
      <c r="J30" s="35">
        <f t="shared" si="3"/>
        <v>4.7633057212992673</v>
      </c>
      <c r="K30" s="76"/>
      <c r="L30" s="34">
        <v>19407</v>
      </c>
      <c r="M30" s="35">
        <f t="shared" si="4"/>
        <v>4.421121694182399</v>
      </c>
      <c r="N30" s="15"/>
    </row>
    <row r="31" spans="1:14" ht="15.75">
      <c r="A31" s="12"/>
      <c r="B31" s="33" t="s">
        <v>74</v>
      </c>
      <c r="C31" s="34">
        <v>1</v>
      </c>
      <c r="D31" s="34">
        <v>0</v>
      </c>
      <c r="E31" s="35">
        <f t="shared" si="0"/>
        <v>-100</v>
      </c>
      <c r="F31" s="35">
        <f t="shared" si="2"/>
        <v>0</v>
      </c>
      <c r="G31" s="34">
        <v>2</v>
      </c>
      <c r="H31" s="34">
        <v>0</v>
      </c>
      <c r="I31" s="35">
        <f t="shared" si="1"/>
        <v>-100</v>
      </c>
      <c r="J31" s="35">
        <f t="shared" si="3"/>
        <v>0</v>
      </c>
      <c r="K31" s="76"/>
      <c r="L31" s="34">
        <v>5</v>
      </c>
      <c r="M31" s="35">
        <f t="shared" si="4"/>
        <v>1.1390533555372801E-3</v>
      </c>
      <c r="N31" s="15"/>
    </row>
    <row r="32" spans="1:14" ht="15.75">
      <c r="A32" s="12"/>
      <c r="B32" s="33" t="s">
        <v>75</v>
      </c>
      <c r="C32" s="34">
        <v>1</v>
      </c>
      <c r="D32" s="34">
        <v>1</v>
      </c>
      <c r="E32" s="35">
        <f t="shared" si="0"/>
        <v>0</v>
      </c>
      <c r="F32" s="35">
        <f t="shared" si="2"/>
        <v>1.6920473773265651E-2</v>
      </c>
      <c r="G32" s="34">
        <v>14</v>
      </c>
      <c r="H32" s="34">
        <v>18</v>
      </c>
      <c r="I32" s="35">
        <f t="shared" si="1"/>
        <v>28.57142857142858</v>
      </c>
      <c r="J32" s="35">
        <f t="shared" si="3"/>
        <v>1.6548832847594442E-2</v>
      </c>
      <c r="K32" s="76"/>
      <c r="L32" s="34">
        <v>69</v>
      </c>
      <c r="M32" s="35">
        <f t="shared" si="4"/>
        <v>1.5718936306414466E-2</v>
      </c>
      <c r="N32" s="15"/>
    </row>
    <row r="33" spans="1:14" ht="15.75">
      <c r="A33" s="12"/>
      <c r="B33" s="33" t="s">
        <v>76</v>
      </c>
      <c r="C33" s="34">
        <v>120</v>
      </c>
      <c r="D33" s="34">
        <v>82</v>
      </c>
      <c r="E33" s="35">
        <f t="shared" si="0"/>
        <v>-31.666666666666664</v>
      </c>
      <c r="F33" s="35">
        <f t="shared" si="2"/>
        <v>1.3874788494077834</v>
      </c>
      <c r="G33" s="34">
        <v>1760</v>
      </c>
      <c r="H33" s="34">
        <v>1275</v>
      </c>
      <c r="I33" s="35">
        <f t="shared" si="1"/>
        <v>-27.556818181818176</v>
      </c>
      <c r="J33" s="35">
        <f t="shared" si="3"/>
        <v>1.1722089933712732</v>
      </c>
      <c r="K33" s="76"/>
      <c r="L33" s="34">
        <v>5683</v>
      </c>
      <c r="M33" s="35">
        <f t="shared" si="4"/>
        <v>1.2946480439036725</v>
      </c>
      <c r="N33" s="15"/>
    </row>
    <row r="34" spans="1:14" ht="15.75">
      <c r="A34" s="12"/>
      <c r="B34" s="33" t="s">
        <v>77</v>
      </c>
      <c r="C34" s="34">
        <v>111</v>
      </c>
      <c r="D34" s="34">
        <v>114</v>
      </c>
      <c r="E34" s="35">
        <f t="shared" si="0"/>
        <v>2.7027027027026973</v>
      </c>
      <c r="F34" s="35">
        <f t="shared" si="2"/>
        <v>1.9289340101522843</v>
      </c>
      <c r="G34" s="34">
        <v>2156</v>
      </c>
      <c r="H34" s="34">
        <v>1904</v>
      </c>
      <c r="I34" s="35">
        <f t="shared" si="1"/>
        <v>-11.688311688311693</v>
      </c>
      <c r="J34" s="35">
        <f t="shared" si="3"/>
        <v>1.7504987634344344</v>
      </c>
      <c r="K34" s="76"/>
      <c r="L34" s="34">
        <v>6581</v>
      </c>
      <c r="M34" s="35">
        <f t="shared" si="4"/>
        <v>1.4992220265581679</v>
      </c>
      <c r="N34" s="15"/>
    </row>
    <row r="35" spans="1:14" ht="15.75">
      <c r="A35" s="12"/>
      <c r="B35" s="33" t="s">
        <v>78</v>
      </c>
      <c r="C35" s="34">
        <v>138</v>
      </c>
      <c r="D35" s="34">
        <v>151</v>
      </c>
      <c r="E35" s="35">
        <f t="shared" si="0"/>
        <v>9.4202898550724612</v>
      </c>
      <c r="F35" s="35">
        <f t="shared" si="2"/>
        <v>2.5549915397631136</v>
      </c>
      <c r="G35" s="34">
        <v>2578</v>
      </c>
      <c r="H35" s="34">
        <v>3206</v>
      </c>
      <c r="I35" s="35">
        <f t="shared" si="1"/>
        <v>24.359968968192391</v>
      </c>
      <c r="J35" s="35">
        <f t="shared" si="3"/>
        <v>2.9475310060770994</v>
      </c>
      <c r="K35" s="76"/>
      <c r="L35" s="34">
        <v>10334</v>
      </c>
      <c r="M35" s="35">
        <f t="shared" si="4"/>
        <v>2.3541954752244503</v>
      </c>
      <c r="N35" s="15"/>
    </row>
    <row r="36" spans="1:14" ht="15.75">
      <c r="A36" s="12"/>
      <c r="B36" s="33" t="s">
        <v>79</v>
      </c>
      <c r="C36" s="34">
        <v>235</v>
      </c>
      <c r="D36" s="34">
        <v>207</v>
      </c>
      <c r="E36" s="35">
        <f t="shared" si="0"/>
        <v>-11.914893617021271</v>
      </c>
      <c r="F36" s="35">
        <f t="shared" si="2"/>
        <v>3.5025380710659899</v>
      </c>
      <c r="G36" s="34">
        <v>4206</v>
      </c>
      <c r="H36" s="34">
        <v>3796</v>
      </c>
      <c r="I36" s="35">
        <f t="shared" si="1"/>
        <v>-9.747979077508317</v>
      </c>
      <c r="J36" s="35">
        <f t="shared" si="3"/>
        <v>3.4899649716371393</v>
      </c>
      <c r="K36" s="76"/>
      <c r="L36" s="34">
        <v>26927</v>
      </c>
      <c r="M36" s="35">
        <f t="shared" si="4"/>
        <v>6.1342579409104685</v>
      </c>
      <c r="N36" s="15"/>
    </row>
    <row r="37" spans="1:14" ht="15.75">
      <c r="A37" s="12"/>
      <c r="B37" s="33" t="s">
        <v>80</v>
      </c>
      <c r="C37" s="34">
        <v>160</v>
      </c>
      <c r="D37" s="34">
        <v>49</v>
      </c>
      <c r="E37" s="35">
        <f t="shared" si="0"/>
        <v>-69.375</v>
      </c>
      <c r="F37" s="35">
        <f t="shared" si="2"/>
        <v>0.82910321489001693</v>
      </c>
      <c r="G37" s="34">
        <v>3263</v>
      </c>
      <c r="H37" s="34">
        <v>2259</v>
      </c>
      <c r="I37" s="35">
        <f t="shared" si="1"/>
        <v>-30.76923076923077</v>
      </c>
      <c r="J37" s="35">
        <f t="shared" si="3"/>
        <v>2.0768785223731028</v>
      </c>
      <c r="K37" s="76"/>
      <c r="L37" s="34">
        <v>9256</v>
      </c>
      <c r="M37" s="35">
        <f t="shared" si="4"/>
        <v>2.108615571770613</v>
      </c>
      <c r="N37" s="15"/>
    </row>
    <row r="38" spans="1:14" ht="15.75">
      <c r="A38" s="12"/>
      <c r="B38" s="33" t="s">
        <v>81</v>
      </c>
      <c r="C38" s="34">
        <v>203</v>
      </c>
      <c r="D38" s="34">
        <v>111</v>
      </c>
      <c r="E38" s="35">
        <f t="shared" si="0"/>
        <v>-45.320197044334975</v>
      </c>
      <c r="F38" s="35">
        <f t="shared" si="2"/>
        <v>1.8781725888324874</v>
      </c>
      <c r="G38" s="34">
        <v>2763</v>
      </c>
      <c r="H38" s="34">
        <v>2447</v>
      </c>
      <c r="I38" s="35">
        <f t="shared" si="1"/>
        <v>-11.436844010133917</v>
      </c>
      <c r="J38" s="35">
        <f t="shared" si="3"/>
        <v>2.2497218876702001</v>
      </c>
      <c r="K38" s="76"/>
      <c r="L38" s="34">
        <v>9862</v>
      </c>
      <c r="M38" s="35">
        <f t="shared" si="4"/>
        <v>2.2466688384617313</v>
      </c>
      <c r="N38" s="15"/>
    </row>
    <row r="39" spans="1:14" ht="15.75">
      <c r="A39" s="12"/>
      <c r="B39" s="33" t="s">
        <v>82</v>
      </c>
      <c r="C39" s="34">
        <v>131</v>
      </c>
      <c r="D39" s="34">
        <v>200</v>
      </c>
      <c r="E39" s="35">
        <f t="shared" si="0"/>
        <v>52.671755725190849</v>
      </c>
      <c r="F39" s="35">
        <f t="shared" si="2"/>
        <v>3.3840947546531304</v>
      </c>
      <c r="G39" s="34">
        <v>2801</v>
      </c>
      <c r="H39" s="34">
        <v>2793</v>
      </c>
      <c r="I39" s="35">
        <f t="shared" si="1"/>
        <v>-0.28561228132809591</v>
      </c>
      <c r="J39" s="35">
        <f t="shared" si="3"/>
        <v>2.5678272301850713</v>
      </c>
      <c r="K39" s="76"/>
      <c r="L39" s="34">
        <v>8751</v>
      </c>
      <c r="M39" s="35">
        <f t="shared" si="4"/>
        <v>1.9935711828613476</v>
      </c>
      <c r="N39" s="15"/>
    </row>
    <row r="40" spans="1:14" ht="15.75">
      <c r="A40" s="12"/>
      <c r="B40" s="33" t="s">
        <v>83</v>
      </c>
      <c r="C40" s="34">
        <v>37</v>
      </c>
      <c r="D40" s="34">
        <v>19</v>
      </c>
      <c r="E40" s="35">
        <f t="shared" si="0"/>
        <v>-48.648648648648653</v>
      </c>
      <c r="F40" s="35">
        <f t="shared" si="2"/>
        <v>0.32148900169204736</v>
      </c>
      <c r="G40" s="34">
        <v>576</v>
      </c>
      <c r="H40" s="34">
        <v>662</v>
      </c>
      <c r="I40" s="35">
        <f t="shared" si="1"/>
        <v>14.930555555555557</v>
      </c>
      <c r="J40" s="35">
        <f t="shared" si="3"/>
        <v>0.6086292969504179</v>
      </c>
      <c r="K40" s="76"/>
      <c r="L40" s="34">
        <v>2140</v>
      </c>
      <c r="M40" s="35">
        <f t="shared" si="4"/>
        <v>0.48751483616995589</v>
      </c>
      <c r="N40" s="15"/>
    </row>
    <row r="41" spans="1:14" ht="15.75">
      <c r="A41" s="12"/>
      <c r="B41" s="33" t="s">
        <v>84</v>
      </c>
      <c r="C41" s="34">
        <v>68</v>
      </c>
      <c r="D41" s="34">
        <v>151</v>
      </c>
      <c r="E41" s="35">
        <f t="shared" si="0"/>
        <v>122.05882352941177</v>
      </c>
      <c r="F41" s="35">
        <f t="shared" si="2"/>
        <v>2.5549915397631136</v>
      </c>
      <c r="G41" s="34">
        <v>1506</v>
      </c>
      <c r="H41" s="34">
        <v>1890</v>
      </c>
      <c r="I41" s="35">
        <f t="shared" si="1"/>
        <v>25.498007968127489</v>
      </c>
      <c r="J41" s="35">
        <f t="shared" si="3"/>
        <v>1.7376274489974166</v>
      </c>
      <c r="K41" s="76"/>
      <c r="L41" s="34">
        <v>7098</v>
      </c>
      <c r="M41" s="35">
        <f t="shared" si="4"/>
        <v>1.6170001435207229</v>
      </c>
      <c r="N41" s="15"/>
    </row>
    <row r="42" spans="1:14" ht="15.75">
      <c r="A42" s="12"/>
      <c r="B42" s="33" t="s">
        <v>85</v>
      </c>
      <c r="C42" s="34">
        <v>3</v>
      </c>
      <c r="D42" s="34">
        <v>0</v>
      </c>
      <c r="E42" s="35">
        <f t="shared" si="0"/>
        <v>-100</v>
      </c>
      <c r="F42" s="35">
        <f t="shared" si="2"/>
        <v>0</v>
      </c>
      <c r="G42" s="34">
        <v>13</v>
      </c>
      <c r="H42" s="34">
        <v>15</v>
      </c>
      <c r="I42" s="35">
        <f t="shared" si="1"/>
        <v>15.384615384615374</v>
      </c>
      <c r="J42" s="35">
        <f t="shared" si="3"/>
        <v>1.3790694039662037E-2</v>
      </c>
      <c r="K42" s="76"/>
      <c r="L42" s="34">
        <v>40</v>
      </c>
      <c r="M42" s="35">
        <f t="shared" si="4"/>
        <v>9.1124268442982406E-3</v>
      </c>
      <c r="N42" s="15"/>
    </row>
    <row r="43" spans="1:14" ht="15.75">
      <c r="A43" s="12"/>
      <c r="B43" s="33" t="s">
        <v>86</v>
      </c>
      <c r="C43" s="34">
        <v>370</v>
      </c>
      <c r="D43" s="34">
        <v>378</v>
      </c>
      <c r="E43" s="35">
        <f t="shared" si="0"/>
        <v>2.1621621621621623</v>
      </c>
      <c r="F43" s="35">
        <f t="shared" si="2"/>
        <v>6.3959390862944163</v>
      </c>
      <c r="G43" s="34">
        <v>5671</v>
      </c>
      <c r="H43" s="34">
        <v>6135</v>
      </c>
      <c r="I43" s="35">
        <f t="shared" si="1"/>
        <v>8.18197848703932</v>
      </c>
      <c r="J43" s="35">
        <f t="shared" si="3"/>
        <v>5.6403938622217726</v>
      </c>
      <c r="K43" s="76"/>
      <c r="L43" s="34">
        <v>24215</v>
      </c>
      <c r="M43" s="35">
        <f t="shared" si="4"/>
        <v>5.5164354008670475</v>
      </c>
      <c r="N43" s="15"/>
    </row>
    <row r="44" spans="1:14" ht="15.75">
      <c r="A44" s="12"/>
      <c r="B44" s="33" t="s">
        <v>87</v>
      </c>
      <c r="C44" s="34">
        <v>38</v>
      </c>
      <c r="D44" s="34">
        <v>155</v>
      </c>
      <c r="E44" s="35">
        <f t="shared" si="0"/>
        <v>307.8947368421052</v>
      </c>
      <c r="F44" s="35">
        <f t="shared" si="2"/>
        <v>2.6226734348561758</v>
      </c>
      <c r="G44" s="34">
        <v>1671</v>
      </c>
      <c r="H44" s="34">
        <v>1157</v>
      </c>
      <c r="I44" s="35">
        <f t="shared" si="1"/>
        <v>-30.760023937761815</v>
      </c>
      <c r="J44" s="35">
        <f t="shared" si="3"/>
        <v>1.063722200259265</v>
      </c>
      <c r="K44" s="76"/>
      <c r="L44" s="34">
        <v>11110</v>
      </c>
      <c r="M44" s="35">
        <f t="shared" si="4"/>
        <v>2.5309765560038362</v>
      </c>
      <c r="N44" s="15"/>
    </row>
    <row r="45" spans="1:14" ht="15.75">
      <c r="A45" s="12"/>
      <c r="B45" s="33" t="s">
        <v>88</v>
      </c>
      <c r="C45" s="34">
        <v>123</v>
      </c>
      <c r="D45" s="34">
        <v>76</v>
      </c>
      <c r="E45" s="35">
        <f t="shared" si="0"/>
        <v>-38.211382113821138</v>
      </c>
      <c r="F45" s="35">
        <f t="shared" si="2"/>
        <v>1.2859560067681894</v>
      </c>
      <c r="G45" s="34">
        <v>2016</v>
      </c>
      <c r="H45" s="34">
        <v>2088</v>
      </c>
      <c r="I45" s="35">
        <f t="shared" si="1"/>
        <v>3.5714285714285809</v>
      </c>
      <c r="J45" s="35">
        <f t="shared" si="3"/>
        <v>1.9196646103209554</v>
      </c>
      <c r="K45" s="76"/>
      <c r="L45" s="34">
        <v>7134</v>
      </c>
      <c r="M45" s="35">
        <f t="shared" si="4"/>
        <v>1.6252013276805912</v>
      </c>
      <c r="N45" s="15"/>
    </row>
    <row r="46" spans="1:14" ht="15.75">
      <c r="A46" s="12"/>
      <c r="B46" s="33" t="s">
        <v>89</v>
      </c>
      <c r="C46" s="34">
        <v>554</v>
      </c>
      <c r="D46" s="34">
        <v>338</v>
      </c>
      <c r="E46" s="35">
        <f t="shared" si="0"/>
        <v>-38.989169675090253</v>
      </c>
      <c r="F46" s="35">
        <f t="shared" si="2"/>
        <v>5.7191201353637906</v>
      </c>
      <c r="G46" s="34">
        <v>9800</v>
      </c>
      <c r="H46" s="34">
        <v>7094</v>
      </c>
      <c r="I46" s="35">
        <f t="shared" si="1"/>
        <v>-27.612244897959183</v>
      </c>
      <c r="J46" s="35">
        <f t="shared" si="3"/>
        <v>6.5220789011574993</v>
      </c>
      <c r="K46" s="76"/>
      <c r="L46" s="34">
        <v>52176</v>
      </c>
      <c r="M46" s="35">
        <f t="shared" si="4"/>
        <v>11.886249575702625</v>
      </c>
      <c r="N46" s="15"/>
    </row>
    <row r="47" spans="1:14" ht="15.75">
      <c r="A47" s="12"/>
      <c r="B47" s="33" t="s">
        <v>90</v>
      </c>
      <c r="C47" s="34">
        <v>0</v>
      </c>
      <c r="D47" s="34">
        <v>0</v>
      </c>
      <c r="E47" s="35" t="str">
        <f t="shared" si="0"/>
        <v/>
      </c>
      <c r="F47" s="35">
        <f t="shared" si="2"/>
        <v>0</v>
      </c>
      <c r="G47" s="34">
        <v>2</v>
      </c>
      <c r="H47" s="34">
        <v>0</v>
      </c>
      <c r="I47" s="35">
        <f t="shared" si="1"/>
        <v>-100</v>
      </c>
      <c r="J47" s="35">
        <f t="shared" si="3"/>
        <v>0</v>
      </c>
      <c r="K47" s="76"/>
      <c r="L47" s="34">
        <v>12</v>
      </c>
      <c r="M47" s="35">
        <f t="shared" si="4"/>
        <v>2.7337280532894722E-3</v>
      </c>
      <c r="N47" s="15"/>
    </row>
    <row r="48" spans="1:14" ht="15.75">
      <c r="A48" s="12"/>
      <c r="B48" s="33" t="s">
        <v>91</v>
      </c>
      <c r="C48" s="34">
        <v>0</v>
      </c>
      <c r="D48" s="34">
        <v>1</v>
      </c>
      <c r="E48" s="35" t="str">
        <f t="shared" si="0"/>
        <v/>
      </c>
      <c r="F48" s="35">
        <f t="shared" si="2"/>
        <v>1.6920473773265651E-2</v>
      </c>
      <c r="G48" s="34">
        <v>2</v>
      </c>
      <c r="H48" s="34">
        <v>3</v>
      </c>
      <c r="I48" s="35">
        <f t="shared" si="1"/>
        <v>50</v>
      </c>
      <c r="J48" s="35">
        <f t="shared" si="3"/>
        <v>2.758138807932407E-3</v>
      </c>
      <c r="K48" s="76"/>
      <c r="L48" s="34">
        <v>10</v>
      </c>
      <c r="M48" s="35">
        <f>+(L48*100)/$L$50</f>
        <v>2.2781067110745601E-3</v>
      </c>
      <c r="N48" s="15"/>
    </row>
    <row r="49" spans="1:14" ht="15.75">
      <c r="A49" s="12"/>
      <c r="B49" s="33" t="s">
        <v>92</v>
      </c>
      <c r="C49" s="34">
        <v>0</v>
      </c>
      <c r="D49" s="34">
        <v>0</v>
      </c>
      <c r="E49" s="35" t="str">
        <f t="shared" si="0"/>
        <v/>
      </c>
      <c r="F49" s="35">
        <f>+(D49*100)/$D$50</f>
        <v>0</v>
      </c>
      <c r="G49" s="34">
        <v>0</v>
      </c>
      <c r="H49" s="34">
        <v>0</v>
      </c>
      <c r="I49" s="35" t="str">
        <f t="shared" si="1"/>
        <v/>
      </c>
      <c r="J49" s="35">
        <f>+(H49*100)/$H$50</f>
        <v>0</v>
      </c>
      <c r="K49" s="76"/>
      <c r="L49" s="34">
        <v>5</v>
      </c>
      <c r="M49" s="35">
        <f>+(L49*100)/$L$50</f>
        <v>1.1390533555372801E-3</v>
      </c>
      <c r="N49" s="15"/>
    </row>
    <row r="50" spans="1:14" ht="15.75">
      <c r="A50" s="12"/>
      <c r="B50" s="39" t="s">
        <v>93</v>
      </c>
      <c r="C50" s="36">
        <f>SUM(C16:C49)</f>
        <v>6127</v>
      </c>
      <c r="D50" s="36">
        <f>SUM(D16:D49)</f>
        <v>5910</v>
      </c>
      <c r="E50" s="37">
        <f t="shared" si="0"/>
        <v>-3.5417006691692454</v>
      </c>
      <c r="F50" s="37">
        <v>100</v>
      </c>
      <c r="G50" s="36">
        <f>SUM(G16:G49)</f>
        <v>107494</v>
      </c>
      <c r="H50" s="36">
        <f>SUM(H16:H49)</f>
        <v>108769</v>
      </c>
      <c r="I50" s="37">
        <f t="shared" si="1"/>
        <v>1.1861127132677174</v>
      </c>
      <c r="J50" s="37">
        <v>100</v>
      </c>
      <c r="K50" s="76"/>
      <c r="L50" s="36">
        <f>SUM(L16:L49)</f>
        <v>438961</v>
      </c>
      <c r="M50" s="37">
        <f>SUM(M16:M49)</f>
        <v>99.999999999999986</v>
      </c>
      <c r="N50" s="15"/>
    </row>
    <row r="51" spans="1:14">
      <c r="A51" s="12"/>
      <c r="B51" s="4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1"/>
    </row>
    <row r="52" spans="1:14" ht="15.75">
      <c r="A52" s="12"/>
      <c r="B52" s="33" t="s">
        <v>40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0000"/>
  </sheetPr>
  <dimension ref="A1:V55"/>
  <sheetViews>
    <sheetView showGridLines="0" zoomScale="80" zoomScaleNormal="80" workbookViewId="0"/>
  </sheetViews>
  <sheetFormatPr defaultColWidth="11.42578125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6" t="s">
        <v>94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47.25">
      <c r="A13" s="12"/>
      <c r="B13" s="30" t="s">
        <v>95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55</v>
      </c>
      <c r="K13" s="87"/>
      <c r="L13" s="82" t="s">
        <v>56</v>
      </c>
      <c r="M13" s="94" t="s">
        <v>57</v>
      </c>
      <c r="N13" s="15"/>
    </row>
    <row r="14" spans="1:22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3" t="s">
        <v>61</v>
      </c>
      <c r="C16" s="34">
        <v>27</v>
      </c>
      <c r="D16" s="34">
        <v>25</v>
      </c>
      <c r="E16" s="35">
        <f t="shared" ref="E16:E48" si="0">IF(ISBLANK(D16),"",(IFERROR(((D16/C16-1)*100),"")))</f>
        <v>-7.4074074074074066</v>
      </c>
      <c r="F16" s="35">
        <f>+(D16*100)/$D$48</f>
        <v>0.8928571428571429</v>
      </c>
      <c r="G16" s="34">
        <v>743</v>
      </c>
      <c r="H16" s="34">
        <v>556</v>
      </c>
      <c r="I16" s="35">
        <f t="shared" ref="I16:I48" si="1">IF(ISBLANK(H16),"",(IFERROR(((H16/G16-1)*100),"")))</f>
        <v>-25.168236877523555</v>
      </c>
      <c r="J16" s="35">
        <f>+(H16*100)/$H$48</f>
        <v>1.077958083716241</v>
      </c>
      <c r="K16" s="76"/>
      <c r="L16" s="34">
        <v>3206</v>
      </c>
      <c r="M16" s="35">
        <f>+(L16*100)/$L$48</f>
        <v>1.4694356468771055</v>
      </c>
      <c r="N16" s="15"/>
    </row>
    <row r="17" spans="1:14" ht="15.75">
      <c r="A17" s="12"/>
      <c r="B17" s="33" t="s">
        <v>96</v>
      </c>
      <c r="C17" s="34">
        <v>24</v>
      </c>
      <c r="D17" s="34">
        <v>15</v>
      </c>
      <c r="E17" s="35">
        <f t="shared" si="0"/>
        <v>-37.5</v>
      </c>
      <c r="F17" s="35">
        <f t="shared" ref="F17:F47" si="2">+(D17*100)/$D$48</f>
        <v>0.5357142857142857</v>
      </c>
      <c r="G17" s="34">
        <v>390</v>
      </c>
      <c r="H17" s="34">
        <v>430</v>
      </c>
      <c r="I17" s="35">
        <f t="shared" si="1"/>
        <v>10.256410256410264</v>
      </c>
      <c r="J17" s="35">
        <f t="shared" ref="J17:J47" si="3">+(H17*100)/$H$48</f>
        <v>0.83367261870140952</v>
      </c>
      <c r="K17" s="76"/>
      <c r="L17" s="34">
        <v>1436</v>
      </c>
      <c r="M17" s="35">
        <f t="shared" ref="M17:M47" si="4">+(L17*100)/$L$48</f>
        <v>0.65817516809592125</v>
      </c>
      <c r="N17" s="15"/>
    </row>
    <row r="18" spans="1:14" ht="15.75">
      <c r="A18" s="12"/>
      <c r="B18" s="33" t="s">
        <v>97</v>
      </c>
      <c r="C18" s="34">
        <v>103</v>
      </c>
      <c r="D18" s="34">
        <v>139</v>
      </c>
      <c r="E18" s="35">
        <f t="shared" si="0"/>
        <v>34.951456310679617</v>
      </c>
      <c r="F18" s="35">
        <f t="shared" si="2"/>
        <v>4.9642857142857144</v>
      </c>
      <c r="G18" s="34">
        <v>2275</v>
      </c>
      <c r="H18" s="34">
        <v>2485</v>
      </c>
      <c r="I18" s="35">
        <f t="shared" si="1"/>
        <v>9.2307692307692193</v>
      </c>
      <c r="J18" s="35">
        <f t="shared" si="3"/>
        <v>4.817852226681401</v>
      </c>
      <c r="K18" s="76"/>
      <c r="L18" s="34">
        <v>10410</v>
      </c>
      <c r="M18" s="35">
        <f t="shared" si="4"/>
        <v>4.7713116294418807</v>
      </c>
      <c r="N18" s="15"/>
    </row>
    <row r="19" spans="1:14" ht="15.75">
      <c r="A19" s="12"/>
      <c r="B19" s="33" t="s">
        <v>98</v>
      </c>
      <c r="C19" s="34">
        <v>443</v>
      </c>
      <c r="D19" s="34">
        <v>821</v>
      </c>
      <c r="E19" s="35">
        <f t="shared" si="0"/>
        <v>85.327313769751683</v>
      </c>
      <c r="F19" s="35">
        <f t="shared" si="2"/>
        <v>29.321428571428573</v>
      </c>
      <c r="G19" s="34">
        <v>9455</v>
      </c>
      <c r="H19" s="34">
        <v>12134</v>
      </c>
      <c r="I19" s="35">
        <f t="shared" si="1"/>
        <v>28.334214701216286</v>
      </c>
      <c r="J19" s="35">
        <f t="shared" si="3"/>
        <v>23.525078035634657</v>
      </c>
      <c r="K19" s="76"/>
      <c r="L19" s="34">
        <v>43936</v>
      </c>
      <c r="M19" s="35">
        <f t="shared" si="4"/>
        <v>20.137593443915318</v>
      </c>
      <c r="N19" s="15"/>
    </row>
    <row r="20" spans="1:14" ht="15.75">
      <c r="A20" s="12"/>
      <c r="B20" s="33" t="s">
        <v>99</v>
      </c>
      <c r="C20" s="34">
        <v>104</v>
      </c>
      <c r="D20" s="34">
        <v>61</v>
      </c>
      <c r="E20" s="35">
        <f t="shared" si="0"/>
        <v>-41.346153846153847</v>
      </c>
      <c r="F20" s="35">
        <f t="shared" si="2"/>
        <v>2.1785714285714284</v>
      </c>
      <c r="G20" s="34">
        <v>1583</v>
      </c>
      <c r="H20" s="34">
        <v>1504</v>
      </c>
      <c r="I20" s="35">
        <f t="shared" si="1"/>
        <v>-4.9905243209096621</v>
      </c>
      <c r="J20" s="35">
        <f t="shared" si="3"/>
        <v>2.9159153919230696</v>
      </c>
      <c r="K20" s="76"/>
      <c r="L20" s="34">
        <v>6049</v>
      </c>
      <c r="M20" s="35">
        <f t="shared" si="4"/>
        <v>2.7724941447160361</v>
      </c>
      <c r="N20" s="15"/>
    </row>
    <row r="21" spans="1:14" ht="15.75">
      <c r="A21" s="12"/>
      <c r="B21" s="33" t="s">
        <v>100</v>
      </c>
      <c r="C21" s="34">
        <v>197</v>
      </c>
      <c r="D21" s="34">
        <v>178</v>
      </c>
      <c r="E21" s="35">
        <f t="shared" si="0"/>
        <v>-9.644670050761416</v>
      </c>
      <c r="F21" s="35">
        <f t="shared" si="2"/>
        <v>6.3571428571428568</v>
      </c>
      <c r="G21" s="34">
        <v>3441</v>
      </c>
      <c r="H21" s="34">
        <v>3152</v>
      </c>
      <c r="I21" s="35">
        <f t="shared" si="1"/>
        <v>-8.3987213019471092</v>
      </c>
      <c r="J21" s="35">
        <f t="shared" si="3"/>
        <v>6.1110141724345182</v>
      </c>
      <c r="K21" s="76"/>
      <c r="L21" s="34">
        <v>17840</v>
      </c>
      <c r="M21" s="35">
        <f t="shared" si="4"/>
        <v>8.1767722833086598</v>
      </c>
      <c r="N21" s="15"/>
    </row>
    <row r="22" spans="1:14" ht="15.75">
      <c r="A22" s="12"/>
      <c r="B22" s="33" t="s">
        <v>101</v>
      </c>
      <c r="C22" s="34">
        <v>55</v>
      </c>
      <c r="D22" s="34">
        <v>69</v>
      </c>
      <c r="E22" s="35">
        <f t="shared" si="0"/>
        <v>25.454545454545464</v>
      </c>
      <c r="F22" s="35">
        <f t="shared" si="2"/>
        <v>2.4642857142857144</v>
      </c>
      <c r="G22" s="34">
        <v>703</v>
      </c>
      <c r="H22" s="34">
        <v>859</v>
      </c>
      <c r="I22" s="35">
        <f t="shared" si="1"/>
        <v>22.190611664295879</v>
      </c>
      <c r="J22" s="35">
        <f t="shared" si="3"/>
        <v>1.6654064638709551</v>
      </c>
      <c r="K22" s="76"/>
      <c r="L22" s="34">
        <v>3321</v>
      </c>
      <c r="M22" s="35">
        <f t="shared" si="4"/>
        <v>1.522144661035205</v>
      </c>
      <c r="N22" s="15"/>
    </row>
    <row r="23" spans="1:14" ht="15.75">
      <c r="A23" s="12"/>
      <c r="B23" s="33" t="s">
        <v>102</v>
      </c>
      <c r="C23" s="34">
        <v>152</v>
      </c>
      <c r="D23" s="34">
        <v>53</v>
      </c>
      <c r="E23" s="35">
        <f t="shared" si="0"/>
        <v>-65.131578947368425</v>
      </c>
      <c r="F23" s="35">
        <f t="shared" si="2"/>
        <v>1.8928571428571428</v>
      </c>
      <c r="G23" s="34">
        <v>1831</v>
      </c>
      <c r="H23" s="34">
        <v>1591</v>
      </c>
      <c r="I23" s="35">
        <f t="shared" si="1"/>
        <v>-13.107591480065539</v>
      </c>
      <c r="J23" s="35">
        <f t="shared" si="3"/>
        <v>3.0845886891952152</v>
      </c>
      <c r="K23" s="76"/>
      <c r="L23" s="34">
        <v>6976</v>
      </c>
      <c r="M23" s="35">
        <f t="shared" si="4"/>
        <v>3.1973746327556731</v>
      </c>
      <c r="N23" s="15"/>
    </row>
    <row r="24" spans="1:14" ht="15.75">
      <c r="A24" s="12"/>
      <c r="B24" s="33" t="s">
        <v>103</v>
      </c>
      <c r="C24" s="34">
        <v>85</v>
      </c>
      <c r="D24" s="34">
        <v>55</v>
      </c>
      <c r="E24" s="35">
        <f t="shared" si="0"/>
        <v>-35.294117647058819</v>
      </c>
      <c r="F24" s="35">
        <f t="shared" si="2"/>
        <v>1.9642857142857142</v>
      </c>
      <c r="G24" s="34">
        <v>1253</v>
      </c>
      <c r="H24" s="34">
        <v>1212</v>
      </c>
      <c r="I24" s="35">
        <f t="shared" si="1"/>
        <v>-3.2721468475658377</v>
      </c>
      <c r="J24" s="35">
        <f t="shared" si="3"/>
        <v>2.3497935206188565</v>
      </c>
      <c r="K24" s="76"/>
      <c r="L24" s="34">
        <v>5596</v>
      </c>
      <c r="M24" s="35">
        <f t="shared" si="4"/>
        <v>2.5648664628584785</v>
      </c>
      <c r="N24" s="15"/>
    </row>
    <row r="25" spans="1:14" ht="15.75">
      <c r="A25" s="12"/>
      <c r="B25" s="33" t="s">
        <v>104</v>
      </c>
      <c r="C25" s="34">
        <v>67</v>
      </c>
      <c r="D25" s="34">
        <v>55</v>
      </c>
      <c r="E25" s="35">
        <f t="shared" si="0"/>
        <v>-17.910447761194025</v>
      </c>
      <c r="F25" s="35">
        <f t="shared" si="2"/>
        <v>1.9642857142857142</v>
      </c>
      <c r="G25" s="34">
        <v>1313</v>
      </c>
      <c r="H25" s="34">
        <v>1427</v>
      </c>
      <c r="I25" s="35">
        <f t="shared" si="1"/>
        <v>8.6824067022086773</v>
      </c>
      <c r="J25" s="35">
        <f t="shared" si="3"/>
        <v>2.7666298299695611</v>
      </c>
      <c r="K25" s="76"/>
      <c r="L25" s="34">
        <v>5039</v>
      </c>
      <c r="M25" s="35">
        <f t="shared" si="4"/>
        <v>2.3095714986318572</v>
      </c>
      <c r="N25" s="15"/>
    </row>
    <row r="26" spans="1:14" ht="15.75">
      <c r="A26" s="12"/>
      <c r="B26" s="33" t="s">
        <v>105</v>
      </c>
      <c r="C26" s="34">
        <v>0</v>
      </c>
      <c r="D26" s="34">
        <v>0</v>
      </c>
      <c r="E26" s="35" t="str">
        <f t="shared" si="0"/>
        <v/>
      </c>
      <c r="F26" s="35">
        <f t="shared" si="2"/>
        <v>0</v>
      </c>
      <c r="G26" s="34">
        <v>1</v>
      </c>
      <c r="H26" s="34">
        <v>0</v>
      </c>
      <c r="I26" s="35">
        <f t="shared" si="1"/>
        <v>-100</v>
      </c>
      <c r="J26" s="35">
        <f t="shared" si="3"/>
        <v>0</v>
      </c>
      <c r="K26" s="76"/>
      <c r="L26" s="34">
        <v>3</v>
      </c>
      <c r="M26" s="35">
        <f t="shared" si="4"/>
        <v>1.3750177606460751E-3</v>
      </c>
      <c r="N26" s="15"/>
    </row>
    <row r="27" spans="1:14" ht="15.75">
      <c r="A27" s="12"/>
      <c r="B27" s="33" t="s">
        <v>106</v>
      </c>
      <c r="C27" s="34">
        <v>2</v>
      </c>
      <c r="D27" s="34">
        <v>9</v>
      </c>
      <c r="E27" s="35">
        <f t="shared" si="0"/>
        <v>350</v>
      </c>
      <c r="F27" s="35">
        <f t="shared" si="2"/>
        <v>0.32142857142857145</v>
      </c>
      <c r="G27" s="34">
        <v>32</v>
      </c>
      <c r="H27" s="34">
        <v>44</v>
      </c>
      <c r="I27" s="35">
        <f t="shared" si="1"/>
        <v>37.5</v>
      </c>
      <c r="J27" s="35">
        <f t="shared" si="3"/>
        <v>8.5306035402004696E-2</v>
      </c>
      <c r="K27" s="76"/>
      <c r="L27" s="34">
        <v>146</v>
      </c>
      <c r="M27" s="35">
        <f t="shared" si="4"/>
        <v>6.6917531018108989E-2</v>
      </c>
      <c r="N27" s="15"/>
    </row>
    <row r="28" spans="1:14" ht="15.75">
      <c r="A28" s="12"/>
      <c r="B28" s="33" t="s">
        <v>107</v>
      </c>
      <c r="C28" s="34">
        <v>31</v>
      </c>
      <c r="D28" s="34">
        <v>21</v>
      </c>
      <c r="E28" s="35">
        <f t="shared" si="0"/>
        <v>-32.258064516129039</v>
      </c>
      <c r="F28" s="35">
        <f t="shared" si="2"/>
        <v>0.75</v>
      </c>
      <c r="G28" s="34">
        <v>414</v>
      </c>
      <c r="H28" s="34">
        <v>505</v>
      </c>
      <c r="I28" s="35">
        <f t="shared" si="1"/>
        <v>21.980676328502426</v>
      </c>
      <c r="J28" s="35">
        <f t="shared" si="3"/>
        <v>0.97908063359119024</v>
      </c>
      <c r="K28" s="76"/>
      <c r="L28" s="34">
        <v>2244</v>
      </c>
      <c r="M28" s="35">
        <f t="shared" si="4"/>
        <v>1.0285132849632641</v>
      </c>
      <c r="N28" s="15"/>
    </row>
    <row r="29" spans="1:14" ht="15.75">
      <c r="A29" s="12"/>
      <c r="B29" s="33" t="s">
        <v>108</v>
      </c>
      <c r="C29" s="34">
        <v>687</v>
      </c>
      <c r="D29" s="34">
        <v>452</v>
      </c>
      <c r="E29" s="35">
        <f t="shared" si="0"/>
        <v>-34.206695778748177</v>
      </c>
      <c r="F29" s="35">
        <f t="shared" si="2"/>
        <v>16.142857142857142</v>
      </c>
      <c r="G29" s="34">
        <v>10709</v>
      </c>
      <c r="H29" s="34">
        <v>10674</v>
      </c>
      <c r="I29" s="35">
        <f t="shared" si="1"/>
        <v>-0.32682790176487009</v>
      </c>
      <c r="J29" s="35">
        <f t="shared" si="3"/>
        <v>20.694468679113594</v>
      </c>
      <c r="K29" s="76"/>
      <c r="L29" s="34">
        <v>41115</v>
      </c>
      <c r="M29" s="35">
        <f t="shared" si="4"/>
        <v>18.844618409654458</v>
      </c>
      <c r="N29" s="15"/>
    </row>
    <row r="30" spans="1:14" ht="15.75">
      <c r="A30" s="12"/>
      <c r="B30" s="33" t="s">
        <v>109</v>
      </c>
      <c r="C30" s="34">
        <v>0</v>
      </c>
      <c r="D30" s="34">
        <v>0</v>
      </c>
      <c r="E30" s="35" t="str">
        <f t="shared" si="0"/>
        <v/>
      </c>
      <c r="F30" s="35">
        <f t="shared" si="2"/>
        <v>0</v>
      </c>
      <c r="G30" s="34">
        <v>2</v>
      </c>
      <c r="H30" s="34">
        <v>0</v>
      </c>
      <c r="I30" s="35">
        <f t="shared" si="1"/>
        <v>-100</v>
      </c>
      <c r="J30" s="35">
        <f t="shared" si="3"/>
        <v>0</v>
      </c>
      <c r="K30" s="76"/>
      <c r="L30" s="34">
        <v>12</v>
      </c>
      <c r="M30" s="35">
        <f t="shared" si="4"/>
        <v>5.5000710425843003E-3</v>
      </c>
      <c r="N30" s="15"/>
    </row>
    <row r="31" spans="1:14" ht="15.75">
      <c r="A31" s="12"/>
      <c r="B31" s="33" t="s">
        <v>110</v>
      </c>
      <c r="C31" s="34">
        <v>11</v>
      </c>
      <c r="D31" s="34">
        <v>16</v>
      </c>
      <c r="E31" s="35">
        <f t="shared" si="0"/>
        <v>45.45454545454546</v>
      </c>
      <c r="F31" s="35">
        <f t="shared" si="2"/>
        <v>0.5714285714285714</v>
      </c>
      <c r="G31" s="34">
        <v>310</v>
      </c>
      <c r="H31" s="34">
        <v>502</v>
      </c>
      <c r="I31" s="35">
        <f t="shared" si="1"/>
        <v>61.935483870967744</v>
      </c>
      <c r="J31" s="35">
        <f t="shared" si="3"/>
        <v>0.97326431299559901</v>
      </c>
      <c r="K31" s="76"/>
      <c r="L31" s="34">
        <v>1291</v>
      </c>
      <c r="M31" s="35">
        <f t="shared" si="4"/>
        <v>0.59171597633136097</v>
      </c>
      <c r="N31" s="15"/>
    </row>
    <row r="32" spans="1:14" ht="15.75">
      <c r="A32" s="12"/>
      <c r="B32" s="33" t="s">
        <v>111</v>
      </c>
      <c r="C32" s="34">
        <v>57</v>
      </c>
      <c r="D32" s="34">
        <v>48</v>
      </c>
      <c r="E32" s="35">
        <f t="shared" si="0"/>
        <v>-15.789473684210531</v>
      </c>
      <c r="F32" s="35">
        <f t="shared" si="2"/>
        <v>1.7142857142857142</v>
      </c>
      <c r="G32" s="34">
        <v>2572</v>
      </c>
      <c r="H32" s="34">
        <v>1594</v>
      </c>
      <c r="I32" s="35">
        <f t="shared" si="1"/>
        <v>-38.024883359253501</v>
      </c>
      <c r="J32" s="35">
        <f t="shared" si="3"/>
        <v>3.0904050097908065</v>
      </c>
      <c r="K32" s="76"/>
      <c r="L32" s="34">
        <v>5914</v>
      </c>
      <c r="M32" s="35">
        <f t="shared" si="4"/>
        <v>2.7106183454869623</v>
      </c>
      <c r="N32" s="15"/>
    </row>
    <row r="33" spans="1:14" ht="15.75">
      <c r="A33" s="12"/>
      <c r="B33" s="33" t="s">
        <v>112</v>
      </c>
      <c r="C33" s="34">
        <v>78</v>
      </c>
      <c r="D33" s="34">
        <v>54</v>
      </c>
      <c r="E33" s="35">
        <f t="shared" si="0"/>
        <v>-30.76923076923077</v>
      </c>
      <c r="F33" s="35">
        <f t="shared" si="2"/>
        <v>1.9285714285714286</v>
      </c>
      <c r="G33" s="34">
        <v>1182</v>
      </c>
      <c r="H33" s="34">
        <v>881</v>
      </c>
      <c r="I33" s="35">
        <f t="shared" si="1"/>
        <v>-25.465313028764804</v>
      </c>
      <c r="J33" s="35">
        <f t="shared" si="3"/>
        <v>1.7080594815719576</v>
      </c>
      <c r="K33" s="76"/>
      <c r="L33" s="34">
        <v>4103</v>
      </c>
      <c r="M33" s="35">
        <f t="shared" si="4"/>
        <v>1.880565957310282</v>
      </c>
      <c r="N33" s="15"/>
    </row>
    <row r="34" spans="1:14" ht="15.75">
      <c r="A34" s="12"/>
      <c r="B34" s="33" t="s">
        <v>113</v>
      </c>
      <c r="C34" s="34">
        <v>65</v>
      </c>
      <c r="D34" s="34">
        <v>20</v>
      </c>
      <c r="E34" s="35">
        <f t="shared" si="0"/>
        <v>-69.230769230769226</v>
      </c>
      <c r="F34" s="35">
        <f t="shared" si="2"/>
        <v>0.7142857142857143</v>
      </c>
      <c r="G34" s="34">
        <v>1542</v>
      </c>
      <c r="H34" s="34">
        <v>939</v>
      </c>
      <c r="I34" s="35">
        <f t="shared" si="1"/>
        <v>-39.105058365758758</v>
      </c>
      <c r="J34" s="35">
        <f t="shared" si="3"/>
        <v>1.8205083464200547</v>
      </c>
      <c r="K34" s="76"/>
      <c r="L34" s="34">
        <v>5129</v>
      </c>
      <c r="M34" s="35">
        <f t="shared" si="4"/>
        <v>2.3508220314512394</v>
      </c>
      <c r="N34" s="15"/>
    </row>
    <row r="35" spans="1:14" ht="15.75">
      <c r="A35" s="12"/>
      <c r="B35" s="33" t="s">
        <v>114</v>
      </c>
      <c r="C35" s="34">
        <v>40</v>
      </c>
      <c r="D35" s="34">
        <v>121</v>
      </c>
      <c r="E35" s="35">
        <f t="shared" si="0"/>
        <v>202.5</v>
      </c>
      <c r="F35" s="35">
        <f t="shared" si="2"/>
        <v>4.3214285714285712</v>
      </c>
      <c r="G35" s="34">
        <v>951</v>
      </c>
      <c r="H35" s="34">
        <v>1293</v>
      </c>
      <c r="I35" s="35">
        <f t="shared" si="1"/>
        <v>35.962145110410091</v>
      </c>
      <c r="J35" s="35">
        <f t="shared" si="3"/>
        <v>2.5068341766998197</v>
      </c>
      <c r="K35" s="76"/>
      <c r="L35" s="34">
        <v>4825</v>
      </c>
      <c r="M35" s="35">
        <f t="shared" si="4"/>
        <v>2.2114868983724372</v>
      </c>
      <c r="N35" s="15"/>
    </row>
    <row r="36" spans="1:14" ht="15.75">
      <c r="A36" s="12"/>
      <c r="B36" s="33" t="s">
        <v>115</v>
      </c>
      <c r="C36" s="34">
        <v>89</v>
      </c>
      <c r="D36" s="34">
        <v>73</v>
      </c>
      <c r="E36" s="35">
        <f t="shared" si="0"/>
        <v>-17.977528089887642</v>
      </c>
      <c r="F36" s="35">
        <f t="shared" si="2"/>
        <v>2.6071428571428572</v>
      </c>
      <c r="G36" s="34">
        <v>1719</v>
      </c>
      <c r="H36" s="34">
        <v>1739</v>
      </c>
      <c r="I36" s="35">
        <f t="shared" si="1"/>
        <v>1.1634671320535306</v>
      </c>
      <c r="J36" s="35">
        <f t="shared" si="3"/>
        <v>3.3715271719110489</v>
      </c>
      <c r="K36" s="76"/>
      <c r="L36" s="34">
        <v>5302</v>
      </c>
      <c r="M36" s="35">
        <f t="shared" si="4"/>
        <v>2.4301147223151633</v>
      </c>
      <c r="N36" s="15"/>
    </row>
    <row r="37" spans="1:14" ht="15.75">
      <c r="A37" s="12"/>
      <c r="B37" s="33" t="s">
        <v>116</v>
      </c>
      <c r="C37" s="34">
        <v>0</v>
      </c>
      <c r="D37" s="34">
        <v>0</v>
      </c>
      <c r="E37" s="35" t="str">
        <f t="shared" si="0"/>
        <v/>
      </c>
      <c r="F37" s="35">
        <f t="shared" si="2"/>
        <v>0</v>
      </c>
      <c r="G37" s="34">
        <v>2</v>
      </c>
      <c r="H37" s="34">
        <v>1</v>
      </c>
      <c r="I37" s="35">
        <f t="shared" si="1"/>
        <v>-50</v>
      </c>
      <c r="J37" s="35">
        <f t="shared" si="3"/>
        <v>1.9387735318637429E-3</v>
      </c>
      <c r="K37" s="76"/>
      <c r="L37" s="34">
        <v>7</v>
      </c>
      <c r="M37" s="35">
        <f t="shared" si="4"/>
        <v>3.2083747748408416E-3</v>
      </c>
      <c r="N37" s="15"/>
    </row>
    <row r="38" spans="1:14" ht="15.75">
      <c r="A38" s="12"/>
      <c r="B38" s="33" t="s">
        <v>117</v>
      </c>
      <c r="C38" s="34">
        <v>36</v>
      </c>
      <c r="D38" s="34">
        <v>46</v>
      </c>
      <c r="E38" s="35">
        <f t="shared" si="0"/>
        <v>27.777777777777768</v>
      </c>
      <c r="F38" s="35">
        <f t="shared" si="2"/>
        <v>1.6428571428571428</v>
      </c>
      <c r="G38" s="34">
        <v>855</v>
      </c>
      <c r="H38" s="34">
        <v>881</v>
      </c>
      <c r="I38" s="35">
        <f t="shared" si="1"/>
        <v>3.0409356725146219</v>
      </c>
      <c r="J38" s="35">
        <f t="shared" si="3"/>
        <v>1.7080594815719576</v>
      </c>
      <c r="K38" s="76"/>
      <c r="L38" s="34">
        <v>3056</v>
      </c>
      <c r="M38" s="35">
        <f t="shared" si="4"/>
        <v>1.4006847588448017</v>
      </c>
      <c r="N38" s="15"/>
    </row>
    <row r="39" spans="1:14" ht="15.75">
      <c r="A39" s="12"/>
      <c r="B39" s="33" t="s">
        <v>118</v>
      </c>
      <c r="C39" s="34">
        <v>32</v>
      </c>
      <c r="D39" s="34">
        <v>57</v>
      </c>
      <c r="E39" s="35">
        <f t="shared" si="0"/>
        <v>78.125</v>
      </c>
      <c r="F39" s="35">
        <f t="shared" si="2"/>
        <v>2.0357142857142856</v>
      </c>
      <c r="G39" s="34">
        <v>1155</v>
      </c>
      <c r="H39" s="34">
        <v>949</v>
      </c>
      <c r="I39" s="35">
        <f t="shared" si="1"/>
        <v>-17.835497835497836</v>
      </c>
      <c r="J39" s="35">
        <f t="shared" si="3"/>
        <v>1.839896081738692</v>
      </c>
      <c r="K39" s="76"/>
      <c r="L39" s="34">
        <v>3742</v>
      </c>
      <c r="M39" s="35">
        <f t="shared" si="4"/>
        <v>1.7151054867792042</v>
      </c>
      <c r="N39" s="15"/>
    </row>
    <row r="40" spans="1:14" ht="15.75">
      <c r="A40" s="12"/>
      <c r="B40" s="33" t="s">
        <v>119</v>
      </c>
      <c r="C40" s="34">
        <v>3</v>
      </c>
      <c r="D40" s="34">
        <v>0</v>
      </c>
      <c r="E40" s="35">
        <f t="shared" si="0"/>
        <v>-100</v>
      </c>
      <c r="F40" s="35">
        <f t="shared" si="2"/>
        <v>0</v>
      </c>
      <c r="G40" s="34">
        <v>13</v>
      </c>
      <c r="H40" s="34">
        <v>15</v>
      </c>
      <c r="I40" s="35">
        <f t="shared" si="1"/>
        <v>15.384615384615374</v>
      </c>
      <c r="J40" s="35">
        <f t="shared" si="3"/>
        <v>2.9081602977956145E-2</v>
      </c>
      <c r="K40" s="76"/>
      <c r="L40" s="34">
        <v>40</v>
      </c>
      <c r="M40" s="35">
        <f t="shared" si="4"/>
        <v>1.8333570141947666E-2</v>
      </c>
      <c r="N40" s="15"/>
    </row>
    <row r="41" spans="1:14" ht="15.75">
      <c r="A41" s="12"/>
      <c r="B41" s="33" t="s">
        <v>120</v>
      </c>
      <c r="C41" s="34">
        <v>1</v>
      </c>
      <c r="D41" s="34">
        <v>1</v>
      </c>
      <c r="E41" s="35">
        <f t="shared" si="0"/>
        <v>0</v>
      </c>
      <c r="F41" s="35">
        <f t="shared" si="2"/>
        <v>3.5714285714285712E-2</v>
      </c>
      <c r="G41" s="34">
        <v>12</v>
      </c>
      <c r="H41" s="34">
        <v>18</v>
      </c>
      <c r="I41" s="35">
        <f t="shared" si="1"/>
        <v>50</v>
      </c>
      <c r="J41" s="35">
        <f t="shared" si="3"/>
        <v>3.4897923573547374E-2</v>
      </c>
      <c r="K41" s="76"/>
      <c r="L41" s="34">
        <v>63</v>
      </c>
      <c r="M41" s="35">
        <f t="shared" si="4"/>
        <v>2.8875372973567574E-2</v>
      </c>
      <c r="N41" s="15"/>
    </row>
    <row r="42" spans="1:14" ht="15.75">
      <c r="A42" s="12"/>
      <c r="B42" s="33" t="s">
        <v>121</v>
      </c>
      <c r="C42" s="34">
        <v>70</v>
      </c>
      <c r="D42" s="34">
        <v>99</v>
      </c>
      <c r="E42" s="35">
        <f t="shared" si="0"/>
        <v>41.428571428571438</v>
      </c>
      <c r="F42" s="35">
        <f t="shared" si="2"/>
        <v>3.5357142857142856</v>
      </c>
      <c r="G42" s="34">
        <v>1424</v>
      </c>
      <c r="H42" s="34">
        <v>1225</v>
      </c>
      <c r="I42" s="35">
        <f t="shared" si="1"/>
        <v>-13.9747191011236</v>
      </c>
      <c r="J42" s="35">
        <f t="shared" si="3"/>
        <v>2.3749975765330853</v>
      </c>
      <c r="K42" s="76"/>
      <c r="L42" s="34">
        <v>5936</v>
      </c>
      <c r="M42" s="35">
        <f t="shared" si="4"/>
        <v>2.7207018090650337</v>
      </c>
      <c r="N42" s="15"/>
    </row>
    <row r="43" spans="1:14" ht="15.75">
      <c r="A43" s="12"/>
      <c r="B43" s="33" t="s">
        <v>122</v>
      </c>
      <c r="C43" s="34">
        <v>28</v>
      </c>
      <c r="D43" s="34">
        <v>36</v>
      </c>
      <c r="E43" s="35">
        <f t="shared" si="0"/>
        <v>28.57142857142858</v>
      </c>
      <c r="F43" s="35">
        <f t="shared" si="2"/>
        <v>1.2857142857142858</v>
      </c>
      <c r="G43" s="34">
        <v>1016</v>
      </c>
      <c r="H43" s="34">
        <v>447</v>
      </c>
      <c r="I43" s="35">
        <f t="shared" si="1"/>
        <v>-56.003937007874015</v>
      </c>
      <c r="J43" s="35">
        <f t="shared" si="3"/>
        <v>0.86663176874309311</v>
      </c>
      <c r="K43" s="76"/>
      <c r="L43" s="34">
        <v>8430</v>
      </c>
      <c r="M43" s="35">
        <f t="shared" si="4"/>
        <v>3.863799907415471</v>
      </c>
      <c r="N43" s="15"/>
    </row>
    <row r="44" spans="1:14" ht="15.75">
      <c r="A44" s="12"/>
      <c r="B44" s="33" t="s">
        <v>123</v>
      </c>
      <c r="C44" s="34">
        <v>10</v>
      </c>
      <c r="D44" s="34">
        <v>3</v>
      </c>
      <c r="E44" s="35">
        <f t="shared" si="0"/>
        <v>-70</v>
      </c>
      <c r="F44" s="35">
        <f t="shared" si="2"/>
        <v>0.10714285714285714</v>
      </c>
      <c r="G44" s="34">
        <v>182</v>
      </c>
      <c r="H44" s="34">
        <v>161</v>
      </c>
      <c r="I44" s="35">
        <f t="shared" si="1"/>
        <v>-11.538461538461542</v>
      </c>
      <c r="J44" s="35">
        <f t="shared" si="3"/>
        <v>0.31214253863006264</v>
      </c>
      <c r="K44" s="76"/>
      <c r="L44" s="34">
        <v>905</v>
      </c>
      <c r="M44" s="35">
        <f t="shared" si="4"/>
        <v>0.41479702446156597</v>
      </c>
      <c r="N44" s="15"/>
    </row>
    <row r="45" spans="1:14" ht="15.75">
      <c r="A45" s="12"/>
      <c r="B45" s="33" t="s">
        <v>124</v>
      </c>
      <c r="C45" s="34">
        <v>95</v>
      </c>
      <c r="D45" s="34">
        <v>131</v>
      </c>
      <c r="E45" s="35">
        <f t="shared" si="0"/>
        <v>37.894736842105267</v>
      </c>
      <c r="F45" s="35">
        <f t="shared" si="2"/>
        <v>4.6785714285714288</v>
      </c>
      <c r="G45" s="34">
        <v>1852</v>
      </c>
      <c r="H45" s="34">
        <v>2058</v>
      </c>
      <c r="I45" s="35">
        <f t="shared" si="1"/>
        <v>11.123110151187898</v>
      </c>
      <c r="J45" s="35">
        <f t="shared" si="3"/>
        <v>3.9899959285755831</v>
      </c>
      <c r="K45" s="76"/>
      <c r="L45" s="34">
        <v>6963</v>
      </c>
      <c r="M45" s="35">
        <f t="shared" si="4"/>
        <v>3.1914162224595399</v>
      </c>
      <c r="N45" s="15"/>
    </row>
    <row r="46" spans="1:14" ht="15.75">
      <c r="A46" s="12"/>
      <c r="B46" s="33" t="s">
        <v>125</v>
      </c>
      <c r="C46" s="34">
        <v>70</v>
      </c>
      <c r="D46" s="34">
        <v>94</v>
      </c>
      <c r="E46" s="35">
        <f t="shared" si="0"/>
        <v>34.285714285714278</v>
      </c>
      <c r="F46" s="35">
        <f t="shared" si="2"/>
        <v>3.3571428571428572</v>
      </c>
      <c r="G46" s="34">
        <v>1795</v>
      </c>
      <c r="H46" s="34">
        <v>1504</v>
      </c>
      <c r="I46" s="35">
        <f t="shared" si="1"/>
        <v>-16.211699164345404</v>
      </c>
      <c r="J46" s="35">
        <f t="shared" si="3"/>
        <v>2.9159153919230696</v>
      </c>
      <c r="K46" s="76"/>
      <c r="L46" s="34">
        <v>10775</v>
      </c>
      <c r="M46" s="35">
        <f t="shared" si="4"/>
        <v>4.9386054569871529</v>
      </c>
      <c r="N46" s="15"/>
    </row>
    <row r="47" spans="1:14" ht="15.75">
      <c r="A47" s="12"/>
      <c r="B47" s="33" t="s">
        <v>126</v>
      </c>
      <c r="C47" s="34">
        <v>33</v>
      </c>
      <c r="D47" s="34">
        <v>48</v>
      </c>
      <c r="E47" s="35">
        <f t="shared" si="0"/>
        <v>45.45454545454546</v>
      </c>
      <c r="F47" s="35">
        <f t="shared" si="2"/>
        <v>1.7142857142857142</v>
      </c>
      <c r="G47" s="34">
        <v>848</v>
      </c>
      <c r="H47" s="34">
        <v>799</v>
      </c>
      <c r="I47" s="35">
        <f t="shared" si="1"/>
        <v>-5.7783018867924474</v>
      </c>
      <c r="J47" s="35">
        <f t="shared" si="3"/>
        <v>1.5490800519591306</v>
      </c>
      <c r="K47" s="76"/>
      <c r="L47" s="34">
        <v>4369</v>
      </c>
      <c r="M47" s="35">
        <f t="shared" si="4"/>
        <v>2.0024841987542339</v>
      </c>
      <c r="N47" s="15"/>
    </row>
    <row r="48" spans="1:14" ht="15.75">
      <c r="A48" s="12"/>
      <c r="B48" s="39" t="s">
        <v>93</v>
      </c>
      <c r="C48" s="41">
        <f>SUM(C16:C47)</f>
        <v>2695</v>
      </c>
      <c r="D48" s="41">
        <f>SUM(D16:D47)</f>
        <v>2800</v>
      </c>
      <c r="E48" s="37">
        <f t="shared" si="0"/>
        <v>3.8961038961038863</v>
      </c>
      <c r="F48" s="37">
        <f>SUM(F16:F47)</f>
        <v>100.00000000000001</v>
      </c>
      <c r="G48" s="41">
        <f>SUM(G16:G47)</f>
        <v>51575</v>
      </c>
      <c r="H48" s="41">
        <f>SUM(H16:H47)</f>
        <v>51579</v>
      </c>
      <c r="I48" s="37">
        <f t="shared" si="1"/>
        <v>7.7556955889512835E-3</v>
      </c>
      <c r="J48" s="37">
        <f>SUM(J16:J47)</f>
        <v>99.999999999999986</v>
      </c>
      <c r="K48" s="4"/>
      <c r="L48" s="41">
        <f>SUM(L16:L47)</f>
        <v>218179</v>
      </c>
      <c r="M48" s="37">
        <f>SUM(M16:M47)</f>
        <v>100.00000000000001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3" t="s">
        <v>40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0000"/>
  </sheetPr>
  <dimension ref="A1:S55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6" t="s">
        <v>127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19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19" ht="47.25">
      <c r="A13" s="12"/>
      <c r="B13" s="30" t="s">
        <v>128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55</v>
      </c>
      <c r="K13" s="87"/>
      <c r="L13" s="82" t="s">
        <v>56</v>
      </c>
      <c r="M13" s="94" t="s">
        <v>57</v>
      </c>
      <c r="N13" s="15"/>
    </row>
    <row r="14" spans="1:19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3" t="s">
        <v>129</v>
      </c>
      <c r="C16" s="34">
        <v>215</v>
      </c>
      <c r="D16" s="34">
        <v>148</v>
      </c>
      <c r="E16" s="35">
        <f t="shared" ref="E16:E41" si="0">IF(ISBLANK(D16),"",(IFERROR(((D16/C16-1)*100),"")))</f>
        <v>-31.162790697674414</v>
      </c>
      <c r="F16" s="35">
        <f>+(D16*100)/$D$41</f>
        <v>2.5042301184433162</v>
      </c>
      <c r="G16" s="34">
        <v>2686</v>
      </c>
      <c r="H16" s="34">
        <v>2812</v>
      </c>
      <c r="I16" s="35">
        <f t="shared" ref="I16:I41" si="1">IF(ISBLANK(H16),"",(IFERROR(((H16/G16-1)*100),"")))</f>
        <v>4.6909903201787007</v>
      </c>
      <c r="J16" s="35">
        <f>+(H16*100)/$H$41</f>
        <v>2.5852954426353096</v>
      </c>
      <c r="K16" s="76"/>
      <c r="L16" s="34">
        <v>8293</v>
      </c>
      <c r="M16" s="35">
        <f>+(L16*100)/$L$41</f>
        <v>1.8892338954941328</v>
      </c>
      <c r="N16" s="15"/>
    </row>
    <row r="17" spans="1:18" ht="15.75">
      <c r="A17" s="12"/>
      <c r="B17" s="33" t="s">
        <v>130</v>
      </c>
      <c r="C17" s="34">
        <v>193</v>
      </c>
      <c r="D17" s="34">
        <v>148</v>
      </c>
      <c r="E17" s="35">
        <f t="shared" si="0"/>
        <v>-23.316062176165808</v>
      </c>
      <c r="F17" s="35">
        <f t="shared" ref="F17:F40" si="2">+(D17*100)/$D$41</f>
        <v>2.5042301184433162</v>
      </c>
      <c r="G17" s="34">
        <v>2554</v>
      </c>
      <c r="H17" s="34">
        <v>3497</v>
      </c>
      <c r="I17" s="35">
        <f t="shared" si="1"/>
        <v>36.922474549725926</v>
      </c>
      <c r="J17" s="35">
        <f t="shared" ref="J17:J40" si="3">+(H17*100)/$H$41</f>
        <v>3.2150704704465425</v>
      </c>
      <c r="K17" s="76"/>
      <c r="L17" s="34">
        <v>7272</v>
      </c>
      <c r="M17" s="35">
        <f t="shared" ref="M17:M40" si="4">+(L17*100)/$L$41</f>
        <v>1.65663920029342</v>
      </c>
      <c r="N17" s="15"/>
    </row>
    <row r="18" spans="1:18" ht="15.75">
      <c r="A18" s="12"/>
      <c r="B18" s="33" t="s">
        <v>131</v>
      </c>
      <c r="C18" s="34">
        <v>24</v>
      </c>
      <c r="D18" s="34">
        <v>24</v>
      </c>
      <c r="E18" s="35">
        <f t="shared" si="0"/>
        <v>0</v>
      </c>
      <c r="F18" s="35">
        <f t="shared" si="2"/>
        <v>0.40609137055837563</v>
      </c>
      <c r="G18" s="34">
        <v>4093</v>
      </c>
      <c r="H18" s="34">
        <v>487</v>
      </c>
      <c r="I18" s="35">
        <f t="shared" si="1"/>
        <v>-88.101636941118983</v>
      </c>
      <c r="J18" s="35">
        <f t="shared" si="3"/>
        <v>0.44773786648769409</v>
      </c>
      <c r="K18" s="76"/>
      <c r="L18" s="34">
        <v>25378</v>
      </c>
      <c r="M18" s="35">
        <f t="shared" si="4"/>
        <v>5.7813792113650191</v>
      </c>
      <c r="N18" s="15"/>
    </row>
    <row r="19" spans="1:18" ht="15.75">
      <c r="A19" s="12"/>
      <c r="B19" s="33" t="s">
        <v>132</v>
      </c>
      <c r="C19" s="34">
        <v>40</v>
      </c>
      <c r="D19" s="34">
        <v>32</v>
      </c>
      <c r="E19" s="35">
        <f t="shared" si="0"/>
        <v>-19.999999999999996</v>
      </c>
      <c r="F19" s="35">
        <f t="shared" si="2"/>
        <v>0.54145516074450084</v>
      </c>
      <c r="G19" s="34">
        <v>859</v>
      </c>
      <c r="H19" s="34">
        <v>647</v>
      </c>
      <c r="I19" s="35">
        <f t="shared" si="1"/>
        <v>-24.679860302677536</v>
      </c>
      <c r="J19" s="35">
        <f t="shared" si="3"/>
        <v>0.59483860291075585</v>
      </c>
      <c r="K19" s="76"/>
      <c r="L19" s="34">
        <v>3779</v>
      </c>
      <c r="M19" s="35">
        <f t="shared" si="4"/>
        <v>0.86089652611507628</v>
      </c>
      <c r="N19" s="15"/>
    </row>
    <row r="20" spans="1:18" ht="15.75">
      <c r="A20" s="12"/>
      <c r="B20" s="33" t="s">
        <v>133</v>
      </c>
      <c r="C20" s="34">
        <v>58</v>
      </c>
      <c r="D20" s="34">
        <v>41</v>
      </c>
      <c r="E20" s="35">
        <f t="shared" si="0"/>
        <v>-29.31034482758621</v>
      </c>
      <c r="F20" s="35">
        <f t="shared" si="2"/>
        <v>0.69373942470389172</v>
      </c>
      <c r="G20" s="34">
        <v>1451</v>
      </c>
      <c r="H20" s="34">
        <v>786</v>
      </c>
      <c r="I20" s="35">
        <f t="shared" si="1"/>
        <v>-45.830461750516882</v>
      </c>
      <c r="J20" s="35">
        <f t="shared" si="3"/>
        <v>0.72263236767829064</v>
      </c>
      <c r="K20" s="76"/>
      <c r="L20" s="34">
        <v>6379</v>
      </c>
      <c r="M20" s="35">
        <f t="shared" si="4"/>
        <v>1.4532042709944619</v>
      </c>
      <c r="N20" s="15"/>
    </row>
    <row r="21" spans="1:18" ht="15" customHeight="1">
      <c r="A21" s="12"/>
      <c r="B21" s="33" t="s">
        <v>134</v>
      </c>
      <c r="C21" s="34">
        <v>12</v>
      </c>
      <c r="D21" s="34">
        <v>29</v>
      </c>
      <c r="E21" s="35">
        <f t="shared" si="0"/>
        <v>141.66666666666666</v>
      </c>
      <c r="F21" s="35">
        <f t="shared" si="2"/>
        <v>0.4906937394247039</v>
      </c>
      <c r="G21" s="34">
        <v>648</v>
      </c>
      <c r="H21" s="34">
        <v>290</v>
      </c>
      <c r="I21" s="35">
        <f t="shared" si="1"/>
        <v>-55.246913580246911</v>
      </c>
      <c r="J21" s="35">
        <f t="shared" si="3"/>
        <v>0.26662008476679938</v>
      </c>
      <c r="K21" s="76"/>
      <c r="L21" s="34">
        <v>3071</v>
      </c>
      <c r="M21" s="35">
        <f t="shared" si="4"/>
        <v>0.69960657097099743</v>
      </c>
      <c r="N21" s="15"/>
    </row>
    <row r="22" spans="1:18" ht="15.75">
      <c r="A22" s="12"/>
      <c r="B22" s="33" t="s">
        <v>135</v>
      </c>
      <c r="C22" s="34">
        <v>6</v>
      </c>
      <c r="D22" s="34">
        <v>9</v>
      </c>
      <c r="E22" s="35">
        <f t="shared" si="0"/>
        <v>50</v>
      </c>
      <c r="F22" s="35">
        <f t="shared" si="2"/>
        <v>0.15228426395939088</v>
      </c>
      <c r="G22" s="34">
        <v>2598</v>
      </c>
      <c r="H22" s="34">
        <v>182</v>
      </c>
      <c r="I22" s="35">
        <f t="shared" si="1"/>
        <v>-92.994611239414937</v>
      </c>
      <c r="J22" s="35">
        <f t="shared" si="3"/>
        <v>0.16732708768123269</v>
      </c>
      <c r="K22" s="76"/>
      <c r="L22" s="34">
        <v>11956</v>
      </c>
      <c r="M22" s="35">
        <f t="shared" si="4"/>
        <v>2.7237043837607442</v>
      </c>
      <c r="N22" s="15"/>
    </row>
    <row r="23" spans="1:18" ht="15.75">
      <c r="A23" s="12"/>
      <c r="B23" s="33" t="s">
        <v>136</v>
      </c>
      <c r="C23" s="34">
        <v>191</v>
      </c>
      <c r="D23" s="34">
        <v>165</v>
      </c>
      <c r="E23" s="35">
        <f t="shared" si="0"/>
        <v>-13.612565445026181</v>
      </c>
      <c r="F23" s="35">
        <f t="shared" si="2"/>
        <v>2.7918781725888326</v>
      </c>
      <c r="G23" s="34">
        <v>4352</v>
      </c>
      <c r="H23" s="34">
        <v>2336</v>
      </c>
      <c r="I23" s="35">
        <f t="shared" si="1"/>
        <v>-46.32352941176471</v>
      </c>
      <c r="J23" s="35">
        <f t="shared" si="3"/>
        <v>2.1476707517767011</v>
      </c>
      <c r="K23" s="76"/>
      <c r="L23" s="34">
        <v>19339</v>
      </c>
      <c r="M23" s="35">
        <f t="shared" si="4"/>
        <v>4.4056305685470916</v>
      </c>
      <c r="N23" s="15"/>
    </row>
    <row r="24" spans="1:18" ht="15.75">
      <c r="A24" s="12"/>
      <c r="B24" s="33" t="s">
        <v>137</v>
      </c>
      <c r="C24" s="34">
        <v>29</v>
      </c>
      <c r="D24" s="34">
        <v>23</v>
      </c>
      <c r="E24" s="35">
        <f t="shared" si="0"/>
        <v>-20.68965517241379</v>
      </c>
      <c r="F24" s="35">
        <f t="shared" si="2"/>
        <v>0.38917089678510997</v>
      </c>
      <c r="G24" s="34">
        <v>1832</v>
      </c>
      <c r="H24" s="34">
        <v>494</v>
      </c>
      <c r="I24" s="35">
        <f t="shared" si="1"/>
        <v>-73.034934497816593</v>
      </c>
      <c r="J24" s="35">
        <f t="shared" si="3"/>
        <v>0.45417352370620306</v>
      </c>
      <c r="K24" s="76"/>
      <c r="L24" s="34">
        <v>9594</v>
      </c>
      <c r="M24" s="35">
        <f t="shared" si="4"/>
        <v>2.1856155786049332</v>
      </c>
      <c r="N24" s="15"/>
    </row>
    <row r="25" spans="1:18" ht="15.75">
      <c r="A25" s="12"/>
      <c r="B25" s="33" t="s">
        <v>138</v>
      </c>
      <c r="C25" s="34">
        <v>54</v>
      </c>
      <c r="D25" s="34">
        <v>35</v>
      </c>
      <c r="E25" s="35">
        <f t="shared" si="0"/>
        <v>-35.185185185185183</v>
      </c>
      <c r="F25" s="35">
        <f t="shared" si="2"/>
        <v>0.59221658206429784</v>
      </c>
      <c r="G25" s="34">
        <v>2823</v>
      </c>
      <c r="H25" s="34">
        <v>773</v>
      </c>
      <c r="I25" s="35">
        <f t="shared" si="1"/>
        <v>-72.617782500885568</v>
      </c>
      <c r="J25" s="35">
        <f t="shared" si="3"/>
        <v>0.71068043284391691</v>
      </c>
      <c r="K25" s="76"/>
      <c r="L25" s="34">
        <v>14502</v>
      </c>
      <c r="M25" s="35">
        <f t="shared" si="4"/>
        <v>3.3037103524003273</v>
      </c>
      <c r="N25" s="15"/>
      <c r="R25" s="4"/>
    </row>
    <row r="26" spans="1:18" ht="15" customHeight="1">
      <c r="A26" s="12"/>
      <c r="B26" s="33" t="s">
        <v>139</v>
      </c>
      <c r="C26" s="34">
        <v>79</v>
      </c>
      <c r="D26" s="34">
        <v>76</v>
      </c>
      <c r="E26" s="35">
        <f t="shared" si="0"/>
        <v>-3.7974683544303778</v>
      </c>
      <c r="F26" s="35">
        <f t="shared" si="2"/>
        <v>1.2859560067681894</v>
      </c>
      <c r="G26" s="34">
        <v>1541</v>
      </c>
      <c r="H26" s="34">
        <v>1613</v>
      </c>
      <c r="I26" s="35">
        <f t="shared" si="1"/>
        <v>4.6722907203114783</v>
      </c>
      <c r="J26" s="35">
        <f t="shared" si="3"/>
        <v>1.4829592990649909</v>
      </c>
      <c r="K26" s="76"/>
      <c r="L26" s="34">
        <v>5762</v>
      </c>
      <c r="M26" s="35">
        <f t="shared" si="4"/>
        <v>1.3126450869211617</v>
      </c>
      <c r="N26" s="15"/>
    </row>
    <row r="27" spans="1:18" ht="15" customHeight="1">
      <c r="A27" s="12"/>
      <c r="B27" s="33" t="s">
        <v>140</v>
      </c>
      <c r="C27" s="34">
        <v>192</v>
      </c>
      <c r="D27" s="34">
        <v>139</v>
      </c>
      <c r="E27" s="35">
        <f t="shared" si="0"/>
        <v>-27.604166666666664</v>
      </c>
      <c r="F27" s="35">
        <f t="shared" si="2"/>
        <v>2.3519458544839256</v>
      </c>
      <c r="G27" s="34">
        <v>2050</v>
      </c>
      <c r="H27" s="34">
        <v>2928</v>
      </c>
      <c r="I27" s="35">
        <f t="shared" si="1"/>
        <v>42.829268292682919</v>
      </c>
      <c r="J27" s="35">
        <f t="shared" si="3"/>
        <v>2.6919434765420296</v>
      </c>
      <c r="K27" s="76"/>
      <c r="L27" s="34">
        <v>5592</v>
      </c>
      <c r="M27" s="35">
        <f t="shared" si="4"/>
        <v>1.273917272832894</v>
      </c>
      <c r="N27" s="15"/>
    </row>
    <row r="28" spans="1:18" ht="15" customHeight="1">
      <c r="A28" s="12"/>
      <c r="B28" s="33" t="s">
        <v>141</v>
      </c>
      <c r="C28" s="34">
        <v>229</v>
      </c>
      <c r="D28" s="34">
        <v>205</v>
      </c>
      <c r="E28" s="35">
        <f t="shared" si="0"/>
        <v>-10.480349344978169</v>
      </c>
      <c r="F28" s="35">
        <f t="shared" si="2"/>
        <v>3.4686971235194584</v>
      </c>
      <c r="G28" s="34">
        <v>2640</v>
      </c>
      <c r="H28" s="34">
        <v>4035</v>
      </c>
      <c r="I28" s="35">
        <f t="shared" si="1"/>
        <v>52.840909090909079</v>
      </c>
      <c r="J28" s="35">
        <f t="shared" si="3"/>
        <v>3.7096966966690879</v>
      </c>
      <c r="K28" s="76"/>
      <c r="L28" s="34">
        <v>9152</v>
      </c>
      <c r="M28" s="35">
        <f t="shared" si="4"/>
        <v>2.0849232619754376</v>
      </c>
      <c r="N28" s="15"/>
    </row>
    <row r="29" spans="1:18" ht="15" customHeight="1">
      <c r="A29" s="12"/>
      <c r="B29" s="33" t="s">
        <v>142</v>
      </c>
      <c r="C29" s="34">
        <v>313</v>
      </c>
      <c r="D29" s="34">
        <v>309</v>
      </c>
      <c r="E29" s="35">
        <f t="shared" si="0"/>
        <v>-1.2779552715655007</v>
      </c>
      <c r="F29" s="35">
        <f t="shared" si="2"/>
        <v>5.2284263959390866</v>
      </c>
      <c r="G29" s="34">
        <v>3524</v>
      </c>
      <c r="H29" s="34">
        <v>6706</v>
      </c>
      <c r="I29" s="35">
        <f t="shared" si="1"/>
        <v>90.295119182746888</v>
      </c>
      <c r="J29" s="35">
        <f t="shared" si="3"/>
        <v>6.1653596153315746</v>
      </c>
      <c r="K29" s="76"/>
      <c r="L29" s="34">
        <v>10391</v>
      </c>
      <c r="M29" s="35">
        <f t="shared" si="4"/>
        <v>2.3671806834775753</v>
      </c>
      <c r="N29" s="15"/>
    </row>
    <row r="30" spans="1:18" ht="15" customHeight="1">
      <c r="A30" s="12"/>
      <c r="B30" s="33" t="s">
        <v>143</v>
      </c>
      <c r="C30" s="34">
        <v>51</v>
      </c>
      <c r="D30" s="34">
        <v>47</v>
      </c>
      <c r="E30" s="35">
        <f t="shared" si="0"/>
        <v>-7.8431372549019667</v>
      </c>
      <c r="F30" s="35">
        <f t="shared" si="2"/>
        <v>0.7952622673434856</v>
      </c>
      <c r="G30" s="34">
        <v>2804</v>
      </c>
      <c r="H30" s="34">
        <v>1059</v>
      </c>
      <c r="I30" s="35">
        <f t="shared" si="1"/>
        <v>-62.232524964336669</v>
      </c>
      <c r="J30" s="35">
        <f t="shared" si="3"/>
        <v>0.97362299920013973</v>
      </c>
      <c r="K30" s="76"/>
      <c r="L30" s="34">
        <v>13131</v>
      </c>
      <c r="M30" s="35">
        <f t="shared" si="4"/>
        <v>2.9913819223120051</v>
      </c>
      <c r="N30" s="15"/>
    </row>
    <row r="31" spans="1:18" ht="15" customHeight="1">
      <c r="A31" s="12"/>
      <c r="B31" s="33" t="s">
        <v>144</v>
      </c>
      <c r="C31" s="34">
        <v>363</v>
      </c>
      <c r="D31" s="34">
        <v>377</v>
      </c>
      <c r="E31" s="35">
        <f t="shared" si="0"/>
        <v>3.8567493112947604</v>
      </c>
      <c r="F31" s="35">
        <f t="shared" si="2"/>
        <v>6.3790186125211505</v>
      </c>
      <c r="G31" s="34">
        <v>6129</v>
      </c>
      <c r="H31" s="34">
        <v>8202</v>
      </c>
      <c r="I31" s="35">
        <f t="shared" si="1"/>
        <v>33.822809593734689</v>
      </c>
      <c r="J31" s="35">
        <f t="shared" si="3"/>
        <v>7.5407515008872013</v>
      </c>
      <c r="K31" s="76"/>
      <c r="L31" s="34">
        <v>20194</v>
      </c>
      <c r="M31" s="35">
        <f t="shared" si="4"/>
        <v>4.6004086923439669</v>
      </c>
      <c r="N31" s="15"/>
    </row>
    <row r="32" spans="1:18" ht="15" customHeight="1">
      <c r="A32" s="12"/>
      <c r="B32" s="33" t="s">
        <v>145</v>
      </c>
      <c r="C32" s="34">
        <v>322</v>
      </c>
      <c r="D32" s="34">
        <v>372</v>
      </c>
      <c r="E32" s="35">
        <f t="shared" si="0"/>
        <v>15.527950310559003</v>
      </c>
      <c r="F32" s="35">
        <f t="shared" si="2"/>
        <v>6.2944162436548226</v>
      </c>
      <c r="G32" s="34">
        <v>5344</v>
      </c>
      <c r="H32" s="34">
        <v>8353</v>
      </c>
      <c r="I32" s="35">
        <f t="shared" si="1"/>
        <v>56.306137724550908</v>
      </c>
      <c r="J32" s="35">
        <f t="shared" si="3"/>
        <v>7.6795778208864656</v>
      </c>
      <c r="K32" s="76"/>
      <c r="L32" s="34">
        <v>19863</v>
      </c>
      <c r="M32" s="35">
        <f t="shared" si="4"/>
        <v>4.5250033602073989</v>
      </c>
      <c r="N32" s="15"/>
    </row>
    <row r="33" spans="1:14" ht="15" customHeight="1">
      <c r="A33" s="12"/>
      <c r="B33" s="33" t="s">
        <v>146</v>
      </c>
      <c r="C33" s="34">
        <v>131</v>
      </c>
      <c r="D33" s="34">
        <v>196</v>
      </c>
      <c r="E33" s="35">
        <f t="shared" si="0"/>
        <v>49.618320610687029</v>
      </c>
      <c r="F33" s="35">
        <f t="shared" si="2"/>
        <v>3.3164128595600677</v>
      </c>
      <c r="G33" s="34">
        <v>2510</v>
      </c>
      <c r="H33" s="34">
        <v>3075</v>
      </c>
      <c r="I33" s="35">
        <f t="shared" si="1"/>
        <v>22.509960159362553</v>
      </c>
      <c r="J33" s="35">
        <f t="shared" si="3"/>
        <v>2.8270922781307175</v>
      </c>
      <c r="K33" s="76"/>
      <c r="L33" s="34">
        <v>11984</v>
      </c>
      <c r="M33" s="35">
        <f t="shared" si="4"/>
        <v>2.730083082551753</v>
      </c>
      <c r="N33" s="15"/>
    </row>
    <row r="34" spans="1:14" ht="15" customHeight="1">
      <c r="A34" s="12"/>
      <c r="B34" s="33" t="s">
        <v>147</v>
      </c>
      <c r="C34" s="34">
        <v>380</v>
      </c>
      <c r="D34" s="34">
        <v>341</v>
      </c>
      <c r="E34" s="35">
        <f t="shared" si="0"/>
        <v>-10.263157894736841</v>
      </c>
      <c r="F34" s="35">
        <f t="shared" si="2"/>
        <v>5.769881556683587</v>
      </c>
      <c r="G34" s="34">
        <v>3296</v>
      </c>
      <c r="H34" s="34">
        <v>7139</v>
      </c>
      <c r="I34" s="35">
        <f t="shared" si="1"/>
        <v>116.59587378640776</v>
      </c>
      <c r="J34" s="35">
        <f t="shared" si="3"/>
        <v>6.5634509832764847</v>
      </c>
      <c r="K34" s="76"/>
      <c r="L34" s="34">
        <v>12224</v>
      </c>
      <c r="M34" s="35">
        <f t="shared" si="4"/>
        <v>2.7847576436175423</v>
      </c>
      <c r="N34" s="15"/>
    </row>
    <row r="35" spans="1:14" ht="15" customHeight="1">
      <c r="A35" s="12"/>
      <c r="B35" s="33" t="s">
        <v>148</v>
      </c>
      <c r="C35" s="34">
        <v>66</v>
      </c>
      <c r="D35" s="34">
        <v>101</v>
      </c>
      <c r="E35" s="35">
        <f t="shared" si="0"/>
        <v>53.030303030303031</v>
      </c>
      <c r="F35" s="35">
        <f t="shared" si="2"/>
        <v>1.7089678510998307</v>
      </c>
      <c r="G35" s="34">
        <v>1147</v>
      </c>
      <c r="H35" s="34">
        <v>1341</v>
      </c>
      <c r="I35" s="35">
        <f t="shared" si="1"/>
        <v>16.913687881429816</v>
      </c>
      <c r="J35" s="35">
        <f t="shared" si="3"/>
        <v>1.2328880471457859</v>
      </c>
      <c r="K35" s="76"/>
      <c r="L35" s="34">
        <v>4956</v>
      </c>
      <c r="M35" s="35">
        <f t="shared" si="4"/>
        <v>1.129029686008552</v>
      </c>
      <c r="N35" s="15"/>
    </row>
    <row r="36" spans="1:14" ht="15" customHeight="1">
      <c r="A36" s="12"/>
      <c r="B36" s="33" t="s">
        <v>149</v>
      </c>
      <c r="C36" s="34">
        <v>222</v>
      </c>
      <c r="D36" s="34">
        <v>228</v>
      </c>
      <c r="E36" s="35">
        <f t="shared" si="0"/>
        <v>2.7027027027026973</v>
      </c>
      <c r="F36" s="35">
        <f t="shared" si="2"/>
        <v>3.8578680203045685</v>
      </c>
      <c r="G36" s="34">
        <v>3853</v>
      </c>
      <c r="H36" s="34">
        <v>4851</v>
      </c>
      <c r="I36" s="35">
        <f t="shared" si="1"/>
        <v>25.901894627562939</v>
      </c>
      <c r="J36" s="35">
        <f t="shared" si="3"/>
        <v>4.4599104524267021</v>
      </c>
      <c r="K36" s="76"/>
      <c r="L36" s="34">
        <v>18232</v>
      </c>
      <c r="M36" s="35">
        <f t="shared" si="4"/>
        <v>4.1534441556311377</v>
      </c>
      <c r="N36" s="15"/>
    </row>
    <row r="37" spans="1:14" ht="15" customHeight="1">
      <c r="A37" s="12"/>
      <c r="B37" s="33" t="s">
        <v>150</v>
      </c>
      <c r="C37" s="34">
        <v>151</v>
      </c>
      <c r="D37" s="34">
        <v>131</v>
      </c>
      <c r="E37" s="35">
        <f t="shared" si="0"/>
        <v>-13.245033112582782</v>
      </c>
      <c r="F37" s="35">
        <f t="shared" si="2"/>
        <v>2.2165820642978002</v>
      </c>
      <c r="G37" s="34">
        <v>2341</v>
      </c>
      <c r="H37" s="34">
        <v>2472</v>
      </c>
      <c r="I37" s="35">
        <f t="shared" si="1"/>
        <v>5.5958991883810372</v>
      </c>
      <c r="J37" s="35">
        <f t="shared" si="3"/>
        <v>2.2727063777363035</v>
      </c>
      <c r="K37" s="76"/>
      <c r="L37" s="34">
        <v>8427</v>
      </c>
      <c r="M37" s="35">
        <f t="shared" si="4"/>
        <v>1.9197605254225318</v>
      </c>
      <c r="N37" s="15"/>
    </row>
    <row r="38" spans="1:14" ht="15" customHeight="1">
      <c r="A38" s="12"/>
      <c r="B38" s="33" t="s">
        <v>151</v>
      </c>
      <c r="C38" s="34">
        <v>7</v>
      </c>
      <c r="D38" s="34">
        <v>12</v>
      </c>
      <c r="E38" s="35">
        <f t="shared" si="0"/>
        <v>71.428571428571416</v>
      </c>
      <c r="F38" s="35">
        <f t="shared" si="2"/>
        <v>0.20304568527918782</v>
      </c>
      <c r="G38" s="34">
        <v>1167</v>
      </c>
      <c r="H38" s="34">
        <v>211</v>
      </c>
      <c r="I38" s="35">
        <f t="shared" si="1"/>
        <v>-81.919451585261356</v>
      </c>
      <c r="J38" s="35">
        <f t="shared" si="3"/>
        <v>0.19398909615791263</v>
      </c>
      <c r="K38" s="76"/>
      <c r="L38" s="34">
        <v>5154</v>
      </c>
      <c r="M38" s="35">
        <f t="shared" si="4"/>
        <v>1.1741361988878283</v>
      </c>
      <c r="N38" s="15"/>
    </row>
    <row r="39" spans="1:14" ht="15" customHeight="1">
      <c r="A39" s="12"/>
      <c r="B39" s="33" t="s">
        <v>152</v>
      </c>
      <c r="C39" s="34">
        <v>123</v>
      </c>
      <c r="D39" s="34">
        <v>104</v>
      </c>
      <c r="E39" s="35">
        <f t="shared" si="0"/>
        <v>-15.44715447154471</v>
      </c>
      <c r="F39" s="35">
        <f t="shared" si="2"/>
        <v>1.7597292724196278</v>
      </c>
      <c r="G39" s="34">
        <v>4963</v>
      </c>
      <c r="H39" s="34">
        <v>1664</v>
      </c>
      <c r="I39" s="35">
        <f t="shared" si="1"/>
        <v>-66.471892000805965</v>
      </c>
      <c r="J39" s="35">
        <f t="shared" si="3"/>
        <v>1.529847658799842</v>
      </c>
      <c r="K39" s="76"/>
      <c r="L39" s="34">
        <v>25706</v>
      </c>
      <c r="M39" s="35">
        <f t="shared" si="4"/>
        <v>5.8561011114882646</v>
      </c>
      <c r="N39" s="15"/>
    </row>
    <row r="40" spans="1:14" ht="15" customHeight="1">
      <c r="A40" s="12"/>
      <c r="B40" s="33" t="s">
        <v>92</v>
      </c>
      <c r="C40" s="34">
        <v>2676</v>
      </c>
      <c r="D40" s="34">
        <v>2618</v>
      </c>
      <c r="E40" s="35">
        <f t="shared" si="0"/>
        <v>-2.1674140508221251</v>
      </c>
      <c r="F40" s="35">
        <f t="shared" si="2"/>
        <v>44.297800338409473</v>
      </c>
      <c r="G40" s="34">
        <v>40289</v>
      </c>
      <c r="H40" s="34">
        <v>42816</v>
      </c>
      <c r="I40" s="35">
        <f t="shared" si="1"/>
        <v>6.2721834743974858</v>
      </c>
      <c r="J40" s="35">
        <f t="shared" si="3"/>
        <v>39.364157066811316</v>
      </c>
      <c r="K40" s="76"/>
      <c r="L40" s="34">
        <v>158630</v>
      </c>
      <c r="M40" s="35">
        <f t="shared" si="4"/>
        <v>36.13760675777575</v>
      </c>
      <c r="N40" s="15"/>
    </row>
    <row r="41" spans="1:14" ht="15.75">
      <c r="A41" s="12"/>
      <c r="B41" s="39" t="s">
        <v>93</v>
      </c>
      <c r="C41" s="41">
        <f>SUM(C16:C40)</f>
        <v>6127</v>
      </c>
      <c r="D41" s="41">
        <f>SUM(D16:D40)</f>
        <v>5910</v>
      </c>
      <c r="E41" s="37">
        <f t="shared" si="0"/>
        <v>-3.5417006691692454</v>
      </c>
      <c r="F41" s="37">
        <v>100</v>
      </c>
      <c r="G41" s="41">
        <f>SUM(G16:G40)</f>
        <v>107494</v>
      </c>
      <c r="H41" s="41">
        <f>SUM(H16:H40)</f>
        <v>108769</v>
      </c>
      <c r="I41" s="37">
        <f t="shared" si="1"/>
        <v>1.1861127132677174</v>
      </c>
      <c r="J41" s="37">
        <v>100</v>
      </c>
      <c r="K41" s="4"/>
      <c r="L41" s="36">
        <f>SUM(L16:L40)</f>
        <v>438961</v>
      </c>
      <c r="M41" s="37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3" t="s">
        <v>40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3" t="s">
        <v>153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3" t="s">
        <v>154</v>
      </c>
      <c r="C45" s="45" t="s">
        <v>155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xmlns:xlrd2="http://schemas.microsoft.com/office/spreadsheetml/2017/richdata2"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 xr:uid="{00000000-0004-0000-0500-000000000000}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FF0000"/>
  </sheetPr>
  <dimension ref="A1:V54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6" t="s">
        <v>156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22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22" ht="47.25">
      <c r="A13" s="12"/>
      <c r="B13" s="30" t="s">
        <v>157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55</v>
      </c>
      <c r="K13" s="87"/>
      <c r="L13" s="82" t="s">
        <v>56</v>
      </c>
      <c r="M13" s="94" t="s">
        <v>57</v>
      </c>
      <c r="N13" s="15"/>
    </row>
    <row r="14" spans="1:22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3" t="s">
        <v>158</v>
      </c>
      <c r="C16" s="34">
        <v>626</v>
      </c>
      <c r="D16" s="34">
        <v>583</v>
      </c>
      <c r="E16" s="35">
        <f t="shared" ref="E16:I23" si="0">IF(ISBLANK(D16),"",(IFERROR(((D16/C16-1)*100),"")))</f>
        <v>-6.869009584664532</v>
      </c>
      <c r="F16" s="35">
        <f>+(D16*100)/$D$23</f>
        <v>9.8646362098138756</v>
      </c>
      <c r="G16" s="34">
        <v>10195</v>
      </c>
      <c r="H16" s="34">
        <v>10900</v>
      </c>
      <c r="I16" s="35">
        <f t="shared" si="0"/>
        <v>6.9151544874938686</v>
      </c>
      <c r="J16" s="35">
        <f>+(H16*100)/$H$23</f>
        <v>10.02123766882108</v>
      </c>
      <c r="K16" s="76"/>
      <c r="L16" s="34">
        <v>38648</v>
      </c>
      <c r="M16" s="35">
        <f>+(L16*100)/$L$23</f>
        <v>8.8044268169609605</v>
      </c>
      <c r="N16" s="15"/>
    </row>
    <row r="17" spans="1:14" ht="15.75">
      <c r="A17" s="12"/>
      <c r="B17" s="33" t="s">
        <v>159</v>
      </c>
      <c r="C17" s="34">
        <v>2380</v>
      </c>
      <c r="D17" s="34">
        <v>2056</v>
      </c>
      <c r="E17" s="35">
        <f t="shared" si="0"/>
        <v>-13.613445378151257</v>
      </c>
      <c r="F17" s="35">
        <f t="shared" ref="F17:F22" si="1">+(D17*100)/$D$23</f>
        <v>34.78849407783418</v>
      </c>
      <c r="G17" s="34">
        <v>43185</v>
      </c>
      <c r="H17" s="34">
        <v>44056</v>
      </c>
      <c r="I17" s="35">
        <f t="shared" si="0"/>
        <v>2.0169040175987085</v>
      </c>
      <c r="J17" s="35">
        <f t="shared" ref="J17:J22" si="2">+(H17*100)/$H$23</f>
        <v>40.504187774090042</v>
      </c>
      <c r="K17" s="76"/>
      <c r="L17" s="34">
        <v>166969</v>
      </c>
      <c r="M17" s="35">
        <f t="shared" ref="M17:M22" si="3">+(L17*100)/$L$23</f>
        <v>38.037319944140826</v>
      </c>
      <c r="N17" s="15"/>
    </row>
    <row r="18" spans="1:14" ht="15.75">
      <c r="A18" s="12"/>
      <c r="B18" s="33" t="s">
        <v>160</v>
      </c>
      <c r="C18" s="34">
        <v>795</v>
      </c>
      <c r="D18" s="34">
        <v>812</v>
      </c>
      <c r="E18" s="35">
        <f t="shared" si="0"/>
        <v>2.1383647798742134</v>
      </c>
      <c r="F18" s="35">
        <f t="shared" si="1"/>
        <v>13.739424703891709</v>
      </c>
      <c r="G18" s="34">
        <v>17106</v>
      </c>
      <c r="H18" s="34">
        <v>15715</v>
      </c>
      <c r="I18" s="35">
        <f t="shared" si="0"/>
        <v>-8.1316497135508037</v>
      </c>
      <c r="J18" s="35">
        <f t="shared" si="2"/>
        <v>14.448050455552593</v>
      </c>
      <c r="K18" s="76"/>
      <c r="L18" s="34">
        <v>73081</v>
      </c>
      <c r="M18" s="35">
        <f t="shared" si="3"/>
        <v>16.648631655203992</v>
      </c>
      <c r="N18" s="15"/>
    </row>
    <row r="19" spans="1:14" ht="15.75">
      <c r="A19" s="12"/>
      <c r="B19" s="33" t="s">
        <v>161</v>
      </c>
      <c r="C19" s="34">
        <v>287</v>
      </c>
      <c r="D19" s="34">
        <v>233</v>
      </c>
      <c r="E19" s="35">
        <f t="shared" si="0"/>
        <v>-18.815331010452962</v>
      </c>
      <c r="F19" s="35">
        <f t="shared" si="1"/>
        <v>3.942470389170897</v>
      </c>
      <c r="G19" s="34">
        <v>6211</v>
      </c>
      <c r="H19" s="34">
        <v>5276</v>
      </c>
      <c r="I19" s="35">
        <f t="shared" si="0"/>
        <v>-15.053936564160363</v>
      </c>
      <c r="J19" s="35">
        <f t="shared" si="2"/>
        <v>4.8506467835504603</v>
      </c>
      <c r="K19" s="76"/>
      <c r="L19" s="34">
        <v>26441</v>
      </c>
      <c r="M19" s="35">
        <f t="shared" si="3"/>
        <v>6.0235419547522442</v>
      </c>
      <c r="N19" s="15"/>
    </row>
    <row r="20" spans="1:14" ht="15.75">
      <c r="A20" s="12"/>
      <c r="B20" s="33" t="s">
        <v>162</v>
      </c>
      <c r="C20" s="34">
        <v>449</v>
      </c>
      <c r="D20" s="34">
        <v>424</v>
      </c>
      <c r="E20" s="35">
        <f t="shared" si="0"/>
        <v>-5.56792873051225</v>
      </c>
      <c r="F20" s="35">
        <f t="shared" si="1"/>
        <v>7.1742808798646358</v>
      </c>
      <c r="G20" s="34">
        <v>7643</v>
      </c>
      <c r="H20" s="34">
        <v>6629</v>
      </c>
      <c r="I20" s="35">
        <f t="shared" si="0"/>
        <v>-13.267041737537621</v>
      </c>
      <c r="J20" s="35">
        <f t="shared" si="2"/>
        <v>6.0945673859279754</v>
      </c>
      <c r="K20" s="76"/>
      <c r="L20" s="34">
        <v>33908</v>
      </c>
      <c r="M20" s="35">
        <f t="shared" si="3"/>
        <v>7.7246042359116185</v>
      </c>
      <c r="N20" s="15"/>
    </row>
    <row r="21" spans="1:14" ht="15.75">
      <c r="A21" s="12"/>
      <c r="B21" s="33" t="s">
        <v>163</v>
      </c>
      <c r="C21" s="34">
        <v>28</v>
      </c>
      <c r="D21" s="34">
        <v>38</v>
      </c>
      <c r="E21" s="35">
        <f t="shared" si="0"/>
        <v>35.714285714285722</v>
      </c>
      <c r="F21" s="35">
        <f t="shared" si="1"/>
        <v>0.64297800338409472</v>
      </c>
      <c r="G21" s="34">
        <v>581</v>
      </c>
      <c r="H21" s="34">
        <v>528</v>
      </c>
      <c r="I21" s="35">
        <f t="shared" si="0"/>
        <v>-9.1222030981067075</v>
      </c>
      <c r="J21" s="35">
        <f t="shared" si="2"/>
        <v>0.48543243019610366</v>
      </c>
      <c r="K21" s="76"/>
      <c r="L21" s="34">
        <v>3228</v>
      </c>
      <c r="M21" s="35">
        <f t="shared" si="3"/>
        <v>0.73537284633486799</v>
      </c>
      <c r="N21" s="15"/>
    </row>
    <row r="22" spans="1:14" ht="15.75">
      <c r="A22" s="12"/>
      <c r="B22" s="33" t="s">
        <v>164</v>
      </c>
      <c r="C22" s="34">
        <v>1562</v>
      </c>
      <c r="D22" s="34">
        <v>1764</v>
      </c>
      <c r="E22" s="35">
        <f t="shared" si="0"/>
        <v>12.932138284250971</v>
      </c>
      <c r="F22" s="35">
        <f t="shared" si="1"/>
        <v>29.847715736040609</v>
      </c>
      <c r="G22" s="34">
        <v>22573</v>
      </c>
      <c r="H22" s="34">
        <v>25665</v>
      </c>
      <c r="I22" s="35">
        <f t="shared" si="0"/>
        <v>13.697780534266602</v>
      </c>
      <c r="J22" s="35">
        <f t="shared" si="2"/>
        <v>23.595877501861743</v>
      </c>
      <c r="K22" s="76"/>
      <c r="L22" s="34">
        <v>96686</v>
      </c>
      <c r="M22" s="35">
        <f t="shared" si="3"/>
        <v>22.026102546695494</v>
      </c>
      <c r="N22" s="15"/>
    </row>
    <row r="23" spans="1:14" ht="15.75">
      <c r="A23" s="12"/>
      <c r="B23" s="39" t="s">
        <v>93</v>
      </c>
      <c r="C23" s="36">
        <f>SUM(C16:C22)</f>
        <v>6127</v>
      </c>
      <c r="D23" s="36">
        <f>SUM(D16:D22)</f>
        <v>5910</v>
      </c>
      <c r="E23" s="37">
        <f t="shared" si="0"/>
        <v>-3.5417006691692454</v>
      </c>
      <c r="F23" s="37">
        <f>SUM(F16:F22)</f>
        <v>100.00000000000001</v>
      </c>
      <c r="G23" s="36">
        <f>SUM(G16:G22)</f>
        <v>107494</v>
      </c>
      <c r="H23" s="36">
        <f>SUM(H16:H22)</f>
        <v>108769</v>
      </c>
      <c r="I23" s="37">
        <f t="shared" si="0"/>
        <v>1.1861127132677174</v>
      </c>
      <c r="J23" s="37">
        <f>SUM(J16:J22)</f>
        <v>100</v>
      </c>
      <c r="K23" s="4"/>
      <c r="L23" s="36">
        <f>SUM(L16:L22)</f>
        <v>438961</v>
      </c>
      <c r="M23" s="37">
        <f>SUM(M16:M22)</f>
        <v>100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3" t="s">
        <v>40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0000"/>
  </sheetPr>
  <dimension ref="A1:V29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6" t="s">
        <v>165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22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22" ht="47.25">
      <c r="A13" s="12"/>
      <c r="B13" s="30" t="s">
        <v>166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57</v>
      </c>
      <c r="K13" s="87"/>
      <c r="L13" s="82" t="s">
        <v>56</v>
      </c>
      <c r="M13" s="94" t="s">
        <v>57</v>
      </c>
      <c r="N13" s="15"/>
    </row>
    <row r="14" spans="1:22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3" t="s">
        <v>167</v>
      </c>
      <c r="C16" s="34">
        <v>2716</v>
      </c>
      <c r="D16" s="34">
        <v>2646</v>
      </c>
      <c r="E16" s="35">
        <f t="shared" ref="E16:E22" si="0">IF(ISBLANK(D16),"",(IFERROR(((D16/C16-1)*100),"")))</f>
        <v>-2.5773195876288679</v>
      </c>
      <c r="F16" s="35">
        <f>+(D16*100)/$D$22</f>
        <v>44.771573604060912</v>
      </c>
      <c r="G16" s="34">
        <v>41162</v>
      </c>
      <c r="H16" s="34">
        <v>43531</v>
      </c>
      <c r="I16" s="35">
        <f t="shared" ref="I16:I22" si="1">IF(ISBLANK(H16),"",(IFERROR(((H16/G16-1)*100),"")))</f>
        <v>5.755308294057615</v>
      </c>
      <c r="J16" s="35">
        <f>+(H16*100)/$H$22</f>
        <v>40.02151348270187</v>
      </c>
      <c r="K16" s="76"/>
      <c r="L16" s="34">
        <v>163036</v>
      </c>
      <c r="M16" s="35">
        <f>+(L16*100)/$L$22</f>
        <v>37.141340574675198</v>
      </c>
      <c r="N16" s="15"/>
    </row>
    <row r="17" spans="1:14" ht="15.75">
      <c r="A17" s="12"/>
      <c r="B17" s="33" t="s">
        <v>168</v>
      </c>
      <c r="C17" s="34">
        <v>1838</v>
      </c>
      <c r="D17" s="34">
        <v>1608</v>
      </c>
      <c r="E17" s="35">
        <f t="shared" si="0"/>
        <v>-12.51360174102285</v>
      </c>
      <c r="F17" s="35">
        <f t="shared" ref="F17:F21" si="2">+(D17*100)/$D$22</f>
        <v>27.208121827411169</v>
      </c>
      <c r="G17" s="34">
        <v>35658</v>
      </c>
      <c r="H17" s="34">
        <v>33772</v>
      </c>
      <c r="I17" s="35">
        <f t="shared" si="1"/>
        <v>-5.289135677828261</v>
      </c>
      <c r="J17" s="35">
        <f t="shared" ref="J17:J21" si="3">+(H17*100)/$H$22</f>
        <v>31.049287940497752</v>
      </c>
      <c r="K17" s="76"/>
      <c r="L17" s="34">
        <v>154545</v>
      </c>
      <c r="M17" s="35">
        <f t="shared" ref="M17:M21" si="4">+(L17*100)/$L$22</f>
        <v>35.207000166301789</v>
      </c>
      <c r="N17" s="15"/>
    </row>
    <row r="18" spans="1:14" ht="15.75">
      <c r="A18" s="12"/>
      <c r="B18" s="33" t="s">
        <v>169</v>
      </c>
      <c r="C18" s="34">
        <v>575</v>
      </c>
      <c r="D18" s="34">
        <v>598</v>
      </c>
      <c r="E18" s="35">
        <f t="shared" si="0"/>
        <v>4.0000000000000036</v>
      </c>
      <c r="F18" s="35">
        <f t="shared" si="2"/>
        <v>10.11844331641286</v>
      </c>
      <c r="G18" s="34">
        <v>11883</v>
      </c>
      <c r="H18" s="34">
        <v>12082</v>
      </c>
      <c r="I18" s="35">
        <f t="shared" si="1"/>
        <v>1.6746612808213435</v>
      </c>
      <c r="J18" s="35">
        <f t="shared" si="3"/>
        <v>11.107944359146448</v>
      </c>
      <c r="K18" s="76"/>
      <c r="L18" s="34">
        <v>47875</v>
      </c>
      <c r="M18" s="35">
        <f t="shared" si="4"/>
        <v>10.906435879269457</v>
      </c>
      <c r="N18" s="15"/>
    </row>
    <row r="19" spans="1:14" ht="15.75">
      <c r="A19" s="12"/>
      <c r="B19" s="33" t="s">
        <v>170</v>
      </c>
      <c r="C19" s="34">
        <v>489</v>
      </c>
      <c r="D19" s="34">
        <v>555</v>
      </c>
      <c r="E19" s="35">
        <f t="shared" si="0"/>
        <v>13.496932515337434</v>
      </c>
      <c r="F19" s="35">
        <f t="shared" si="2"/>
        <v>9.3908629441624374</v>
      </c>
      <c r="G19" s="34">
        <v>9876</v>
      </c>
      <c r="H19" s="34">
        <v>10232</v>
      </c>
      <c r="I19" s="35">
        <f t="shared" si="1"/>
        <v>3.6046982584042153</v>
      </c>
      <c r="J19" s="35">
        <f t="shared" si="3"/>
        <v>9.4070920942547964</v>
      </c>
      <c r="K19" s="76"/>
      <c r="L19" s="34">
        <v>39119</v>
      </c>
      <c r="M19" s="35">
        <f t="shared" si="4"/>
        <v>8.9117256430525718</v>
      </c>
      <c r="N19" s="15"/>
    </row>
    <row r="20" spans="1:14" ht="15.75">
      <c r="A20" s="12"/>
      <c r="B20" s="33" t="s">
        <v>171</v>
      </c>
      <c r="C20" s="34">
        <v>237</v>
      </c>
      <c r="D20" s="34">
        <v>211</v>
      </c>
      <c r="E20" s="35">
        <f t="shared" si="0"/>
        <v>-10.970464135021096</v>
      </c>
      <c r="F20" s="35">
        <f t="shared" si="2"/>
        <v>3.5702199661590526</v>
      </c>
      <c r="G20" s="34">
        <v>3750</v>
      </c>
      <c r="H20" s="34">
        <v>3765</v>
      </c>
      <c r="I20" s="35">
        <f t="shared" si="1"/>
        <v>0.40000000000000036</v>
      </c>
      <c r="J20" s="35">
        <f t="shared" si="3"/>
        <v>3.4614642039551708</v>
      </c>
      <c r="K20" s="76"/>
      <c r="L20" s="34">
        <v>14243</v>
      </c>
      <c r="M20" s="35">
        <f t="shared" si="4"/>
        <v>3.2447073885834961</v>
      </c>
      <c r="N20" s="15"/>
    </row>
    <row r="21" spans="1:14" ht="15.75">
      <c r="A21" s="12"/>
      <c r="B21" s="33" t="s">
        <v>172</v>
      </c>
      <c r="C21" s="34">
        <v>272</v>
      </c>
      <c r="D21" s="34">
        <v>292</v>
      </c>
      <c r="E21" s="35">
        <f t="shared" si="0"/>
        <v>7.3529411764705843</v>
      </c>
      <c r="F21" s="35">
        <f t="shared" si="2"/>
        <v>4.9407783417935702</v>
      </c>
      <c r="G21" s="34">
        <v>5165</v>
      </c>
      <c r="H21" s="34">
        <v>5387</v>
      </c>
      <c r="I21" s="35">
        <f t="shared" si="1"/>
        <v>4.2981606969990427</v>
      </c>
      <c r="J21" s="35">
        <f t="shared" si="3"/>
        <v>4.9526979194439589</v>
      </c>
      <c r="K21" s="76"/>
      <c r="L21" s="34">
        <v>20143</v>
      </c>
      <c r="M21" s="35">
        <f t="shared" si="4"/>
        <v>4.5887903481174863</v>
      </c>
      <c r="N21" s="15"/>
    </row>
    <row r="22" spans="1:14" ht="15.75">
      <c r="A22" s="12"/>
      <c r="B22" s="39" t="s">
        <v>93</v>
      </c>
      <c r="C22" s="36">
        <f>SUM(C16:C21)</f>
        <v>6127</v>
      </c>
      <c r="D22" s="36">
        <f>SUM(D16:D21)</f>
        <v>5910</v>
      </c>
      <c r="E22" s="37">
        <f t="shared" si="0"/>
        <v>-3.5417006691692454</v>
      </c>
      <c r="F22" s="36">
        <f>SUM(F16:F21)</f>
        <v>100.00000000000001</v>
      </c>
      <c r="G22" s="36">
        <f>SUM(G16:G21)</f>
        <v>107494</v>
      </c>
      <c r="H22" s="36">
        <f>SUM(H16:H21)</f>
        <v>108769</v>
      </c>
      <c r="I22" s="37">
        <f t="shared" si="1"/>
        <v>1.1861127132677174</v>
      </c>
      <c r="J22" s="36">
        <f>SUM(J16:J21)</f>
        <v>100</v>
      </c>
      <c r="K22" s="4"/>
      <c r="L22" s="36">
        <f>SUM(L16:L21)</f>
        <v>438961</v>
      </c>
      <c r="M22" s="36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3" t="s">
        <v>40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V56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6" t="s">
        <v>173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22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22" ht="47.25">
      <c r="A13" s="12"/>
      <c r="B13" s="30" t="s">
        <v>174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57</v>
      </c>
      <c r="K13" s="87"/>
      <c r="L13" s="82" t="s">
        <v>56</v>
      </c>
      <c r="M13" s="94" t="s">
        <v>57</v>
      </c>
      <c r="N13" s="15"/>
    </row>
    <row r="14" spans="1:22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3" t="s">
        <v>175</v>
      </c>
      <c r="C16" s="34">
        <v>42</v>
      </c>
      <c r="D16" s="34">
        <v>34</v>
      </c>
      <c r="E16" s="35">
        <f t="shared" ref="E16:E22" si="0">IF(ISBLANK(D16),"",(IFERROR(((D16/C16-1)*100),"")))</f>
        <v>-19.047619047619047</v>
      </c>
      <c r="F16" s="35">
        <f>+(D16*100)/$D$22</f>
        <v>0.57529610829103217</v>
      </c>
      <c r="G16" s="34">
        <v>881</v>
      </c>
      <c r="H16" s="34">
        <v>816</v>
      </c>
      <c r="I16" s="35">
        <f t="shared" ref="I16:I22" si="1">IF(ISBLANK(H16),"",(IFERROR(((H16/G16-1)*100),"")))</f>
        <v>-7.3779795686719662</v>
      </c>
      <c r="J16" s="35">
        <f>+(H16*100)/$H$22</f>
        <v>0.75021375575761473</v>
      </c>
      <c r="K16" s="76"/>
      <c r="L16" s="34">
        <v>2560</v>
      </c>
      <c r="M16" s="35">
        <f>+(L16*100)/$L$22</f>
        <v>0.5831953180350874</v>
      </c>
      <c r="N16" s="15"/>
    </row>
    <row r="17" spans="1:14" ht="15.75">
      <c r="A17" s="12"/>
      <c r="B17" s="33" t="s">
        <v>176</v>
      </c>
      <c r="C17" s="34">
        <v>2595</v>
      </c>
      <c r="D17" s="34">
        <v>2392</v>
      </c>
      <c r="E17" s="35">
        <f t="shared" si="0"/>
        <v>-7.8227360308285139</v>
      </c>
      <c r="F17" s="35">
        <f t="shared" ref="F17:F21" si="2">+(D17*100)/$D$22</f>
        <v>40.473773265651438</v>
      </c>
      <c r="G17" s="34">
        <v>49294</v>
      </c>
      <c r="H17" s="34">
        <v>44650</v>
      </c>
      <c r="I17" s="35">
        <f t="shared" si="1"/>
        <v>-9.4210248711810713</v>
      </c>
      <c r="J17" s="35">
        <f t="shared" ref="J17:J21" si="3">+(H17*100)/$H$22</f>
        <v>41.050299258060662</v>
      </c>
      <c r="K17" s="76"/>
      <c r="L17" s="34">
        <v>184489</v>
      </c>
      <c r="M17" s="35">
        <f t="shared" ref="M17:M21" si="4">+(L17*100)/$L$22</f>
        <v>42.028562901943452</v>
      </c>
      <c r="N17" s="15"/>
    </row>
    <row r="18" spans="1:14" ht="15.75">
      <c r="A18" s="12"/>
      <c r="B18" s="33" t="s">
        <v>177</v>
      </c>
      <c r="C18" s="34">
        <v>116</v>
      </c>
      <c r="D18" s="34">
        <v>124</v>
      </c>
      <c r="E18" s="35">
        <f t="shared" si="0"/>
        <v>6.8965517241379226</v>
      </c>
      <c r="F18" s="35">
        <f t="shared" si="2"/>
        <v>2.0981387478849407</v>
      </c>
      <c r="G18" s="34">
        <v>3151</v>
      </c>
      <c r="H18" s="34">
        <v>2205</v>
      </c>
      <c r="I18" s="35">
        <f t="shared" si="1"/>
        <v>-30.022215169787369</v>
      </c>
      <c r="J18" s="35">
        <f t="shared" si="3"/>
        <v>2.0272320238303192</v>
      </c>
      <c r="K18" s="76"/>
      <c r="L18" s="34">
        <v>13460</v>
      </c>
      <c r="M18" s="35">
        <f t="shared" si="4"/>
        <v>3.0663316331063579</v>
      </c>
      <c r="N18" s="15"/>
    </row>
    <row r="19" spans="1:14" ht="15.75">
      <c r="A19" s="12"/>
      <c r="B19" s="33" t="s">
        <v>178</v>
      </c>
      <c r="C19" s="34">
        <v>47</v>
      </c>
      <c r="D19" s="34">
        <v>30</v>
      </c>
      <c r="E19" s="35">
        <f t="shared" si="0"/>
        <v>-36.170212765957444</v>
      </c>
      <c r="F19" s="35">
        <f t="shared" si="2"/>
        <v>0.50761421319796951</v>
      </c>
      <c r="G19" s="34">
        <v>690</v>
      </c>
      <c r="H19" s="34">
        <v>534</v>
      </c>
      <c r="I19" s="35">
        <f t="shared" si="1"/>
        <v>-22.608695652173914</v>
      </c>
      <c r="J19" s="35">
        <f t="shared" si="3"/>
        <v>0.49094870781196848</v>
      </c>
      <c r="K19" s="76"/>
      <c r="L19" s="34">
        <v>2587</v>
      </c>
      <c r="M19" s="35">
        <f t="shared" si="4"/>
        <v>0.58934620615498867</v>
      </c>
      <c r="N19" s="15"/>
    </row>
    <row r="20" spans="1:14" ht="15.75">
      <c r="A20" s="12"/>
      <c r="B20" s="33" t="s">
        <v>179</v>
      </c>
      <c r="C20" s="34">
        <v>2851</v>
      </c>
      <c r="D20" s="34">
        <v>2650</v>
      </c>
      <c r="E20" s="35">
        <f t="shared" si="0"/>
        <v>-7.0501578393546094</v>
      </c>
      <c r="F20" s="35">
        <f t="shared" si="2"/>
        <v>44.839255499153978</v>
      </c>
      <c r="G20" s="34">
        <v>43958</v>
      </c>
      <c r="H20" s="34">
        <v>49450</v>
      </c>
      <c r="I20" s="35">
        <f t="shared" si="1"/>
        <v>12.49374402839074</v>
      </c>
      <c r="J20" s="35">
        <f t="shared" si="3"/>
        <v>45.463321350752516</v>
      </c>
      <c r="K20" s="76"/>
      <c r="L20" s="34">
        <v>209617</v>
      </c>
      <c r="M20" s="35">
        <f t="shared" si="4"/>
        <v>47.752989445531611</v>
      </c>
      <c r="N20" s="15"/>
    </row>
    <row r="21" spans="1:14" ht="15.75">
      <c r="A21" s="12"/>
      <c r="B21" s="33" t="s">
        <v>92</v>
      </c>
      <c r="C21" s="34">
        <v>476</v>
      </c>
      <c r="D21" s="34">
        <v>680</v>
      </c>
      <c r="E21" s="35">
        <f t="shared" si="0"/>
        <v>42.857142857142861</v>
      </c>
      <c r="F21" s="35">
        <f t="shared" si="2"/>
        <v>11.505922165820643</v>
      </c>
      <c r="G21" s="34">
        <v>9520</v>
      </c>
      <c r="H21" s="34">
        <v>11114</v>
      </c>
      <c r="I21" s="35">
        <f t="shared" si="1"/>
        <v>16.743697478991603</v>
      </c>
      <c r="J21" s="35">
        <f t="shared" si="3"/>
        <v>10.217984903786924</v>
      </c>
      <c r="K21" s="76"/>
      <c r="L21" s="34">
        <v>26248</v>
      </c>
      <c r="M21" s="35">
        <f t="shared" si="4"/>
        <v>5.9795744952285057</v>
      </c>
      <c r="N21" s="15"/>
    </row>
    <row r="22" spans="1:14" ht="15.75">
      <c r="A22" s="12"/>
      <c r="B22" s="39" t="s">
        <v>93</v>
      </c>
      <c r="C22" s="41">
        <f>SUM(C16:C21)</f>
        <v>6127</v>
      </c>
      <c r="D22" s="41">
        <f>SUM(D16:D21)</f>
        <v>5910</v>
      </c>
      <c r="E22" s="37">
        <f t="shared" si="0"/>
        <v>-3.5417006691692454</v>
      </c>
      <c r="F22" s="37">
        <v>100</v>
      </c>
      <c r="G22" s="41">
        <f>SUM(G16:G21)</f>
        <v>107494</v>
      </c>
      <c r="H22" s="41">
        <f>SUM(H16:H21)</f>
        <v>108769</v>
      </c>
      <c r="I22" s="37">
        <f t="shared" si="1"/>
        <v>1.1861127132677174</v>
      </c>
      <c r="J22" s="37">
        <v>100</v>
      </c>
      <c r="K22" s="4"/>
      <c r="L22" s="41">
        <f>SUM(L16:L21)</f>
        <v>438961</v>
      </c>
      <c r="M22" s="37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3" t="s">
        <v>40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jaime.garcia</dc:creator>
  <cp:keywords/>
  <dc:description/>
  <cp:lastModifiedBy>jairo.hamon</cp:lastModifiedBy>
  <cp:revision/>
  <dcterms:created xsi:type="dcterms:W3CDTF">2016-02-01T19:28:21Z</dcterms:created>
  <dcterms:modified xsi:type="dcterms:W3CDTF">2025-08-19T06:26:01Z</dcterms:modified>
  <cp:category/>
  <cp:contentStatus/>
</cp:coreProperties>
</file>