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018\"/>
    </mc:Choice>
  </mc:AlternateContent>
  <bookViews>
    <workbookView xWindow="0" yWindow="0" windowWidth="25200" windowHeight="11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N41" i="14"/>
  <c r="O40" i="14"/>
  <c r="N40" i="14"/>
  <c r="I41" i="14"/>
  <c r="J40" i="14"/>
  <c r="I40" i="14"/>
  <c r="D41" i="14"/>
  <c r="E40" i="14"/>
  <c r="D40" i="14"/>
  <c r="N32" i="14"/>
  <c r="M32" i="14"/>
  <c r="I32" i="14"/>
  <c r="H32" i="14"/>
  <c r="D32" i="14"/>
  <c r="C32" i="14"/>
  <c r="O28" i="14" l="1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L48" i="6" l="1"/>
  <c r="M41" i="14" l="1"/>
  <c r="M41" i="12"/>
  <c r="O39" i="14" l="1"/>
  <c r="N39" i="14"/>
  <c r="J39" i="14"/>
  <c r="I39" i="14"/>
  <c r="E39" i="14"/>
  <c r="D39" i="14"/>
  <c r="C39" i="14"/>
  <c r="C39" i="12" l="1"/>
  <c r="J39" i="12"/>
  <c r="I39" i="12"/>
  <c r="O39" i="12"/>
  <c r="N39" i="12"/>
  <c r="E39" i="12"/>
  <c r="D39" i="12"/>
  <c r="M29" i="12" l="1"/>
  <c r="C29" i="12" l="1"/>
  <c r="L25" i="15" l="1"/>
  <c r="H25" i="15"/>
  <c r="G25" i="15"/>
  <c r="D25" i="15"/>
  <c r="E25" i="15" s="1"/>
  <c r="C25" i="15"/>
  <c r="L22" i="5"/>
  <c r="M21" i="5" s="1"/>
  <c r="H22" i="5"/>
  <c r="G22" i="5"/>
  <c r="D22" i="5"/>
  <c r="C22" i="5"/>
  <c r="I25" i="15" l="1"/>
  <c r="E22" i="5"/>
  <c r="I22" i="5"/>
  <c r="I24" i="15"/>
  <c r="I23" i="15"/>
  <c r="I22" i="15"/>
  <c r="I21" i="15"/>
  <c r="I20" i="15"/>
  <c r="I19" i="15"/>
  <c r="I18" i="15"/>
  <c r="I17" i="15"/>
  <c r="I16" i="15"/>
  <c r="E24" i="15"/>
  <c r="E23" i="15"/>
  <c r="E22" i="15"/>
  <c r="E21" i="15"/>
  <c r="E20" i="15"/>
  <c r="E19" i="15"/>
  <c r="E18" i="15"/>
  <c r="E17" i="15"/>
  <c r="E16" i="15"/>
  <c r="I21" i="5"/>
  <c r="I20" i="5"/>
  <c r="I19" i="5"/>
  <c r="I18" i="5"/>
  <c r="I17" i="5"/>
  <c r="I16" i="5"/>
  <c r="E21" i="5"/>
  <c r="E20" i="5"/>
  <c r="E19" i="5"/>
  <c r="E18" i="5"/>
  <c r="E17" i="5"/>
  <c r="E16" i="5"/>
  <c r="L22" i="10"/>
  <c r="H22" i="10"/>
  <c r="G22" i="10"/>
  <c r="D22" i="10"/>
  <c r="E22" i="10" s="1"/>
  <c r="C22" i="10"/>
  <c r="I21" i="10"/>
  <c r="I20" i="10"/>
  <c r="I19" i="10"/>
  <c r="I18" i="10"/>
  <c r="I17" i="10"/>
  <c r="I16" i="10"/>
  <c r="E21" i="10"/>
  <c r="E20" i="10"/>
  <c r="E19" i="10"/>
  <c r="E18" i="10"/>
  <c r="E17" i="10"/>
  <c r="E16" i="10"/>
  <c r="I22" i="10" l="1"/>
  <c r="I22" i="4"/>
  <c r="I21" i="4"/>
  <c r="I20" i="4"/>
  <c r="I19" i="4"/>
  <c r="I18" i="4"/>
  <c r="I17" i="4"/>
  <c r="I16" i="4"/>
  <c r="G23" i="4"/>
  <c r="E22" i="4"/>
  <c r="E21" i="4"/>
  <c r="E20" i="4"/>
  <c r="E19" i="4"/>
  <c r="E18" i="4"/>
  <c r="E17" i="4"/>
  <c r="E16" i="4"/>
  <c r="L23" i="4"/>
  <c r="H23" i="4"/>
  <c r="C23" i="4"/>
  <c r="D23" i="4"/>
  <c r="I23" i="4" l="1"/>
  <c r="E23" i="4"/>
  <c r="H41" i="2"/>
  <c r="G41" i="2"/>
  <c r="D41" i="2"/>
  <c r="C41" i="2"/>
  <c r="I41" i="2" l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6" i="2"/>
  <c r="H48" i="6" l="1"/>
  <c r="G48" i="6"/>
  <c r="D48" i="6"/>
  <c r="C48" i="6"/>
  <c r="I48" i="6" l="1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G50" i="7" l="1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M29" i="14"/>
  <c r="H29" i="14"/>
  <c r="C29" i="14"/>
  <c r="E50" i="7" l="1"/>
  <c r="F49" i="7"/>
  <c r="H29" i="12"/>
  <c r="M19" i="15" l="1"/>
  <c r="J24" i="15"/>
  <c r="F24" i="15"/>
  <c r="J23" i="15"/>
  <c r="F23" i="15"/>
  <c r="J22" i="15"/>
  <c r="F22" i="15"/>
  <c r="J21" i="15"/>
  <c r="F21" i="15"/>
  <c r="J20" i="15"/>
  <c r="F20" i="15"/>
  <c r="J19" i="15"/>
  <c r="F19" i="15"/>
  <c r="J18" i="15"/>
  <c r="F18" i="15"/>
  <c r="M17" i="15"/>
  <c r="J17" i="15"/>
  <c r="F17" i="15"/>
  <c r="M16" i="15"/>
  <c r="J16" i="15"/>
  <c r="F16" i="15"/>
  <c r="F25" i="15" l="1"/>
  <c r="J25" i="15"/>
  <c r="M21" i="15"/>
  <c r="M22" i="15"/>
  <c r="M18" i="15"/>
  <c r="M23" i="15"/>
  <c r="M20" i="15"/>
  <c r="M24" i="15"/>
  <c r="O32" i="14"/>
  <c r="E32" i="14"/>
  <c r="N29" i="14"/>
  <c r="I29" i="14"/>
  <c r="D29" i="14"/>
  <c r="N29" i="12"/>
  <c r="I29" i="12"/>
  <c r="D29" i="12"/>
  <c r="M25" i="15" l="1"/>
  <c r="I33" i="14"/>
  <c r="D33" i="14"/>
  <c r="N33" i="14"/>
  <c r="J32" i="14"/>
  <c r="N33" i="12"/>
  <c r="I33" i="12"/>
  <c r="D33" i="12"/>
  <c r="J32" i="12"/>
  <c r="O32" i="12"/>
  <c r="E32" i="12"/>
  <c r="J17" i="10" l="1"/>
  <c r="J18" i="10"/>
  <c r="J19" i="10"/>
  <c r="J20" i="10"/>
  <c r="J21" i="10"/>
  <c r="F17" i="10"/>
  <c r="F18" i="10"/>
  <c r="F19" i="10"/>
  <c r="F20" i="10"/>
  <c r="F21" i="10"/>
  <c r="J16" i="10"/>
  <c r="F16" i="10"/>
  <c r="J17" i="5"/>
  <c r="J18" i="5"/>
  <c r="J19" i="5"/>
  <c r="J20" i="5"/>
  <c r="J21" i="5"/>
  <c r="F17" i="5"/>
  <c r="F18" i="5"/>
  <c r="F19" i="5"/>
  <c r="F20" i="5"/>
  <c r="F21" i="5"/>
  <c r="J16" i="5"/>
  <c r="F16" i="5"/>
  <c r="J17" i="4"/>
  <c r="J18" i="4"/>
  <c r="J19" i="4"/>
  <c r="J20" i="4"/>
  <c r="J21" i="4"/>
  <c r="J22" i="4"/>
  <c r="F17" i="4"/>
  <c r="F18" i="4"/>
  <c r="F19" i="4"/>
  <c r="F20" i="4"/>
  <c r="F21" i="4"/>
  <c r="F22" i="4"/>
  <c r="J16" i="4"/>
  <c r="F16" i="4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J16" i="2"/>
  <c r="F16" i="2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J16" i="6"/>
  <c r="F16" i="6"/>
  <c r="F48" i="6" s="1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F23" i="4" l="1"/>
  <c r="J48" i="6"/>
  <c r="J23" i="4"/>
  <c r="J22" i="5"/>
  <c r="F22" i="5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17" i="7"/>
  <c r="M21" i="7"/>
  <c r="M25" i="7"/>
  <c r="M29" i="7"/>
  <c r="M33" i="7"/>
  <c r="M37" i="7"/>
  <c r="M41" i="7"/>
  <c r="M45" i="7"/>
  <c r="M18" i="7"/>
  <c r="M22" i="7"/>
  <c r="M26" i="7"/>
  <c r="M30" i="7"/>
  <c r="M34" i="7"/>
  <c r="M38" i="7"/>
  <c r="M42" i="7"/>
  <c r="M46" i="7"/>
  <c r="M16" i="10"/>
  <c r="M19" i="10"/>
  <c r="M20" i="10"/>
  <c r="M17" i="10"/>
  <c r="M21" i="10"/>
  <c r="M18" i="10"/>
  <c r="L41" i="2"/>
  <c r="M50" i="7" l="1"/>
  <c r="M16" i="5"/>
  <c r="M17" i="5"/>
  <c r="M18" i="5"/>
  <c r="M19" i="5"/>
  <c r="M20" i="5"/>
  <c r="M20" i="4"/>
  <c r="M22" i="4"/>
  <c r="M17" i="4"/>
  <c r="M21" i="4"/>
  <c r="M18" i="4"/>
  <c r="M19" i="4"/>
  <c r="M16" i="4"/>
  <c r="M16" i="2"/>
  <c r="M19" i="2"/>
  <c r="M23" i="2"/>
  <c r="M27" i="2"/>
  <c r="M31" i="2"/>
  <c r="M35" i="2"/>
  <c r="M39" i="2"/>
  <c r="M26" i="2"/>
  <c r="M30" i="2"/>
  <c r="M34" i="2"/>
  <c r="M38" i="2"/>
  <c r="M20" i="2"/>
  <c r="M24" i="2"/>
  <c r="M28" i="2"/>
  <c r="M32" i="2"/>
  <c r="M36" i="2"/>
  <c r="M40" i="2"/>
  <c r="M22" i="2"/>
  <c r="M17" i="2"/>
  <c r="M21" i="2"/>
  <c r="M25" i="2"/>
  <c r="M29" i="2"/>
  <c r="M33" i="2"/>
  <c r="M37" i="2"/>
  <c r="M18" i="2"/>
  <c r="M19" i="6"/>
  <c r="M23" i="6"/>
  <c r="M27" i="6"/>
  <c r="M31" i="6"/>
  <c r="M35" i="6"/>
  <c r="M39" i="6"/>
  <c r="M43" i="6"/>
  <c r="M47" i="6"/>
  <c r="M26" i="6"/>
  <c r="M42" i="6"/>
  <c r="M20" i="6"/>
  <c r="M24" i="6"/>
  <c r="M28" i="6"/>
  <c r="M32" i="6"/>
  <c r="M36" i="6"/>
  <c r="M40" i="6"/>
  <c r="M44" i="6"/>
  <c r="M16" i="6"/>
  <c r="M22" i="6"/>
  <c r="M30" i="6"/>
  <c r="M38" i="6"/>
  <c r="M17" i="6"/>
  <c r="M21" i="6"/>
  <c r="M25" i="6"/>
  <c r="M29" i="6"/>
  <c r="M33" i="6"/>
  <c r="M37" i="6"/>
  <c r="M41" i="6"/>
  <c r="M45" i="6"/>
  <c r="M18" i="6"/>
  <c r="M34" i="6"/>
  <c r="M46" i="6"/>
  <c r="M22" i="10"/>
  <c r="M22" i="5" l="1"/>
  <c r="M23" i="4"/>
  <c r="M41" i="2"/>
  <c r="M48" i="6"/>
</calcChain>
</file>

<file path=xl/sharedStrings.xml><?xml version="1.0" encoding="utf-8"?>
<sst xmlns="http://schemas.openxmlformats.org/spreadsheetml/2006/main" count="447" uniqueCount="317">
  <si>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</si>
  <si>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</si>
  <si>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</si>
  <si>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</si>
  <si>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</si>
  <si>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</si>
  <si>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</si>
  <si>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</si>
  <si>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</si>
  <si>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</si>
  <si>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</si>
  <si>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</si>
  <si>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</si>
  <si>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</si>
  <si>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</si>
  <si>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</si>
  <si>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</si>
  <si>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</si>
  <si>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</si>
  <si>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</si>
  <si>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</si>
  <si>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</si>
  <si>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</si>
  <si>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</si>
  <si>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</si>
  <si>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</si>
  <si>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</si>
  <si>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</si>
  <si>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</si>
  <si>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</si>
  <si>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</si>
  <si>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</si>
  <si>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</si>
  <si>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</si>
  <si>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</si>
  <si>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</si>
  <si>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</si>
  <si>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</si>
  <si>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</si>
  <si>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</si>
  <si>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</si>
  <si>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</si>
  <si>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</si>
  <si>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</si>
  <si>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</si>
  <si>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</si>
  <si>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</si>
  <si>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</si>
  <si>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</si>
  <si>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</si>
  <si>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</si>
  <si>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</si>
  <si>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</si>
  <si>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</si>
  <si>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</si>
  <si>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</si>
  <si>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</si>
  <si>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</si>
  <si>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</si>
  <si>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</si>
  <si>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</si>
  <si>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</si>
  <si>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</si>
  <si>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</si>
  <si>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</si>
  <si>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</si>
  <si>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</si>
  <si>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</si>
  <si>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</si>
  <si>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</si>
  <si>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</si>
  <si>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</si>
  <si>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</si>
  <si>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</si>
  <si>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</si>
  <si>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</si>
  <si>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</si>
  <si>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</si>
  <si>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</si>
  <si>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</si>
  <si>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</si>
  <si>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</si>
  <si>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</si>
  <si>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</si>
  <si>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</si>
  <si>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</si>
  <si>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</si>
  <si>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</si>
  <si>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</si>
  <si>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</si>
  <si>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</si>
  <si>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</si>
  <si>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</si>
  <si>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</si>
  <si>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</si>
  <si>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</si>
  <si>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</si>
  <si>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</si>
  <si>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</si>
  <si>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</si>
  <si>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</si>
  <si>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</si>
  <si>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</si>
  <si>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</si>
  <si>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</si>
  <si>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</si>
  <si>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</si>
  <si>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</si>
  <si>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</si>
  <si>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</si>
  <si>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</si>
  <si>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</si>
  <si>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</si>
  <si>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</si>
  <si>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</si>
  <si>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</si>
  <si>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</si>
  <si>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</si>
  <si>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</si>
  <si>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</si>
  <si>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</si>
  <si>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</si>
  <si>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</si>
  <si>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</si>
  <si>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</si>
  <si>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</si>
  <si>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</si>
  <si>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</si>
  <si>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</si>
  <si>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</si>
  <si>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</si>
  <si>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</si>
  <si>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</si>
  <si>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</si>
  <si>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</si>
  <si>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</si>
  <si>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</si>
  <si>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</si>
  <si>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</si>
  <si>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</si>
  <si>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</si>
  <si>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</si>
  <si>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</si>
  <si>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</si>
  <si>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</si>
  <si>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</si>
  <si>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</si>
  <si>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</si>
  <si>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</si>
  <si>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</si>
  <si>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</si>
  <si>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</si>
  <si>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</si>
  <si>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</si>
  <si>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</si>
  <si>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</si>
  <si>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</si>
  <si>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</si>
  <si>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</si>
  <si>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</si>
  <si>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</si>
  <si>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</si>
  <si>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</si>
  <si>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</si>
  <si>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</si>
  <si>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</si>
  <si>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</si>
  <si>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</si>
  <si>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</si>
  <si>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</si>
  <si>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</si>
  <si>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</si>
  <si>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</si>
  <si>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</si>
  <si>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</si>
  <si>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</si>
  <si>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</si>
  <si>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</si>
  <si>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</si>
  <si>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</si>
  <si>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</si>
  <si>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</si>
  <si>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</si>
  <si>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</si>
  <si>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</si>
  <si>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</si>
  <si>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</si>
  <si>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</si>
  <si>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</si>
  <si>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</si>
  <si>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</si>
  <si>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</si>
  <si>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</si>
  <si>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</si>
  <si>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</si>
  <si>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</si>
  <si>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</si>
  <si>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</si>
  <si>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</si>
  <si>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</si>
  <si>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</si>
  <si>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</si>
  <si>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</si>
  <si>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</si>
  <si>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</si>
  <si>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</si>
  <si>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</si>
  <si>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</si>
  <si>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</si>
  <si>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</si>
  <si>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</si>
  <si>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</si>
  <si>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</si>
  <si>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</si>
  <si>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</si>
  <si>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</si>
  <si>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</si>
  <si>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</si>
  <si>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</si>
  <si>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</si>
  <si>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</si>
  <si>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</si>
  <si>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</si>
  <si>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</si>
  <si>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</si>
  <si>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</si>
  <si>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</si>
  <si>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</si>
  <si>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</si>
  <si>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</si>
  <si>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</si>
  <si>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</si>
  <si>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</si>
  <si>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</si>
  <si>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</si>
  <si>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</si>
  <si>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</si>
  <si>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</si>
  <si>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</si>
  <si>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</si>
  <si>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</si>
  <si>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</si>
  <si>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</si>
  <si>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</si>
  <si>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</si>
  <si>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</si>
  <si>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</si>
  <si>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</si>
  <si>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</si>
  <si>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</si>
  <si>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</si>
  <si>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</si>
  <si>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</si>
  <si>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</si>
  <si>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</si>
  <si>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</si>
  <si>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</si>
  <si>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</si>
  <si>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</si>
  <si>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</si>
  <si>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</si>
  <si>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</si>
  <si>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</si>
  <si>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</si>
  <si>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</si>
  <si>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</si>
  <si>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</si>
  <si>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</si>
  <si>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</si>
  <si>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</si>
  <si>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</si>
  <si>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</si>
  <si>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</si>
  <si>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</si>
  <si>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</si>
  <si>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</si>
  <si>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</si>
  <si>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</si>
  <si>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</si>
  <si>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</si>
  <si>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</si>
  <si>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</si>
  <si>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</si>
  <si>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</si>
  <si>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</si>
  <si>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</si>
  <si>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</si>
  <si>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</si>
  <si>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</si>
  <si>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</si>
  <si>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</si>
  <si>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</si>
  <si>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</si>
  <si>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</si>
  <si>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</si>
  <si>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</si>
  <si>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</si>
  <si>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</si>
  <si>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</si>
  <si>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</si>
  <si>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</si>
  <si>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</si>
  <si>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</si>
  <si>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</si>
  <si>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</si>
  <si>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</si>
  <si>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 xml:space="preserve">INFORMACIÓN ESTADÍSTICA DE POBLACIÓN VÍCTIMA REGISTRADA EN EL </t>
  </si>
  <si>
    <t xml:space="preserve"> SISTEMA DE INFORMACIÓN DEL SERVICIO PÚBLICO DE EMPLEO - SISE*.</t>
  </si>
  <si>
    <t>*Esta información corresponde a 96 Prestadores que actualmente hacen uso del Sistema de Información</t>
  </si>
  <si>
    <t>Marzo de 2018</t>
  </si>
  <si>
    <t>Abril de 2018</t>
  </si>
  <si>
    <t>% Cambio   '18/'17</t>
  </si>
  <si>
    <t>Acumulado 2013-2018</t>
  </si>
  <si>
    <t>2013-2018</t>
  </si>
  <si>
    <t>Marzo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</si>
  <si>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Marzo</t>
    </r>
  </si>
  <si>
    <r>
      <t>Acumulado a</t>
    </r>
    <r>
      <rPr>
        <b/>
        <sz val="12"/>
        <color rgb="FFC00000"/>
        <rFont val="Calibri"/>
        <family val="2"/>
        <scheme val="minor"/>
      </rPr>
      <t xml:space="preserve"> Marzo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</si>
</sst>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_-* #,##0\ _€_-;\-* #,##0\ _€_-;_-* &quot;-&quot;??\ _€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43" fontId="9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4" fontId="16" fillId="2" borderId="9" xfId="4" applyNumberFormat="1" applyFont="1" applyFill="1" applyBorder="1"/>
    <xf numFmtId="3" fontId="17" fillId="4" borderId="9" xfId="4" applyNumberFormat="1" applyFont="1" applyFill="1" applyBorder="1"/>
    <xf numFmtId="164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13" fillId="0" borderId="0" xfId="0" applyFont="1" applyBorder="1" applyAlignment="1">
      <alignment horizontal="center"/>
    </xf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4" fontId="13" fillId="2" borderId="9" xfId="4" applyNumberFormat="1" applyFont="1" applyFill="1" applyBorder="1"/>
    <xf numFmtId="3" fontId="13" fillId="2" borderId="9" xfId="4" applyNumberFormat="1" applyFont="1" applyFill="1" applyBorder="1"/>
    <xf numFmtId="164" fontId="13" fillId="2" borderId="0" xfId="4" applyNumberFormat="1" applyFont="1" applyFill="1" applyBorder="1"/>
    <xf numFmtId="0" fontId="0" fillId="0" borderId="8" xfId="0" applyFont="1" applyBorder="1"/>
    <xf numFmtId="164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5" fontId="0" fillId="0" borderId="0" xfId="5" applyNumberFormat="1" applyFont="1" applyBorder="1"/>
    <xf numFmtId="165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8" fillId="2" borderId="10" xfId="0" applyNumberFormat="1" applyFont="1" applyFill="1" applyBorder="1" applyAlignment="1">
      <alignment horizontal="center" vertical="center" wrapText="1"/>
    </xf>
    <xf numFmtId="17" fontId="13" fillId="2" borderId="10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  <xf numFmtId="3" fontId="30" fillId="4" borderId="9" xfId="4" applyNumberFormat="1" applyFont="1" applyFill="1" applyBorder="1"/>
    <xf numFmtId="164" fontId="30" fillId="4" borderId="9" xfId="4" applyNumberFormat="1" applyFont="1" applyFill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Marzo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10675</c:v>
                </c:pt>
                <c:pt idx="1">
                  <c:v>9189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Marzo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4468</c:v>
                </c:pt>
                <c:pt idx="1">
                  <c:v>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Marzo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6207</c:v>
                </c:pt>
                <c:pt idx="1">
                  <c:v>5089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Menores de 28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Edad!$D$41</c:f>
              <c:strCache>
                <c:ptCount val="1"/>
                <c:pt idx="0">
                  <c:v>  Marzo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Edad!$D$40:$E$40</c:f>
              <c:numCache>
                <c:formatCode>#,##0</c:formatCode>
                <c:ptCount val="2"/>
                <c:pt idx="0">
                  <c:v>5484</c:v>
                </c:pt>
                <c:pt idx="1">
                  <c:v>4350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Entre 29 y 44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Edad!$I$41</c:f>
              <c:strCache>
                <c:ptCount val="1"/>
                <c:pt idx="0">
                  <c:v>  Marzo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Edad!$I$40:$J$40</c:f>
              <c:numCache>
                <c:formatCode>#,##0</c:formatCode>
                <c:ptCount val="2"/>
                <c:pt idx="0">
                  <c:v>3754</c:v>
                </c:pt>
                <c:pt idx="1">
                  <c:v>3404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Más de 45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Edad!$N$41</c:f>
              <c:strCache>
                <c:ptCount val="1"/>
                <c:pt idx="0">
                  <c:v>  Marzo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Edad!$N$40:$O$40</c:f>
              <c:numCache>
                <c:formatCode>#,##0</c:formatCode>
                <c:ptCount val="2"/>
                <c:pt idx="0">
                  <c:v>1257</c:v>
                </c:pt>
                <c:pt idx="1">
                  <c:v>1292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spiraci&#243;n Salari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lasificaciones!A1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s de conocimiento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2" Type="http://schemas.openxmlformats.org/officeDocument/2006/relationships/hyperlink" Target="#&#205;ndice!A1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hyperlink" Target="#Edad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epartamentos!A1"/><Relationship Id="rId3" Type="http://schemas.openxmlformats.org/officeDocument/2006/relationships/chart" Target="../charts/chart6.xml"/><Relationship Id="rId7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Sexo!A1"/><Relationship Id="rId5" Type="http://schemas.openxmlformats.org/officeDocument/2006/relationships/image" Target="../media/image2.png"/><Relationship Id="rId10" Type="http://schemas.openxmlformats.org/officeDocument/2006/relationships/image" Target="../media/image1.png"/><Relationship Id="rId4" Type="http://schemas.openxmlformats.org/officeDocument/2006/relationships/hyperlink" Target="#&#205;ndice!A1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dad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iudades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Departamento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Ocupaciones!A1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iudad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ducaci&#243;n '!A1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Ocupacion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xperiencia laboral'!A1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ducaci&#243;n 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Aspiraci&#243;n Salarial'!A1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eriencia labor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&#193;reas de conocimiento'!A1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52915</xdr:rowOff>
    </xdr:from>
    <xdr:to>
      <xdr:col>5</xdr:col>
      <xdr:colOff>521334</xdr:colOff>
      <xdr:row>5</xdr:row>
      <xdr:rowOff>118915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8F624C-977C-4B60-8EF0-66129B2E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52915"/>
          <a:ext cx="5940000" cy="1113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AECCA04-E1BE-477E-950F-FD64460E2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719666</xdr:colOff>
      <xdr:row>1</xdr:row>
      <xdr:rowOff>0</xdr:rowOff>
    </xdr:from>
    <xdr:to>
      <xdr:col>12</xdr:col>
      <xdr:colOff>754166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21219A-6C82-4573-9096-37AAE59231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302749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74083</xdr:rowOff>
    </xdr:from>
    <xdr:to>
      <xdr:col>3</xdr:col>
      <xdr:colOff>306917</xdr:colOff>
      <xdr:row>5</xdr:row>
      <xdr:rowOff>150666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2E13C4-2EEE-4916-9ED9-4069A86D9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44767"/>
        <a:stretch/>
      </xdr:blipFill>
      <xdr:spPr>
        <a:xfrm>
          <a:off x="116417" y="7408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635006</xdr:colOff>
      <xdr:row>0</xdr:row>
      <xdr:rowOff>74083</xdr:rowOff>
    </xdr:from>
    <xdr:to>
      <xdr:col>10</xdr:col>
      <xdr:colOff>45089</xdr:colOff>
      <xdr:row>5</xdr:row>
      <xdr:rowOff>150666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E1FB0B-71BA-4CA8-B18D-FFB8A91E7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4520"/>
        <a:stretch/>
      </xdr:blipFill>
      <xdr:spPr>
        <a:xfrm>
          <a:off x="5979589" y="74083"/>
          <a:ext cx="27015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0</xdr:row>
      <xdr:rowOff>169334</xdr:rowOff>
    </xdr:from>
    <xdr:to>
      <xdr:col>4</xdr:col>
      <xdr:colOff>402167</xdr:colOff>
      <xdr:row>6</xdr:row>
      <xdr:rowOff>34251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280AFA-DBBF-45EC-9FCD-3143AD53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44767"/>
        <a:stretch/>
      </xdr:blipFill>
      <xdr:spPr>
        <a:xfrm>
          <a:off x="116417" y="169334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359833</xdr:colOff>
      <xdr:row>0</xdr:row>
      <xdr:rowOff>169334</xdr:rowOff>
    </xdr:from>
    <xdr:to>
      <xdr:col>15</xdr:col>
      <xdr:colOff>701250</xdr:colOff>
      <xdr:row>6</xdr:row>
      <xdr:rowOff>34251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C479EA1-73F4-40A5-969B-02B52034E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4520"/>
        <a:stretch/>
      </xdr:blipFill>
      <xdr:spPr>
        <a:xfrm>
          <a:off x="8868833" y="169334"/>
          <a:ext cx="2701500" cy="111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158743</xdr:colOff>
      <xdr:row>35</xdr:row>
      <xdr:rowOff>95253</xdr:rowOff>
    </xdr:from>
    <xdr:to>
      <xdr:col>5</xdr:col>
      <xdr:colOff>86327</xdr:colOff>
      <xdr:row>48</xdr:row>
      <xdr:rowOff>137586</xdr:rowOff>
    </xdr:to>
    <xdr:graphicFrame macro="">
      <xdr:nvGraphicFramePr>
        <xdr:cNvPr id="3" name="Gráfico 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195787</xdr:colOff>
      <xdr:row>35</xdr:row>
      <xdr:rowOff>95253</xdr:rowOff>
    </xdr:from>
    <xdr:to>
      <xdr:col>10</xdr:col>
      <xdr:colOff>493787</xdr:colOff>
      <xdr:row>48</xdr:row>
      <xdr:rowOff>137586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603248</xdr:colOff>
      <xdr:row>35</xdr:row>
      <xdr:rowOff>95253</xdr:rowOff>
    </xdr:from>
    <xdr:to>
      <xdr:col>16</xdr:col>
      <xdr:colOff>12248</xdr:colOff>
      <xdr:row>48</xdr:row>
      <xdr:rowOff>137586</xdr:rowOff>
    </xdr:to>
    <xdr:graphicFrame macro="">
      <xdr:nvGraphicFramePr>
        <xdr:cNvPr id="5" name="Gráfico 2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402167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4F076AA-BFC6-4ECF-A8DD-8545BAF9C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1</xdr:row>
      <xdr:rowOff>0</xdr:rowOff>
    </xdr:from>
    <xdr:to>
      <xdr:col>15</xdr:col>
      <xdr:colOff>733000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A6361EA-1551-428D-8437-3E740C205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4520"/>
        <a:stretch/>
      </xdr:blipFill>
      <xdr:spPr>
        <a:xfrm>
          <a:off x="8868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190500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8252D6-B898-4245-BABA-845B2E2D4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296333</xdr:colOff>
      <xdr:row>1</xdr:row>
      <xdr:rowOff>0</xdr:rowOff>
    </xdr:from>
    <xdr:to>
      <xdr:col>13</xdr:col>
      <xdr:colOff>2750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789A20-1418-4FE1-98CF-938F5544B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344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447146</xdr:colOff>
      <xdr:row>6</xdr:row>
      <xdr:rowOff>101719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0F2183-0BED-4436-A80E-C89041AAD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9063" y="226219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25141</xdr:colOff>
      <xdr:row>1</xdr:row>
      <xdr:rowOff>0</xdr:rowOff>
    </xdr:from>
    <xdr:to>
      <xdr:col>13</xdr:col>
      <xdr:colOff>12016</xdr:colOff>
      <xdr:row>6</xdr:row>
      <xdr:rowOff>101719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47226EA-1EBF-4CE4-B52B-292F39047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823735" y="226219"/>
          <a:ext cx="2701500" cy="1113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DD16A4F-C5E5-46F6-BF3B-4EA7A921F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740834</xdr:colOff>
      <xdr:row>1</xdr:row>
      <xdr:rowOff>0</xdr:rowOff>
    </xdr:from>
    <xdr:to>
      <xdr:col>12</xdr:col>
      <xdr:colOff>775334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9E27E66-DCCC-4175-AC03-80532BD65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641417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201083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7E0ECEF-1185-4A33-8D08-E1A782AA8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762002</xdr:colOff>
      <xdr:row>1</xdr:row>
      <xdr:rowOff>0</xdr:rowOff>
    </xdr:from>
    <xdr:to>
      <xdr:col>13</xdr:col>
      <xdr:colOff>23918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6F5B656-420E-404A-BA33-2AB7D4A9E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090835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A7B044B-946F-41E3-85AB-A92405EC8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0</xdr:rowOff>
    </xdr:from>
    <xdr:to>
      <xdr:col>13</xdr:col>
      <xdr:colOff>34501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5350D7D-9F69-4FF0-A2AE-7EF3322C4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72918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118916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B8BFD94-09E2-414A-B54D-C3180B2FA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740833</xdr:colOff>
      <xdr:row>1</xdr:row>
      <xdr:rowOff>0</xdr:rowOff>
    </xdr:from>
    <xdr:to>
      <xdr:col>12</xdr:col>
      <xdr:colOff>775333</xdr:colOff>
      <xdr:row>6</xdr:row>
      <xdr:rowOff>118916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D99C159-AB1F-4B39-9A1B-80F409A9E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20000" y="232833"/>
          <a:ext cx="2701500" cy="111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/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2" t="s">
        <v>306</v>
      </c>
      <c r="C7" s="92"/>
      <c r="D7" s="92"/>
      <c r="E7" s="92"/>
      <c r="F7" s="92"/>
      <c r="G7" s="15"/>
    </row>
    <row r="8" spans="1:16" ht="15.75" customHeight="1">
      <c r="A8" s="12"/>
      <c r="B8" s="92" t="s">
        <v>307</v>
      </c>
      <c r="C8" s="92"/>
      <c r="D8" s="92"/>
      <c r="E8" s="92"/>
      <c r="F8" s="92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284</v>
      </c>
      <c r="D14" s="4"/>
      <c r="E14" s="4"/>
      <c r="F14" s="4"/>
      <c r="G14" s="15"/>
    </row>
    <row r="15" spans="1:16" ht="15.75">
      <c r="A15" s="12"/>
      <c r="B15" s="24"/>
      <c r="C15" s="41" t="s">
        <v>285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297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3" t="s">
        <v>308</v>
      </c>
      <c r="C26" s="4"/>
      <c r="D26" s="4"/>
      <c r="E26" s="4"/>
      <c r="F26" s="4"/>
      <c r="G26" s="15"/>
    </row>
    <row r="27" spans="1:7">
      <c r="A27" s="12"/>
      <c r="B27" s="83" t="s">
        <v>227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229</v>
      </c>
      <c r="C30" s="45" t="s">
        <v>309</v>
      </c>
      <c r="D30" s="4"/>
      <c r="E30" s="4"/>
      <c r="F30" s="4"/>
      <c r="G30" s="15"/>
    </row>
    <row r="31" spans="1:7" ht="15.75">
      <c r="A31" s="12"/>
      <c r="B31" s="44" t="s">
        <v>228</v>
      </c>
      <c r="C31" s="45" t="s">
        <v>310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296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15"/>
    </row>
    <row r="13" spans="1:19" ht="31.5">
      <c r="A13" s="12"/>
      <c r="B13" s="30" t="s">
        <v>295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65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65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286</v>
      </c>
      <c r="C16" s="35">
        <v>45</v>
      </c>
      <c r="D16" s="35">
        <v>43</v>
      </c>
      <c r="E16" s="36">
        <f t="shared" ref="E16:E25" si="0">IF(ISBLANK(D16),"",(IFERROR(((D16/C16-1)*100),"")))</f>
        <v>-4.4444444444444393</v>
      </c>
      <c r="F16" s="36">
        <f t="shared" ref="F16:F24" si="1">+(D16*100)/$D$25</f>
        <v>0.46795081075198608</v>
      </c>
      <c r="G16" s="35">
        <v>101</v>
      </c>
      <c r="H16" s="35">
        <v>99</v>
      </c>
      <c r="I16" s="36">
        <f t="shared" ref="I16:I25" si="2">IF(ISBLANK(H16),"",(IFERROR(((H16/G16-1)*100),"")))</f>
        <v>-1.980198019801982</v>
      </c>
      <c r="J16" s="36">
        <f t="shared" ref="J16:J24" si="3">+(H16*100)/$H$25</f>
        <v>0.48672566371681414</v>
      </c>
      <c r="K16" s="81"/>
      <c r="L16" s="35">
        <v>1639</v>
      </c>
      <c r="M16" s="36">
        <f t="shared" ref="M16:M24" si="4">+(L16*100)/$L$25</f>
        <v>0.46757500028528065</v>
      </c>
      <c r="N16" s="15"/>
    </row>
    <row r="17" spans="1:14" ht="15.75">
      <c r="A17" s="12"/>
      <c r="B17" s="34" t="s">
        <v>287</v>
      </c>
      <c r="C17" s="35">
        <v>27</v>
      </c>
      <c r="D17" s="35">
        <v>23</v>
      </c>
      <c r="E17" s="36">
        <f t="shared" si="0"/>
        <v>-14.814814814814813</v>
      </c>
      <c r="F17" s="36">
        <f t="shared" si="1"/>
        <v>0.25029927086734138</v>
      </c>
      <c r="G17" s="35">
        <v>76</v>
      </c>
      <c r="H17" s="35">
        <v>45</v>
      </c>
      <c r="I17" s="36">
        <f t="shared" si="2"/>
        <v>-40.789473684210535</v>
      </c>
      <c r="J17" s="36">
        <f t="shared" si="3"/>
        <v>0.22123893805309736</v>
      </c>
      <c r="K17" s="81"/>
      <c r="L17" s="35">
        <v>1171</v>
      </c>
      <c r="M17" s="36">
        <f t="shared" si="4"/>
        <v>0.33406365182066117</v>
      </c>
      <c r="N17" s="15"/>
    </row>
    <row r="18" spans="1:14" ht="15.75">
      <c r="A18" s="12"/>
      <c r="B18" s="34" t="s">
        <v>288</v>
      </c>
      <c r="C18" s="35">
        <v>200</v>
      </c>
      <c r="D18" s="35">
        <v>138</v>
      </c>
      <c r="E18" s="36">
        <f t="shared" si="0"/>
        <v>-31.000000000000007</v>
      </c>
      <c r="F18" s="36">
        <f t="shared" si="1"/>
        <v>1.5017956252040483</v>
      </c>
      <c r="G18" s="35">
        <v>528</v>
      </c>
      <c r="H18" s="35">
        <v>358</v>
      </c>
      <c r="I18" s="36">
        <f t="shared" si="2"/>
        <v>-32.196969696969703</v>
      </c>
      <c r="J18" s="36">
        <f t="shared" si="3"/>
        <v>1.7600786627335301</v>
      </c>
      <c r="K18" s="81"/>
      <c r="L18" s="35">
        <v>5651</v>
      </c>
      <c r="M18" s="36">
        <f t="shared" si="4"/>
        <v>1.612121004644369</v>
      </c>
      <c r="N18" s="15"/>
    </row>
    <row r="19" spans="1:14" ht="15.75">
      <c r="A19" s="12"/>
      <c r="B19" s="34" t="s">
        <v>289</v>
      </c>
      <c r="C19" s="35">
        <v>149</v>
      </c>
      <c r="D19" s="35">
        <v>116</v>
      </c>
      <c r="E19" s="36">
        <f t="shared" si="0"/>
        <v>-22.14765100671141</v>
      </c>
      <c r="F19" s="36">
        <f t="shared" si="1"/>
        <v>1.2623789313309393</v>
      </c>
      <c r="G19" s="35">
        <v>341</v>
      </c>
      <c r="H19" s="35">
        <v>239</v>
      </c>
      <c r="I19" s="36">
        <f t="shared" si="2"/>
        <v>-29.912023460410552</v>
      </c>
      <c r="J19" s="36">
        <f t="shared" si="3"/>
        <v>1.1750245821042282</v>
      </c>
      <c r="K19" s="81"/>
      <c r="L19" s="35">
        <v>4838</v>
      </c>
      <c r="M19" s="36">
        <f t="shared" si="4"/>
        <v>1.3801878287859597</v>
      </c>
      <c r="N19" s="15"/>
    </row>
    <row r="20" spans="1:14" ht="15.75">
      <c r="A20" s="12"/>
      <c r="B20" s="34" t="s">
        <v>290</v>
      </c>
      <c r="C20" s="35">
        <v>187</v>
      </c>
      <c r="D20" s="35">
        <v>127</v>
      </c>
      <c r="E20" s="36">
        <f t="shared" si="0"/>
        <v>-32.085561497326196</v>
      </c>
      <c r="F20" s="36">
        <f t="shared" si="1"/>
        <v>1.3820872782674938</v>
      </c>
      <c r="G20" s="35">
        <v>457</v>
      </c>
      <c r="H20" s="35">
        <v>328</v>
      </c>
      <c r="I20" s="36">
        <f t="shared" si="2"/>
        <v>-28.227571115973738</v>
      </c>
      <c r="J20" s="36">
        <f t="shared" si="3"/>
        <v>1.6125860373647984</v>
      </c>
      <c r="K20" s="81"/>
      <c r="L20" s="35">
        <v>8174</v>
      </c>
      <c r="M20" s="36">
        <f t="shared" si="4"/>
        <v>2.3318841075850423</v>
      </c>
      <c r="N20" s="15"/>
    </row>
    <row r="21" spans="1:14" ht="15" customHeight="1">
      <c r="A21" s="12"/>
      <c r="B21" s="34" t="s">
        <v>291</v>
      </c>
      <c r="C21" s="35">
        <v>603</v>
      </c>
      <c r="D21" s="35">
        <v>443</v>
      </c>
      <c r="E21" s="36">
        <f t="shared" si="0"/>
        <v>-26.533996683250415</v>
      </c>
      <c r="F21" s="36">
        <f t="shared" si="1"/>
        <v>4.82098160844488</v>
      </c>
      <c r="G21" s="35">
        <v>1419</v>
      </c>
      <c r="H21" s="35">
        <v>1041</v>
      </c>
      <c r="I21" s="36">
        <f t="shared" si="2"/>
        <v>-26.6384778012685</v>
      </c>
      <c r="J21" s="36">
        <f t="shared" si="3"/>
        <v>5.1179941002949851</v>
      </c>
      <c r="K21" s="81"/>
      <c r="L21" s="35">
        <v>25183</v>
      </c>
      <c r="M21" s="36">
        <f t="shared" si="4"/>
        <v>7.1842228384284459</v>
      </c>
      <c r="N21" s="15"/>
    </row>
    <row r="22" spans="1:14" ht="15.75">
      <c r="A22" s="12"/>
      <c r="B22" s="34" t="s">
        <v>292</v>
      </c>
      <c r="C22" s="35">
        <v>396</v>
      </c>
      <c r="D22" s="35">
        <v>301</v>
      </c>
      <c r="E22" s="36">
        <f t="shared" si="0"/>
        <v>-23.989898989898993</v>
      </c>
      <c r="F22" s="36">
        <f t="shared" si="1"/>
        <v>3.2756556752639026</v>
      </c>
      <c r="G22" s="35">
        <v>1014</v>
      </c>
      <c r="H22" s="35">
        <v>718</v>
      </c>
      <c r="I22" s="36">
        <f t="shared" si="2"/>
        <v>-29.19132149901381</v>
      </c>
      <c r="J22" s="36">
        <f t="shared" si="3"/>
        <v>3.5299901671583087</v>
      </c>
      <c r="K22" s="81"/>
      <c r="L22" s="35">
        <v>17523</v>
      </c>
      <c r="M22" s="36">
        <f t="shared" si="4"/>
        <v>4.9989729896271955</v>
      </c>
      <c r="N22" s="15"/>
    </row>
    <row r="23" spans="1:14" ht="15.75">
      <c r="A23" s="12"/>
      <c r="B23" s="34" t="s">
        <v>293</v>
      </c>
      <c r="C23" s="35">
        <v>20</v>
      </c>
      <c r="D23" s="35">
        <v>14</v>
      </c>
      <c r="E23" s="36">
        <f t="shared" si="0"/>
        <v>-30.000000000000004</v>
      </c>
      <c r="F23" s="36">
        <f t="shared" si="1"/>
        <v>0.15235607791925126</v>
      </c>
      <c r="G23" s="35">
        <v>50</v>
      </c>
      <c r="H23" s="35">
        <v>34</v>
      </c>
      <c r="I23" s="36">
        <f t="shared" si="2"/>
        <v>-31.999999999999996</v>
      </c>
      <c r="J23" s="36">
        <f t="shared" si="3"/>
        <v>0.16715830875122911</v>
      </c>
      <c r="K23" s="81"/>
      <c r="L23" s="35">
        <v>845</v>
      </c>
      <c r="M23" s="36">
        <f t="shared" si="4"/>
        <v>0.24106215695000741</v>
      </c>
      <c r="N23" s="15"/>
    </row>
    <row r="24" spans="1:14" ht="15.75">
      <c r="A24" s="12"/>
      <c r="B24" s="34" t="s">
        <v>294</v>
      </c>
      <c r="C24" s="35">
        <v>9048</v>
      </c>
      <c r="D24" s="35">
        <v>7984</v>
      </c>
      <c r="E24" s="36">
        <f t="shared" si="0"/>
        <v>-11.75950486295314</v>
      </c>
      <c r="F24" s="36">
        <f t="shared" si="1"/>
        <v>86.886494721950157</v>
      </c>
      <c r="G24" s="35">
        <v>18623</v>
      </c>
      <c r="H24" s="35">
        <v>17478</v>
      </c>
      <c r="I24" s="36">
        <f t="shared" si="2"/>
        <v>-6.1483112280513392</v>
      </c>
      <c r="J24" s="36">
        <f t="shared" si="3"/>
        <v>85.929203539823007</v>
      </c>
      <c r="K24" s="81"/>
      <c r="L24" s="35">
        <v>285508</v>
      </c>
      <c r="M24" s="36">
        <f t="shared" si="4"/>
        <v>81.449910421873042</v>
      </c>
      <c r="N24" s="15"/>
    </row>
    <row r="25" spans="1:14" ht="15.75">
      <c r="A25" s="12"/>
      <c r="B25" s="40" t="s">
        <v>70</v>
      </c>
      <c r="C25" s="37">
        <f>SUM(C16:C24)</f>
        <v>10675</v>
      </c>
      <c r="D25" s="37">
        <f>SUM(D16:D24)</f>
        <v>9189</v>
      </c>
      <c r="E25" s="38">
        <f t="shared" si="0"/>
        <v>-13.920374707259953</v>
      </c>
      <c r="F25" s="37">
        <f>SUM(F16:F24)</f>
        <v>100</v>
      </c>
      <c r="G25" s="37">
        <f t="shared" ref="G25:H25" si="5">SUM(G16:G24)</f>
        <v>22609</v>
      </c>
      <c r="H25" s="37">
        <f t="shared" si="5"/>
        <v>20340</v>
      </c>
      <c r="I25" s="38">
        <f t="shared" si="2"/>
        <v>-10.035826440797912</v>
      </c>
      <c r="J25" s="37">
        <f>SUM(J16:J24)</f>
        <v>100</v>
      </c>
      <c r="K25" s="4"/>
      <c r="L25" s="37">
        <f t="shared" ref="L25:M25" si="6">SUM(L16:L24)</f>
        <v>350532</v>
      </c>
      <c r="M25" s="37">
        <f t="shared" si="6"/>
        <v>100</v>
      </c>
      <c r="N25" s="15"/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"/>
    </row>
    <row r="27" spans="1:14" ht="15.75">
      <c r="A27" s="12"/>
      <c r="B27" s="34" t="s">
        <v>254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>
      <c r="A28" s="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9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8"/>
      <c r="C11" s="101" t="s">
        <v>110</v>
      </c>
      <c r="D11" s="101"/>
      <c r="E11" s="101"/>
      <c r="F11" s="101"/>
      <c r="G11" s="101"/>
      <c r="H11" s="101"/>
      <c r="I11" s="101"/>
      <c r="J11" s="101"/>
      <c r="K11" s="15"/>
    </row>
    <row r="12" spans="1:11" ht="15.75">
      <c r="A12" s="12"/>
      <c r="B12" s="3"/>
      <c r="C12" s="49"/>
      <c r="D12" s="49"/>
      <c r="E12" s="49"/>
      <c r="F12" s="49"/>
      <c r="G12" s="49"/>
      <c r="H12" s="49"/>
      <c r="I12" s="49"/>
      <c r="J12" s="49"/>
      <c r="K12" s="15"/>
    </row>
    <row r="13" spans="1:11" ht="15.75">
      <c r="A13" s="12"/>
      <c r="B13" s="50" t="s">
        <v>92</v>
      </c>
      <c r="C13" s="51" t="s">
        <v>139</v>
      </c>
      <c r="D13" s="51"/>
      <c r="E13" s="51"/>
      <c r="F13" s="51"/>
      <c r="G13" s="51"/>
      <c r="H13" s="51"/>
      <c r="I13" s="51"/>
      <c r="J13" s="52"/>
      <c r="K13" s="15"/>
    </row>
    <row r="14" spans="1:11" ht="15.75">
      <c r="A14" s="12"/>
      <c r="B14" s="53"/>
      <c r="C14" s="44" t="s">
        <v>114</v>
      </c>
      <c r="D14" s="44"/>
      <c r="E14" s="44"/>
      <c r="F14" s="44"/>
      <c r="G14" s="44"/>
      <c r="H14" s="44"/>
      <c r="I14" s="44"/>
      <c r="J14" s="54"/>
      <c r="K14" s="15"/>
    </row>
    <row r="15" spans="1:11" ht="15.75">
      <c r="A15" s="12"/>
      <c r="B15" s="55"/>
      <c r="C15" s="56" t="s">
        <v>140</v>
      </c>
      <c r="D15" s="56"/>
      <c r="E15" s="56"/>
      <c r="F15" s="56"/>
      <c r="G15" s="56"/>
      <c r="H15" s="56"/>
      <c r="I15" s="56"/>
      <c r="J15" s="57"/>
      <c r="K15" s="15"/>
    </row>
    <row r="16" spans="1:11" ht="7.5" customHeight="1">
      <c r="A16" s="12"/>
      <c r="B16" s="58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50" t="s">
        <v>216</v>
      </c>
      <c r="C17" s="51" t="s">
        <v>148</v>
      </c>
      <c r="D17" s="51"/>
      <c r="E17" s="51"/>
      <c r="F17" s="51"/>
      <c r="G17" s="51"/>
      <c r="H17" s="51"/>
      <c r="I17" s="51"/>
      <c r="J17" s="52"/>
      <c r="K17" s="15"/>
    </row>
    <row r="18" spans="1:11" ht="15.75">
      <c r="A18" s="12"/>
      <c r="B18" s="59" t="s">
        <v>215</v>
      </c>
      <c r="C18" s="44" t="s">
        <v>149</v>
      </c>
      <c r="D18" s="44"/>
      <c r="E18" s="44"/>
      <c r="F18" s="44"/>
      <c r="G18" s="44"/>
      <c r="H18" s="44"/>
      <c r="I18" s="44"/>
      <c r="J18" s="54"/>
      <c r="K18" s="15"/>
    </row>
    <row r="19" spans="1:11" ht="15.75">
      <c r="A19" s="12"/>
      <c r="B19" s="53"/>
      <c r="C19" s="44" t="s">
        <v>150</v>
      </c>
      <c r="D19" s="44"/>
      <c r="E19" s="44"/>
      <c r="F19" s="44"/>
      <c r="G19" s="44"/>
      <c r="H19" s="44"/>
      <c r="I19" s="44"/>
      <c r="J19" s="54"/>
      <c r="K19" s="15"/>
    </row>
    <row r="20" spans="1:11" ht="15.75">
      <c r="A20" s="12"/>
      <c r="B20" s="55"/>
      <c r="C20" s="56" t="s">
        <v>151</v>
      </c>
      <c r="D20" s="56"/>
      <c r="E20" s="56"/>
      <c r="F20" s="56"/>
      <c r="G20" s="56"/>
      <c r="H20" s="56"/>
      <c r="I20" s="56"/>
      <c r="J20" s="57"/>
      <c r="K20" s="15"/>
    </row>
    <row r="21" spans="1:11" ht="7.5" customHeight="1">
      <c r="A21" s="12"/>
      <c r="B21" s="58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50" t="s">
        <v>221</v>
      </c>
      <c r="C22" s="51" t="s">
        <v>176</v>
      </c>
      <c r="D22" s="51"/>
      <c r="E22" s="51"/>
      <c r="F22" s="51"/>
      <c r="G22" s="51"/>
      <c r="H22" s="51"/>
      <c r="I22" s="51"/>
      <c r="J22" s="52"/>
      <c r="K22" s="15"/>
    </row>
    <row r="23" spans="1:11" ht="15.75">
      <c r="A23" s="12"/>
      <c r="B23" s="59" t="s">
        <v>220</v>
      </c>
      <c r="C23" s="44" t="s">
        <v>177</v>
      </c>
      <c r="D23" s="44"/>
      <c r="E23" s="44"/>
      <c r="F23" s="44"/>
      <c r="G23" s="44"/>
      <c r="H23" s="44"/>
      <c r="I23" s="44"/>
      <c r="J23" s="54"/>
      <c r="K23" s="15"/>
    </row>
    <row r="24" spans="1:11" ht="15.75">
      <c r="A24" s="12"/>
      <c r="B24" s="53"/>
      <c r="C24" s="44" t="s">
        <v>178</v>
      </c>
      <c r="D24" s="44"/>
      <c r="E24" s="44"/>
      <c r="F24" s="44"/>
      <c r="G24" s="44"/>
      <c r="H24" s="44"/>
      <c r="I24" s="44"/>
      <c r="J24" s="54"/>
      <c r="K24" s="15"/>
    </row>
    <row r="25" spans="1:11" ht="15.75">
      <c r="A25" s="12"/>
      <c r="B25" s="53"/>
      <c r="C25" s="44" t="s">
        <v>179</v>
      </c>
      <c r="D25" s="44"/>
      <c r="E25" s="44"/>
      <c r="F25" s="44"/>
      <c r="G25" s="44"/>
      <c r="H25" s="44"/>
      <c r="I25" s="44"/>
      <c r="J25" s="54"/>
      <c r="K25" s="15"/>
    </row>
    <row r="26" spans="1:11" ht="15.75">
      <c r="A26" s="12"/>
      <c r="B26" s="53"/>
      <c r="C26" s="44" t="s">
        <v>180</v>
      </c>
      <c r="D26" s="44"/>
      <c r="E26" s="44"/>
      <c r="F26" s="44"/>
      <c r="G26" s="44"/>
      <c r="H26" s="44"/>
      <c r="I26" s="44"/>
      <c r="J26" s="54"/>
      <c r="K26" s="15"/>
    </row>
    <row r="27" spans="1:11" ht="15.75">
      <c r="A27" s="12"/>
      <c r="B27" s="53"/>
      <c r="C27" s="44" t="s">
        <v>181</v>
      </c>
      <c r="D27" s="44"/>
      <c r="E27" s="44"/>
      <c r="F27" s="44"/>
      <c r="G27" s="44"/>
      <c r="H27" s="44"/>
      <c r="I27" s="44"/>
      <c r="J27" s="54"/>
      <c r="K27" s="15"/>
    </row>
    <row r="28" spans="1:11" ht="15.75">
      <c r="A28" s="12"/>
      <c r="B28" s="55"/>
      <c r="C28" s="56" t="s">
        <v>182</v>
      </c>
      <c r="D28" s="56"/>
      <c r="E28" s="56"/>
      <c r="F28" s="56"/>
      <c r="G28" s="56"/>
      <c r="H28" s="56"/>
      <c r="I28" s="56"/>
      <c r="J28" s="57"/>
      <c r="K28" s="15"/>
    </row>
    <row r="29" spans="1:11" ht="7.5" customHeight="1">
      <c r="A29" s="12"/>
      <c r="B29" s="58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50" t="s">
        <v>94</v>
      </c>
      <c r="C30" s="51" t="s">
        <v>152</v>
      </c>
      <c r="D30" s="51"/>
      <c r="E30" s="51"/>
      <c r="F30" s="51"/>
      <c r="G30" s="51"/>
      <c r="H30" s="51"/>
      <c r="I30" s="51"/>
      <c r="J30" s="52"/>
      <c r="K30" s="15"/>
    </row>
    <row r="31" spans="1:11" ht="15.75">
      <c r="A31" s="12"/>
      <c r="B31" s="53"/>
      <c r="C31" s="44" t="s">
        <v>153</v>
      </c>
      <c r="D31" s="44"/>
      <c r="E31" s="44"/>
      <c r="F31" s="44"/>
      <c r="G31" s="44"/>
      <c r="H31" s="44"/>
      <c r="I31" s="44"/>
      <c r="J31" s="54"/>
      <c r="K31" s="15"/>
    </row>
    <row r="32" spans="1:11" ht="15.75">
      <c r="A32" s="12"/>
      <c r="B32" s="55"/>
      <c r="C32" s="56" t="s">
        <v>154</v>
      </c>
      <c r="D32" s="56"/>
      <c r="E32" s="56"/>
      <c r="F32" s="56"/>
      <c r="G32" s="56"/>
      <c r="H32" s="56"/>
      <c r="I32" s="56"/>
      <c r="J32" s="57"/>
      <c r="K32" s="15"/>
    </row>
    <row r="33" spans="1:11" ht="7.5" customHeight="1">
      <c r="A33" s="12"/>
      <c r="B33" s="58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50" t="s">
        <v>95</v>
      </c>
      <c r="C34" s="51" t="s">
        <v>155</v>
      </c>
      <c r="D34" s="51"/>
      <c r="E34" s="51"/>
      <c r="F34" s="51"/>
      <c r="G34" s="51"/>
      <c r="H34" s="51"/>
      <c r="I34" s="51"/>
      <c r="J34" s="52"/>
      <c r="K34" s="15"/>
    </row>
    <row r="35" spans="1:11" ht="15.75">
      <c r="A35" s="12"/>
      <c r="B35" s="53"/>
      <c r="C35" s="44" t="s">
        <v>156</v>
      </c>
      <c r="D35" s="44"/>
      <c r="E35" s="44"/>
      <c r="F35" s="44"/>
      <c r="G35" s="44"/>
      <c r="H35" s="44"/>
      <c r="I35" s="44"/>
      <c r="J35" s="54"/>
      <c r="K35" s="15"/>
    </row>
    <row r="36" spans="1:11" ht="15.75">
      <c r="A36" s="12"/>
      <c r="B36" s="55"/>
      <c r="C36" s="56" t="s">
        <v>157</v>
      </c>
      <c r="D36" s="56"/>
      <c r="E36" s="56"/>
      <c r="F36" s="56"/>
      <c r="G36" s="56"/>
      <c r="H36" s="56"/>
      <c r="I36" s="56"/>
      <c r="J36" s="57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50" t="s">
        <v>212</v>
      </c>
      <c r="C38" s="51" t="s">
        <v>115</v>
      </c>
      <c r="D38" s="51"/>
      <c r="E38" s="51"/>
      <c r="F38" s="51"/>
      <c r="G38" s="51"/>
      <c r="H38" s="51"/>
      <c r="I38" s="51"/>
      <c r="J38" s="52"/>
      <c r="K38" s="15"/>
    </row>
    <row r="39" spans="1:11" ht="15.75">
      <c r="A39" s="12"/>
      <c r="B39" s="59" t="s">
        <v>213</v>
      </c>
      <c r="C39" s="44" t="s">
        <v>116</v>
      </c>
      <c r="D39" s="44"/>
      <c r="E39" s="44"/>
      <c r="F39" s="44"/>
      <c r="G39" s="44"/>
      <c r="H39" s="44"/>
      <c r="I39" s="44"/>
      <c r="J39" s="54"/>
      <c r="K39" s="15"/>
    </row>
    <row r="40" spans="1:11" ht="15.75">
      <c r="A40" s="12"/>
      <c r="B40" s="53"/>
      <c r="C40" s="44" t="s">
        <v>117</v>
      </c>
      <c r="D40" s="44"/>
      <c r="E40" s="44"/>
      <c r="F40" s="44"/>
      <c r="G40" s="44"/>
      <c r="H40" s="44"/>
      <c r="I40" s="44"/>
      <c r="J40" s="54"/>
      <c r="K40" s="15"/>
    </row>
    <row r="41" spans="1:11" ht="15.75">
      <c r="A41" s="12"/>
      <c r="B41" s="55"/>
      <c r="C41" s="56" t="s">
        <v>118</v>
      </c>
      <c r="D41" s="56"/>
      <c r="E41" s="56"/>
      <c r="F41" s="56"/>
      <c r="G41" s="56"/>
      <c r="H41" s="56"/>
      <c r="I41" s="56"/>
      <c r="J41" s="57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50" t="s">
        <v>98</v>
      </c>
      <c r="C43" s="51" t="s">
        <v>187</v>
      </c>
      <c r="D43" s="51"/>
      <c r="E43" s="51"/>
      <c r="F43" s="51"/>
      <c r="G43" s="51"/>
      <c r="H43" s="51"/>
      <c r="I43" s="51"/>
      <c r="J43" s="52"/>
      <c r="K43" s="15"/>
    </row>
    <row r="44" spans="1:11" ht="15.75">
      <c r="A44" s="12"/>
      <c r="B44" s="53"/>
      <c r="C44" s="44" t="s">
        <v>128</v>
      </c>
      <c r="D44" s="44"/>
      <c r="E44" s="44"/>
      <c r="F44" s="44"/>
      <c r="G44" s="44"/>
      <c r="H44" s="44"/>
      <c r="I44" s="44"/>
      <c r="J44" s="54"/>
      <c r="K44" s="15"/>
    </row>
    <row r="45" spans="1:11" ht="15.75">
      <c r="A45" s="12"/>
      <c r="B45" s="53"/>
      <c r="C45" s="44" t="s">
        <v>129</v>
      </c>
      <c r="D45" s="44"/>
      <c r="E45" s="44"/>
      <c r="F45" s="44"/>
      <c r="G45" s="44"/>
      <c r="H45" s="44"/>
      <c r="I45" s="44"/>
      <c r="J45" s="54"/>
      <c r="K45" s="15"/>
    </row>
    <row r="46" spans="1:11" ht="15.75">
      <c r="A46" s="12"/>
      <c r="B46" s="53"/>
      <c r="C46" s="44" t="s">
        <v>188</v>
      </c>
      <c r="D46" s="44"/>
      <c r="E46" s="44"/>
      <c r="F46" s="44"/>
      <c r="G46" s="44"/>
      <c r="H46" s="44"/>
      <c r="I46" s="44"/>
      <c r="J46" s="54"/>
      <c r="K46" s="15"/>
    </row>
    <row r="47" spans="1:11" ht="15.75">
      <c r="A47" s="12"/>
      <c r="B47" s="55"/>
      <c r="C47" s="56" t="s">
        <v>130</v>
      </c>
      <c r="D47" s="56"/>
      <c r="E47" s="56"/>
      <c r="F47" s="56"/>
      <c r="G47" s="56"/>
      <c r="H47" s="56"/>
      <c r="I47" s="56"/>
      <c r="J47" s="57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50" t="s">
        <v>219</v>
      </c>
      <c r="C49" s="51" t="s">
        <v>167</v>
      </c>
      <c r="D49" s="51"/>
      <c r="E49" s="51"/>
      <c r="F49" s="51"/>
      <c r="G49" s="51"/>
      <c r="H49" s="51"/>
      <c r="I49" s="51"/>
      <c r="J49" s="52"/>
      <c r="K49" s="15"/>
    </row>
    <row r="50" spans="1:11" ht="15.75">
      <c r="A50" s="12"/>
      <c r="B50" s="59" t="s">
        <v>218</v>
      </c>
      <c r="C50" s="44" t="s">
        <v>168</v>
      </c>
      <c r="D50" s="44"/>
      <c r="E50" s="44"/>
      <c r="F50" s="44"/>
      <c r="G50" s="44"/>
      <c r="H50" s="44"/>
      <c r="I50" s="44"/>
      <c r="J50" s="54"/>
      <c r="K50" s="15"/>
    </row>
    <row r="51" spans="1:11" ht="15.75">
      <c r="A51" s="12"/>
      <c r="B51" s="55"/>
      <c r="C51" s="56" t="s">
        <v>169</v>
      </c>
      <c r="D51" s="56"/>
      <c r="E51" s="56"/>
      <c r="F51" s="56"/>
      <c r="G51" s="56"/>
      <c r="H51" s="56"/>
      <c r="I51" s="56"/>
      <c r="J51" s="57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50" t="s">
        <v>96</v>
      </c>
      <c r="C53" s="51" t="s">
        <v>158</v>
      </c>
      <c r="D53" s="51"/>
      <c r="E53" s="51"/>
      <c r="F53" s="51"/>
      <c r="G53" s="51"/>
      <c r="H53" s="51"/>
      <c r="I53" s="51"/>
      <c r="J53" s="52"/>
      <c r="K53" s="15"/>
    </row>
    <row r="54" spans="1:11" ht="15.75">
      <c r="A54" s="12"/>
      <c r="B54" s="53"/>
      <c r="C54" s="44" t="s">
        <v>159</v>
      </c>
      <c r="D54" s="44"/>
      <c r="E54" s="44"/>
      <c r="F54" s="44"/>
      <c r="G54" s="44"/>
      <c r="H54" s="44"/>
      <c r="I54" s="44"/>
      <c r="J54" s="54"/>
      <c r="K54" s="15"/>
    </row>
    <row r="55" spans="1:11" ht="15.75">
      <c r="A55" s="12"/>
      <c r="B55" s="53"/>
      <c r="C55" s="44" t="s">
        <v>160</v>
      </c>
      <c r="D55" s="44"/>
      <c r="E55" s="44"/>
      <c r="F55" s="44"/>
      <c r="G55" s="44"/>
      <c r="H55" s="44"/>
      <c r="I55" s="44"/>
      <c r="J55" s="54"/>
      <c r="K55" s="15"/>
    </row>
    <row r="56" spans="1:11" ht="15.75">
      <c r="A56" s="12"/>
      <c r="B56" s="55"/>
      <c r="C56" s="56" t="s">
        <v>161</v>
      </c>
      <c r="D56" s="56"/>
      <c r="E56" s="56"/>
      <c r="F56" s="56"/>
      <c r="G56" s="56"/>
      <c r="H56" s="56"/>
      <c r="I56" s="56"/>
      <c r="J56" s="57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50" t="s">
        <v>75</v>
      </c>
      <c r="C58" s="51" t="s">
        <v>134</v>
      </c>
      <c r="D58" s="51"/>
      <c r="E58" s="51"/>
      <c r="F58" s="51"/>
      <c r="G58" s="51"/>
      <c r="H58" s="51"/>
      <c r="I58" s="51"/>
      <c r="J58" s="52"/>
      <c r="K58" s="15"/>
    </row>
    <row r="59" spans="1:11" ht="15.75">
      <c r="A59" s="12"/>
      <c r="B59" s="53"/>
      <c r="C59" s="44" t="s">
        <v>111</v>
      </c>
      <c r="D59" s="44"/>
      <c r="E59" s="44"/>
      <c r="F59" s="44"/>
      <c r="G59" s="44"/>
      <c r="H59" s="44"/>
      <c r="I59" s="44"/>
      <c r="J59" s="54"/>
      <c r="K59" s="15"/>
    </row>
    <row r="60" spans="1:11" ht="15.75">
      <c r="A60" s="12"/>
      <c r="B60" s="53"/>
      <c r="C60" s="44" t="s">
        <v>112</v>
      </c>
      <c r="D60" s="44"/>
      <c r="E60" s="44"/>
      <c r="F60" s="44"/>
      <c r="G60" s="44"/>
      <c r="H60" s="44"/>
      <c r="I60" s="44"/>
      <c r="J60" s="54"/>
      <c r="K60" s="15"/>
    </row>
    <row r="61" spans="1:11" ht="15.75">
      <c r="A61" s="12"/>
      <c r="B61" s="55"/>
      <c r="C61" s="56" t="s">
        <v>135</v>
      </c>
      <c r="D61" s="56"/>
      <c r="E61" s="56"/>
      <c r="F61" s="56"/>
      <c r="G61" s="56"/>
      <c r="H61" s="56"/>
      <c r="I61" s="56"/>
      <c r="J61" s="57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50" t="s">
        <v>224</v>
      </c>
      <c r="C63" s="51" t="s">
        <v>189</v>
      </c>
      <c r="D63" s="51"/>
      <c r="E63" s="51"/>
      <c r="F63" s="51"/>
      <c r="G63" s="51"/>
      <c r="H63" s="51"/>
      <c r="I63" s="51"/>
      <c r="J63" s="52"/>
      <c r="K63" s="15"/>
    </row>
    <row r="64" spans="1:11" ht="15.75">
      <c r="A64" s="12"/>
      <c r="B64" s="59" t="s">
        <v>223</v>
      </c>
      <c r="C64" s="44" t="s">
        <v>190</v>
      </c>
      <c r="D64" s="44"/>
      <c r="E64" s="44"/>
      <c r="F64" s="44"/>
      <c r="G64" s="44"/>
      <c r="H64" s="44"/>
      <c r="I64" s="44"/>
      <c r="J64" s="54"/>
      <c r="K64" s="15"/>
    </row>
    <row r="65" spans="1:11" ht="15" customHeight="1">
      <c r="A65" s="12"/>
      <c r="B65" s="53"/>
      <c r="C65" s="44" t="s">
        <v>131</v>
      </c>
      <c r="D65" s="44"/>
      <c r="E65" s="44"/>
      <c r="F65" s="44"/>
      <c r="G65" s="44"/>
      <c r="H65" s="44"/>
      <c r="I65" s="44"/>
      <c r="J65" s="54"/>
      <c r="K65" s="15"/>
    </row>
    <row r="66" spans="1:11" ht="15.75">
      <c r="A66" s="12"/>
      <c r="B66" s="55"/>
      <c r="C66" s="56" t="s">
        <v>191</v>
      </c>
      <c r="D66" s="56"/>
      <c r="E66" s="56"/>
      <c r="F66" s="56"/>
      <c r="G66" s="56"/>
      <c r="H66" s="56"/>
      <c r="I66" s="56"/>
      <c r="J66" s="57"/>
      <c r="K66" s="15"/>
    </row>
    <row r="67" spans="1:11" ht="7.5" customHeight="1">
      <c r="A67" s="12"/>
      <c r="B67" s="60"/>
      <c r="C67" s="60"/>
      <c r="D67" s="60"/>
      <c r="E67" s="60"/>
      <c r="F67" s="60"/>
      <c r="G67" s="60"/>
      <c r="H67" s="60"/>
      <c r="I67" s="60"/>
      <c r="J67" s="60"/>
      <c r="K67" s="15"/>
    </row>
    <row r="68" spans="1:11" ht="15.75">
      <c r="A68" s="12"/>
      <c r="B68" s="50" t="s">
        <v>76</v>
      </c>
      <c r="C68" s="51" t="s">
        <v>142</v>
      </c>
      <c r="D68" s="51"/>
      <c r="E68" s="51"/>
      <c r="F68" s="51"/>
      <c r="G68" s="51"/>
      <c r="H68" s="51"/>
      <c r="I68" s="51"/>
      <c r="J68" s="52"/>
      <c r="K68" s="15"/>
    </row>
    <row r="69" spans="1:11" ht="15.75">
      <c r="A69" s="12"/>
      <c r="B69" s="55"/>
      <c r="C69" s="56" t="s">
        <v>166</v>
      </c>
      <c r="D69" s="56"/>
      <c r="E69" s="56"/>
      <c r="F69" s="56"/>
      <c r="G69" s="56"/>
      <c r="H69" s="56"/>
      <c r="I69" s="56"/>
      <c r="J69" s="57"/>
      <c r="K69" s="15"/>
    </row>
    <row r="70" spans="1:11" ht="7.5" customHeight="1">
      <c r="A70" s="12"/>
      <c r="B70" s="60"/>
      <c r="C70" s="60"/>
      <c r="D70" s="60"/>
      <c r="E70" s="60"/>
      <c r="F70" s="60"/>
      <c r="G70" s="60"/>
      <c r="H70" s="60"/>
      <c r="I70" s="60"/>
      <c r="J70" s="60"/>
      <c r="K70" s="15"/>
    </row>
    <row r="71" spans="1:11" ht="15.75">
      <c r="A71" s="12"/>
      <c r="B71" s="50" t="s">
        <v>91</v>
      </c>
      <c r="C71" s="51" t="s">
        <v>192</v>
      </c>
      <c r="D71" s="51"/>
      <c r="E71" s="51"/>
      <c r="F71" s="51"/>
      <c r="G71" s="51"/>
      <c r="H71" s="51"/>
      <c r="I71" s="51"/>
      <c r="J71" s="52"/>
      <c r="K71" s="15"/>
    </row>
    <row r="72" spans="1:11" ht="15.75">
      <c r="A72" s="12"/>
      <c r="B72" s="53"/>
      <c r="C72" s="44" t="s">
        <v>137</v>
      </c>
      <c r="D72" s="44"/>
      <c r="E72" s="44"/>
      <c r="F72" s="44"/>
      <c r="G72" s="44"/>
      <c r="H72" s="44"/>
      <c r="I72" s="44"/>
      <c r="J72" s="54"/>
      <c r="K72" s="15"/>
    </row>
    <row r="73" spans="1:11" ht="15.75">
      <c r="A73" s="12"/>
      <c r="B73" s="55"/>
      <c r="C73" s="56" t="s">
        <v>138</v>
      </c>
      <c r="D73" s="56"/>
      <c r="E73" s="56"/>
      <c r="F73" s="56"/>
      <c r="G73" s="56"/>
      <c r="H73" s="56"/>
      <c r="I73" s="56"/>
      <c r="J73" s="57"/>
      <c r="K73" s="15"/>
    </row>
    <row r="74" spans="1:11" ht="7.5" customHeight="1">
      <c r="A74" s="12"/>
      <c r="B74" s="60"/>
      <c r="C74" s="60"/>
      <c r="D74" s="60"/>
      <c r="E74" s="60"/>
      <c r="F74" s="60"/>
      <c r="G74" s="60"/>
      <c r="H74" s="60"/>
      <c r="I74" s="60"/>
      <c r="J74" s="60"/>
      <c r="K74" s="15"/>
    </row>
    <row r="75" spans="1:11" ht="15" customHeight="1">
      <c r="A75" s="12"/>
      <c r="B75" s="50" t="s">
        <v>79</v>
      </c>
      <c r="C75" s="51" t="s">
        <v>207</v>
      </c>
      <c r="D75" s="51"/>
      <c r="E75" s="51"/>
      <c r="F75" s="51"/>
      <c r="G75" s="51"/>
      <c r="H75" s="51"/>
      <c r="I75" s="51"/>
      <c r="J75" s="52"/>
      <c r="K75" s="15"/>
    </row>
    <row r="76" spans="1:11" ht="15" customHeight="1">
      <c r="A76" s="12"/>
      <c r="B76" s="53"/>
      <c r="C76" s="44" t="s">
        <v>208</v>
      </c>
      <c r="D76" s="44"/>
      <c r="E76" s="44"/>
      <c r="F76" s="44"/>
      <c r="G76" s="44"/>
      <c r="H76" s="44"/>
      <c r="I76" s="44"/>
      <c r="J76" s="54"/>
      <c r="K76" s="15"/>
    </row>
    <row r="77" spans="1:11" ht="15" customHeight="1">
      <c r="A77" s="12"/>
      <c r="B77" s="55"/>
      <c r="C77" s="56" t="s">
        <v>209</v>
      </c>
      <c r="D77" s="56"/>
      <c r="E77" s="56"/>
      <c r="F77" s="56"/>
      <c r="G77" s="56"/>
      <c r="H77" s="56"/>
      <c r="I77" s="56"/>
      <c r="J77" s="57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50" t="s">
        <v>210</v>
      </c>
      <c r="C79" s="51" t="s">
        <v>113</v>
      </c>
      <c r="D79" s="51"/>
      <c r="E79" s="51"/>
      <c r="F79" s="51"/>
      <c r="G79" s="51"/>
      <c r="H79" s="51"/>
      <c r="I79" s="51"/>
      <c r="J79" s="52"/>
      <c r="K79" s="15"/>
    </row>
    <row r="80" spans="1:11" ht="15.75">
      <c r="A80" s="12"/>
      <c r="B80" s="61" t="s">
        <v>211</v>
      </c>
      <c r="C80" s="56" t="s">
        <v>136</v>
      </c>
      <c r="D80" s="56"/>
      <c r="E80" s="56"/>
      <c r="F80" s="56"/>
      <c r="G80" s="56"/>
      <c r="H80" s="56"/>
      <c r="I80" s="56"/>
      <c r="J80" s="57"/>
      <c r="K80" s="15"/>
    </row>
    <row r="81" spans="1:11" ht="7.5" customHeight="1">
      <c r="A81" s="12"/>
      <c r="B81" s="60"/>
      <c r="C81" s="60"/>
      <c r="D81" s="60"/>
      <c r="E81" s="60"/>
      <c r="F81" s="60"/>
      <c r="G81" s="60"/>
      <c r="H81" s="60"/>
      <c r="I81" s="60"/>
      <c r="J81" s="60"/>
      <c r="K81" s="15"/>
    </row>
    <row r="82" spans="1:11" ht="15" customHeight="1">
      <c r="A82" s="12"/>
      <c r="B82" s="50" t="s">
        <v>78</v>
      </c>
      <c r="C82" s="51" t="s">
        <v>193</v>
      </c>
      <c r="D82" s="51"/>
      <c r="E82" s="51"/>
      <c r="F82" s="51"/>
      <c r="G82" s="51"/>
      <c r="H82" s="51"/>
      <c r="I82" s="51"/>
      <c r="J82" s="52"/>
      <c r="K82" s="15"/>
    </row>
    <row r="83" spans="1:11" ht="15" customHeight="1">
      <c r="A83" s="12"/>
      <c r="B83" s="53"/>
      <c r="C83" s="44" t="s">
        <v>194</v>
      </c>
      <c r="D83" s="44"/>
      <c r="E83" s="44"/>
      <c r="F83" s="44"/>
      <c r="G83" s="44"/>
      <c r="H83" s="44"/>
      <c r="I83" s="44"/>
      <c r="J83" s="54"/>
      <c r="K83" s="15"/>
    </row>
    <row r="84" spans="1:11" ht="15" customHeight="1">
      <c r="A84" s="12"/>
      <c r="B84" s="53"/>
      <c r="C84" s="44" t="s">
        <v>195</v>
      </c>
      <c r="D84" s="44"/>
      <c r="E84" s="44"/>
      <c r="F84" s="44"/>
      <c r="G84" s="44"/>
      <c r="H84" s="44"/>
      <c r="I84" s="44"/>
      <c r="J84" s="54"/>
      <c r="K84" s="15"/>
    </row>
    <row r="85" spans="1:11" ht="15" customHeight="1">
      <c r="A85" s="12"/>
      <c r="B85" s="53"/>
      <c r="C85" s="44" t="s">
        <v>132</v>
      </c>
      <c r="D85" s="44"/>
      <c r="E85" s="44"/>
      <c r="F85" s="44"/>
      <c r="G85" s="44"/>
      <c r="H85" s="44"/>
      <c r="I85" s="44"/>
      <c r="J85" s="54"/>
      <c r="K85" s="15"/>
    </row>
    <row r="86" spans="1:11" ht="15" customHeight="1">
      <c r="A86" s="12"/>
      <c r="B86" s="53"/>
      <c r="C86" s="44" t="s">
        <v>133</v>
      </c>
      <c r="D86" s="44"/>
      <c r="E86" s="44"/>
      <c r="F86" s="44"/>
      <c r="G86" s="44"/>
      <c r="H86" s="44"/>
      <c r="I86" s="44"/>
      <c r="J86" s="54"/>
      <c r="K86" s="15"/>
    </row>
    <row r="87" spans="1:11" ht="15" customHeight="1">
      <c r="A87" s="12"/>
      <c r="B87" s="53"/>
      <c r="C87" s="44" t="s">
        <v>196</v>
      </c>
      <c r="D87" s="44"/>
      <c r="E87" s="44"/>
      <c r="F87" s="44"/>
      <c r="G87" s="44"/>
      <c r="H87" s="44"/>
      <c r="I87" s="44"/>
      <c r="J87" s="54"/>
      <c r="K87" s="15"/>
    </row>
    <row r="88" spans="1:11" ht="15" customHeight="1">
      <c r="A88" s="12"/>
      <c r="B88" s="53"/>
      <c r="C88" s="44" t="s">
        <v>197</v>
      </c>
      <c r="D88" s="44"/>
      <c r="E88" s="44"/>
      <c r="F88" s="44"/>
      <c r="G88" s="44"/>
      <c r="H88" s="44"/>
      <c r="I88" s="44"/>
      <c r="J88" s="54"/>
      <c r="K88" s="15"/>
    </row>
    <row r="89" spans="1:11" ht="15" customHeight="1">
      <c r="A89" s="12"/>
      <c r="B89" s="53"/>
      <c r="C89" s="44" t="s">
        <v>198</v>
      </c>
      <c r="D89" s="44"/>
      <c r="E89" s="44"/>
      <c r="F89" s="44"/>
      <c r="G89" s="44"/>
      <c r="H89" s="44"/>
      <c r="I89" s="44"/>
      <c r="J89" s="54"/>
      <c r="K89" s="15"/>
    </row>
    <row r="90" spans="1:11" ht="15" customHeight="1">
      <c r="A90" s="12"/>
      <c r="B90" s="55"/>
      <c r="C90" s="56" t="s">
        <v>199</v>
      </c>
      <c r="D90" s="56"/>
      <c r="E90" s="56"/>
      <c r="F90" s="56"/>
      <c r="G90" s="56"/>
      <c r="H90" s="56"/>
      <c r="I90" s="56"/>
      <c r="J90" s="57"/>
      <c r="K90" s="15"/>
    </row>
    <row r="91" spans="1:11" ht="7.5" customHeight="1">
      <c r="A91" s="12"/>
      <c r="B91" s="60"/>
      <c r="C91" s="60"/>
      <c r="D91" s="60"/>
      <c r="E91" s="60"/>
      <c r="F91" s="60"/>
      <c r="G91" s="60"/>
      <c r="H91" s="60"/>
      <c r="I91" s="60"/>
      <c r="J91" s="60"/>
      <c r="K91" s="15"/>
    </row>
    <row r="92" spans="1:11" ht="15" customHeight="1">
      <c r="A92" s="12"/>
      <c r="B92" s="50" t="s">
        <v>214</v>
      </c>
      <c r="C92" s="51" t="s">
        <v>143</v>
      </c>
      <c r="D92" s="51"/>
      <c r="E92" s="51"/>
      <c r="F92" s="51"/>
      <c r="G92" s="51"/>
      <c r="H92" s="51"/>
      <c r="I92" s="51"/>
      <c r="J92" s="52"/>
      <c r="K92" s="15"/>
    </row>
    <row r="93" spans="1:11" ht="15" customHeight="1">
      <c r="A93" s="12"/>
      <c r="B93" s="59" t="s">
        <v>120</v>
      </c>
      <c r="C93" s="44" t="s">
        <v>144</v>
      </c>
      <c r="D93" s="44"/>
      <c r="E93" s="44"/>
      <c r="F93" s="44"/>
      <c r="G93" s="44"/>
      <c r="H93" s="44"/>
      <c r="I93" s="44"/>
      <c r="J93" s="54"/>
      <c r="K93" s="15"/>
    </row>
    <row r="94" spans="1:11" ht="15" customHeight="1">
      <c r="A94" s="12"/>
      <c r="B94" s="53"/>
      <c r="C94" s="44" t="s">
        <v>145</v>
      </c>
      <c r="D94" s="44"/>
      <c r="E94" s="44"/>
      <c r="F94" s="44"/>
      <c r="G94" s="44"/>
      <c r="H94" s="44"/>
      <c r="I94" s="44"/>
      <c r="J94" s="54"/>
      <c r="K94" s="15"/>
    </row>
    <row r="95" spans="1:11" ht="15" customHeight="1">
      <c r="A95" s="12"/>
      <c r="B95" s="53"/>
      <c r="C95" s="44" t="s">
        <v>146</v>
      </c>
      <c r="D95" s="44"/>
      <c r="E95" s="44"/>
      <c r="F95" s="44"/>
      <c r="G95" s="44"/>
      <c r="H95" s="44"/>
      <c r="I95" s="44"/>
      <c r="J95" s="54"/>
      <c r="K95" s="15"/>
    </row>
    <row r="96" spans="1:11" ht="15" customHeight="1">
      <c r="A96" s="12"/>
      <c r="B96" s="55"/>
      <c r="C96" s="56" t="s">
        <v>147</v>
      </c>
      <c r="D96" s="56"/>
      <c r="E96" s="56"/>
      <c r="F96" s="56"/>
      <c r="G96" s="56"/>
      <c r="H96" s="56"/>
      <c r="I96" s="56"/>
      <c r="J96" s="57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2" t="s">
        <v>99</v>
      </c>
      <c r="C98" s="63" t="s">
        <v>99</v>
      </c>
      <c r="D98" s="63"/>
      <c r="E98" s="63"/>
      <c r="F98" s="63"/>
      <c r="G98" s="63"/>
      <c r="H98" s="63"/>
      <c r="I98" s="63"/>
      <c r="J98" s="64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50" t="s">
        <v>93</v>
      </c>
      <c r="C100" s="51" t="s">
        <v>119</v>
      </c>
      <c r="D100" s="51"/>
      <c r="E100" s="51"/>
      <c r="F100" s="51"/>
      <c r="G100" s="51"/>
      <c r="H100" s="51"/>
      <c r="I100" s="51"/>
      <c r="J100" s="52"/>
      <c r="K100" s="15"/>
    </row>
    <row r="101" spans="1:11" ht="15.75">
      <c r="A101" s="12"/>
      <c r="B101" s="55"/>
      <c r="C101" s="56" t="s">
        <v>141</v>
      </c>
      <c r="D101" s="56"/>
      <c r="E101" s="56"/>
      <c r="F101" s="56"/>
      <c r="G101" s="56"/>
      <c r="H101" s="56"/>
      <c r="I101" s="56"/>
      <c r="J101" s="57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50" t="s">
        <v>77</v>
      </c>
      <c r="C103" s="51" t="s">
        <v>170</v>
      </c>
      <c r="D103" s="51"/>
      <c r="E103" s="51"/>
      <c r="F103" s="51"/>
      <c r="G103" s="51"/>
      <c r="H103" s="51"/>
      <c r="I103" s="51"/>
      <c r="J103" s="52"/>
      <c r="K103" s="15"/>
    </row>
    <row r="104" spans="1:11" ht="15.75">
      <c r="A104" s="12"/>
      <c r="B104" s="53"/>
      <c r="C104" s="44" t="s">
        <v>121</v>
      </c>
      <c r="D104" s="44"/>
      <c r="E104" s="44"/>
      <c r="F104" s="44"/>
      <c r="G104" s="44"/>
      <c r="H104" s="44"/>
      <c r="I104" s="44"/>
      <c r="J104" s="54"/>
      <c r="K104" s="15"/>
    </row>
    <row r="105" spans="1:11" ht="15" customHeight="1">
      <c r="A105" s="12"/>
      <c r="B105" s="53"/>
      <c r="C105" s="44" t="s">
        <v>171</v>
      </c>
      <c r="D105" s="44"/>
      <c r="E105" s="44"/>
      <c r="F105" s="44"/>
      <c r="G105" s="44"/>
      <c r="H105" s="44"/>
      <c r="I105" s="44"/>
      <c r="J105" s="54"/>
      <c r="K105" s="15"/>
    </row>
    <row r="106" spans="1:11" ht="15.75">
      <c r="A106" s="12"/>
      <c r="B106" s="53"/>
      <c r="C106" s="44" t="s">
        <v>172</v>
      </c>
      <c r="D106" s="44"/>
      <c r="E106" s="44"/>
      <c r="F106" s="44"/>
      <c r="G106" s="44"/>
      <c r="H106" s="44"/>
      <c r="I106" s="44"/>
      <c r="J106" s="54"/>
      <c r="K106" s="15"/>
    </row>
    <row r="107" spans="1:11" ht="15.75">
      <c r="A107" s="12"/>
      <c r="B107" s="53"/>
      <c r="C107" s="44" t="s">
        <v>173</v>
      </c>
      <c r="D107" s="44"/>
      <c r="E107" s="44"/>
      <c r="F107" s="44"/>
      <c r="G107" s="44"/>
      <c r="H107" s="44"/>
      <c r="I107" s="44"/>
      <c r="J107" s="54"/>
      <c r="K107" s="15"/>
    </row>
    <row r="108" spans="1:11" ht="15.75">
      <c r="A108" s="12"/>
      <c r="B108" s="53"/>
      <c r="C108" s="44" t="s">
        <v>122</v>
      </c>
      <c r="D108" s="44"/>
      <c r="E108" s="44"/>
      <c r="F108" s="44"/>
      <c r="G108" s="44"/>
      <c r="H108" s="44"/>
      <c r="I108" s="44"/>
      <c r="J108" s="54"/>
      <c r="K108" s="15"/>
    </row>
    <row r="109" spans="1:11" ht="15.75">
      <c r="A109" s="12"/>
      <c r="B109" s="53"/>
      <c r="C109" s="44" t="s">
        <v>123</v>
      </c>
      <c r="D109" s="44"/>
      <c r="E109" s="44"/>
      <c r="F109" s="44"/>
      <c r="G109" s="44"/>
      <c r="H109" s="44"/>
      <c r="I109" s="44"/>
      <c r="J109" s="54"/>
      <c r="K109" s="15"/>
    </row>
    <row r="110" spans="1:11" ht="15.75">
      <c r="A110" s="12"/>
      <c r="B110" s="55"/>
      <c r="C110" s="56" t="s">
        <v>174</v>
      </c>
      <c r="D110" s="56"/>
      <c r="E110" s="56"/>
      <c r="F110" s="56"/>
      <c r="G110" s="56"/>
      <c r="H110" s="56"/>
      <c r="I110" s="56"/>
      <c r="J110" s="57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50" t="s">
        <v>217</v>
      </c>
      <c r="C112" s="51" t="s">
        <v>162</v>
      </c>
      <c r="D112" s="51"/>
      <c r="E112" s="51"/>
      <c r="F112" s="51"/>
      <c r="G112" s="51"/>
      <c r="H112" s="51"/>
      <c r="I112" s="51"/>
      <c r="J112" s="52"/>
      <c r="K112" s="15"/>
    </row>
    <row r="113" spans="1:11" ht="15.75">
      <c r="A113" s="12"/>
      <c r="B113" s="53"/>
      <c r="C113" s="44" t="s">
        <v>163</v>
      </c>
      <c r="D113" s="44"/>
      <c r="E113" s="44"/>
      <c r="F113" s="44"/>
      <c r="G113" s="44"/>
      <c r="H113" s="44"/>
      <c r="I113" s="44"/>
      <c r="J113" s="54"/>
      <c r="K113" s="15"/>
    </row>
    <row r="114" spans="1:11" ht="15.75">
      <c r="A114" s="12"/>
      <c r="B114" s="53"/>
      <c r="C114" s="44" t="s">
        <v>164</v>
      </c>
      <c r="D114" s="44"/>
      <c r="E114" s="44"/>
      <c r="F114" s="44"/>
      <c r="G114" s="44"/>
      <c r="H114" s="44"/>
      <c r="I114" s="44"/>
      <c r="J114" s="54"/>
      <c r="K114" s="15"/>
    </row>
    <row r="115" spans="1:11" ht="15.75">
      <c r="A115" s="12"/>
      <c r="B115" s="55"/>
      <c r="C115" s="56" t="s">
        <v>165</v>
      </c>
      <c r="D115" s="56"/>
      <c r="E115" s="56"/>
      <c r="F115" s="56"/>
      <c r="G115" s="56"/>
      <c r="H115" s="56"/>
      <c r="I115" s="56"/>
      <c r="J115" s="57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50" t="s">
        <v>127</v>
      </c>
      <c r="C117" s="51" t="s">
        <v>183</v>
      </c>
      <c r="D117" s="51"/>
      <c r="E117" s="51"/>
      <c r="F117" s="51"/>
      <c r="G117" s="51"/>
      <c r="H117" s="51"/>
      <c r="I117" s="51"/>
      <c r="J117" s="52"/>
      <c r="K117" s="15"/>
    </row>
    <row r="118" spans="1:11" ht="15.75">
      <c r="A118" s="12"/>
      <c r="B118" s="59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4"/>
      <c r="K118" s="15"/>
    </row>
    <row r="119" spans="1:11" ht="15.75">
      <c r="A119" s="12"/>
      <c r="B119" s="53"/>
      <c r="C119" s="44" t="s">
        <v>185</v>
      </c>
      <c r="D119" s="44"/>
      <c r="E119" s="44"/>
      <c r="F119" s="44"/>
      <c r="G119" s="44"/>
      <c r="H119" s="44"/>
      <c r="I119" s="44"/>
      <c r="J119" s="54"/>
      <c r="K119" s="15"/>
    </row>
    <row r="120" spans="1:11" ht="15" customHeight="1">
      <c r="A120" s="12"/>
      <c r="B120" s="55"/>
      <c r="C120" s="56" t="s">
        <v>186</v>
      </c>
      <c r="D120" s="56"/>
      <c r="E120" s="56"/>
      <c r="F120" s="56"/>
      <c r="G120" s="56"/>
      <c r="H120" s="56"/>
      <c r="I120" s="56"/>
      <c r="J120" s="57"/>
      <c r="K120" s="15"/>
    </row>
    <row r="121" spans="1:11" ht="7.5" customHeight="1">
      <c r="A121" s="12"/>
      <c r="B121" s="60"/>
      <c r="C121" s="60"/>
      <c r="D121" s="60"/>
      <c r="E121" s="60"/>
      <c r="F121" s="60"/>
      <c r="G121" s="60"/>
      <c r="H121" s="60"/>
      <c r="I121" s="60"/>
      <c r="J121" s="60"/>
      <c r="K121" s="15"/>
    </row>
    <row r="122" spans="1:11" ht="15.75">
      <c r="A122" s="12"/>
      <c r="B122" s="50" t="s">
        <v>226</v>
      </c>
      <c r="C122" s="51" t="s">
        <v>200</v>
      </c>
      <c r="D122" s="51"/>
      <c r="E122" s="51"/>
      <c r="F122" s="51"/>
      <c r="G122" s="51"/>
      <c r="H122" s="51"/>
      <c r="I122" s="51"/>
      <c r="J122" s="52"/>
      <c r="K122" s="15"/>
    </row>
    <row r="123" spans="1:11" ht="15.75">
      <c r="A123" s="12"/>
      <c r="B123" s="59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4"/>
      <c r="K123" s="15"/>
    </row>
    <row r="124" spans="1:11" ht="15.75">
      <c r="A124" s="12"/>
      <c r="B124" s="53"/>
      <c r="C124" s="44" t="s">
        <v>202</v>
      </c>
      <c r="D124" s="44"/>
      <c r="E124" s="44"/>
      <c r="F124" s="44"/>
      <c r="G124" s="44"/>
      <c r="H124" s="44"/>
      <c r="I124" s="44"/>
      <c r="J124" s="54"/>
      <c r="K124" s="15"/>
    </row>
    <row r="125" spans="1:11" ht="15.75">
      <c r="A125" s="12"/>
      <c r="B125" s="53"/>
      <c r="C125" s="44" t="s">
        <v>203</v>
      </c>
      <c r="D125" s="44"/>
      <c r="E125" s="44"/>
      <c r="F125" s="44"/>
      <c r="G125" s="44"/>
      <c r="H125" s="44"/>
      <c r="I125" s="44"/>
      <c r="J125" s="54"/>
      <c r="K125" s="15"/>
    </row>
    <row r="126" spans="1:11" ht="15.75">
      <c r="A126" s="12"/>
      <c r="B126" s="53"/>
      <c r="C126" s="44" t="s">
        <v>204</v>
      </c>
      <c r="D126" s="44"/>
      <c r="E126" s="44"/>
      <c r="F126" s="44"/>
      <c r="G126" s="44"/>
      <c r="H126" s="44"/>
      <c r="I126" s="44"/>
      <c r="J126" s="54"/>
      <c r="K126" s="15"/>
    </row>
    <row r="127" spans="1:11" ht="15.75">
      <c r="A127" s="12"/>
      <c r="B127" s="53"/>
      <c r="C127" s="44" t="s">
        <v>205</v>
      </c>
      <c r="D127" s="44"/>
      <c r="E127" s="44"/>
      <c r="F127" s="44"/>
      <c r="G127" s="44"/>
      <c r="H127" s="44"/>
      <c r="I127" s="44"/>
      <c r="J127" s="54"/>
      <c r="K127" s="15"/>
    </row>
    <row r="128" spans="1:11" ht="15.75">
      <c r="A128" s="12"/>
      <c r="B128" s="55"/>
      <c r="C128" s="56" t="s">
        <v>206</v>
      </c>
      <c r="D128" s="56"/>
      <c r="E128" s="56"/>
      <c r="F128" s="56"/>
      <c r="G128" s="56"/>
      <c r="H128" s="56"/>
      <c r="I128" s="56"/>
      <c r="J128" s="57"/>
      <c r="K128" s="15"/>
    </row>
    <row r="129" spans="1:11" ht="7.5" customHeight="1">
      <c r="A129" s="12"/>
      <c r="B129" s="44"/>
      <c r="C129" s="60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50" t="s">
        <v>97</v>
      </c>
      <c r="C130" s="51" t="s">
        <v>124</v>
      </c>
      <c r="D130" s="51"/>
      <c r="E130" s="51"/>
      <c r="F130" s="51"/>
      <c r="G130" s="51"/>
      <c r="H130" s="51"/>
      <c r="I130" s="51"/>
      <c r="J130" s="52"/>
      <c r="K130" s="15"/>
    </row>
    <row r="131" spans="1:11" ht="15.75">
      <c r="A131" s="12"/>
      <c r="B131" s="53"/>
      <c r="C131" s="44" t="s">
        <v>125</v>
      </c>
      <c r="D131" s="44"/>
      <c r="E131" s="44"/>
      <c r="F131" s="44"/>
      <c r="G131" s="44"/>
      <c r="H131" s="44"/>
      <c r="I131" s="44"/>
      <c r="J131" s="54"/>
      <c r="K131" s="15"/>
    </row>
    <row r="132" spans="1:11" ht="15.75">
      <c r="A132" s="12"/>
      <c r="B132" s="53"/>
      <c r="C132" s="44" t="s">
        <v>126</v>
      </c>
      <c r="D132" s="44"/>
      <c r="E132" s="44"/>
      <c r="F132" s="44"/>
      <c r="G132" s="44"/>
      <c r="H132" s="44"/>
      <c r="I132" s="44"/>
      <c r="J132" s="54"/>
      <c r="K132" s="15"/>
    </row>
    <row r="133" spans="1:11" ht="15.75">
      <c r="A133" s="12"/>
      <c r="B133" s="55"/>
      <c r="C133" s="56" t="s">
        <v>175</v>
      </c>
      <c r="D133" s="56"/>
      <c r="E133" s="56"/>
      <c r="F133" s="56"/>
      <c r="G133" s="56"/>
      <c r="H133" s="56"/>
      <c r="I133" s="56"/>
      <c r="J133" s="57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254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>
      <c r="A10" s="22"/>
      <c r="B10" s="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3"/>
    </row>
    <row r="11" spans="1:22" s="2" customFormat="1" ht="15.75">
      <c r="A11" s="22"/>
      <c r="B11" s="8"/>
      <c r="C11" s="93" t="s">
        <v>102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72"/>
    </row>
    <row r="12" spans="1:22" s="2" customFormat="1">
      <c r="A12" s="22"/>
      <c r="B12" s="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2" s="2" customFormat="1" ht="15.75">
      <c r="A13" s="22"/>
      <c r="B13" s="8"/>
      <c r="C13" s="93" t="s">
        <v>268</v>
      </c>
      <c r="D13" s="93"/>
      <c r="E13" s="93"/>
      <c r="F13" s="93"/>
      <c r="G13" s="72"/>
      <c r="H13" s="93" t="s">
        <v>68</v>
      </c>
      <c r="I13" s="93"/>
      <c r="J13" s="93"/>
      <c r="K13" s="93"/>
      <c r="L13" s="72"/>
      <c r="M13" s="93" t="s">
        <v>69</v>
      </c>
      <c r="N13" s="93"/>
      <c r="O13" s="93"/>
      <c r="P13" s="93"/>
      <c r="Q13" s="74"/>
      <c r="R13" s="72"/>
      <c r="S13" s="72"/>
      <c r="T13" s="72"/>
    </row>
    <row r="14" spans="1:22" s="2" customFormat="1" ht="15.75" customHeight="1">
      <c r="A14" s="22"/>
      <c r="B14" s="8"/>
      <c r="C14" s="96" t="s">
        <v>267</v>
      </c>
      <c r="D14" s="96"/>
      <c r="E14" s="94" t="s">
        <v>311</v>
      </c>
      <c r="F14" s="95" t="s">
        <v>312</v>
      </c>
      <c r="G14" s="69"/>
      <c r="H14" s="96" t="s">
        <v>267</v>
      </c>
      <c r="I14" s="96"/>
      <c r="J14" s="94" t="s">
        <v>311</v>
      </c>
      <c r="K14" s="95" t="s">
        <v>312</v>
      </c>
      <c r="L14" s="32"/>
      <c r="M14" s="96" t="s">
        <v>267</v>
      </c>
      <c r="N14" s="96"/>
      <c r="O14" s="94" t="s">
        <v>311</v>
      </c>
      <c r="P14" s="95" t="s">
        <v>312</v>
      </c>
      <c r="Q14" s="76"/>
      <c r="R14" s="69"/>
      <c r="S14" s="73"/>
      <c r="T14" s="73"/>
    </row>
    <row r="15" spans="1:22" s="2" customFormat="1" ht="15.75">
      <c r="A15" s="22"/>
      <c r="B15" s="8"/>
      <c r="C15" s="31">
        <v>2017</v>
      </c>
      <c r="D15" s="31">
        <v>2018</v>
      </c>
      <c r="E15" s="94"/>
      <c r="F15" s="95"/>
      <c r="G15" s="69"/>
      <c r="H15" s="31">
        <v>2017</v>
      </c>
      <c r="I15" s="31">
        <v>2018</v>
      </c>
      <c r="J15" s="94"/>
      <c r="K15" s="95"/>
      <c r="L15" s="32"/>
      <c r="M15" s="31">
        <v>2017</v>
      </c>
      <c r="N15" s="31">
        <v>2018</v>
      </c>
      <c r="O15" s="94"/>
      <c r="P15" s="95"/>
      <c r="Q15" s="76"/>
      <c r="R15" s="69"/>
      <c r="S15" s="73"/>
      <c r="T15" s="73"/>
    </row>
    <row r="16" spans="1:22" s="2" customFormat="1" ht="15.75">
      <c r="A16" s="22"/>
      <c r="B16" s="8"/>
      <c r="C16" s="31"/>
      <c r="D16" s="31"/>
      <c r="E16" s="71"/>
      <c r="F16" s="32"/>
      <c r="G16" s="69"/>
      <c r="H16" s="31"/>
      <c r="I16" s="31"/>
      <c r="J16" s="71"/>
      <c r="K16" s="32"/>
      <c r="L16" s="32"/>
      <c r="M16" s="31"/>
      <c r="N16" s="31"/>
      <c r="O16" s="71"/>
      <c r="P16" s="32"/>
      <c r="Q16" s="76"/>
      <c r="R16" s="69"/>
      <c r="S16" s="73"/>
      <c r="T16" s="73"/>
    </row>
    <row r="17" spans="1:20" s="2" customFormat="1" ht="15.75">
      <c r="A17" s="22"/>
      <c r="B17" s="34" t="s">
        <v>269</v>
      </c>
      <c r="C17" s="35">
        <v>5639</v>
      </c>
      <c r="D17" s="35">
        <v>4051</v>
      </c>
      <c r="E17" s="36">
        <f t="shared" ref="E17:E19" si="0">IF(ISBLANK(D17),"",(IFERROR(((D17/C17-1)*100),"")))</f>
        <v>-28.161021457705271</v>
      </c>
      <c r="F17" s="35">
        <v>334243</v>
      </c>
      <c r="G17" s="69"/>
      <c r="H17" s="35">
        <v>2475</v>
      </c>
      <c r="I17" s="35">
        <v>1839</v>
      </c>
      <c r="J17" s="36">
        <f t="shared" ref="J17:J19" si="1">IF(ISBLANK(I17),"",(IFERROR(((I17/H17-1)*100),"")))</f>
        <v>-25.696969696969695</v>
      </c>
      <c r="K17" s="35">
        <v>141396</v>
      </c>
      <c r="L17" s="32"/>
      <c r="M17" s="35">
        <v>3164</v>
      </c>
      <c r="N17" s="35">
        <v>2212</v>
      </c>
      <c r="O17" s="36">
        <f t="shared" ref="O17:O19" si="2">IF(ISBLANK(N17),"",(IFERROR(((N17/M17-1)*100),"")))</f>
        <v>-30.088495575221241</v>
      </c>
      <c r="P17" s="35">
        <v>192847</v>
      </c>
      <c r="Q17" s="76"/>
      <c r="R17" s="69"/>
      <c r="S17" s="73"/>
      <c r="T17" s="73"/>
    </row>
    <row r="18" spans="1:20" s="2" customFormat="1" ht="15.75">
      <c r="A18" s="22"/>
      <c r="B18" s="34" t="s">
        <v>270</v>
      </c>
      <c r="C18" s="35">
        <v>6295</v>
      </c>
      <c r="D18" s="35">
        <v>10272</v>
      </c>
      <c r="E18" s="36">
        <f t="shared" si="0"/>
        <v>63.17712470214456</v>
      </c>
      <c r="F18" s="35">
        <v>341343</v>
      </c>
      <c r="G18" s="69"/>
      <c r="H18" s="35">
        <v>2603</v>
      </c>
      <c r="I18" s="35">
        <v>4435</v>
      </c>
      <c r="J18" s="36">
        <f t="shared" si="1"/>
        <v>70.380330388013832</v>
      </c>
      <c r="K18" s="35">
        <v>144368</v>
      </c>
      <c r="L18" s="32"/>
      <c r="M18" s="35">
        <v>3692</v>
      </c>
      <c r="N18" s="35">
        <v>5837</v>
      </c>
      <c r="O18" s="36">
        <f t="shared" si="2"/>
        <v>58.098591549295776</v>
      </c>
      <c r="P18" s="35">
        <v>196975</v>
      </c>
      <c r="Q18" s="76"/>
      <c r="R18" s="69"/>
      <c r="S18" s="73"/>
      <c r="T18" s="73"/>
    </row>
    <row r="19" spans="1:20" s="2" customFormat="1" ht="15.75">
      <c r="A19" s="22"/>
      <c r="B19" s="34" t="s">
        <v>271</v>
      </c>
      <c r="C19" s="35">
        <v>10675</v>
      </c>
      <c r="D19" s="102">
        <v>9189</v>
      </c>
      <c r="E19" s="103">
        <f t="shared" si="0"/>
        <v>-13.920374707259953</v>
      </c>
      <c r="F19" s="102">
        <v>350532</v>
      </c>
      <c r="G19" s="69"/>
      <c r="H19" s="35">
        <v>4468</v>
      </c>
      <c r="I19" s="102">
        <v>4100</v>
      </c>
      <c r="J19" s="103">
        <f t="shared" si="1"/>
        <v>-8.2363473589973086</v>
      </c>
      <c r="K19" s="102">
        <v>148468</v>
      </c>
      <c r="L19" s="85"/>
      <c r="M19" s="35">
        <v>6207</v>
      </c>
      <c r="N19" s="102">
        <v>5089</v>
      </c>
      <c r="O19" s="103">
        <f t="shared" si="2"/>
        <v>-18.01192202352183</v>
      </c>
      <c r="P19" s="102">
        <v>202064</v>
      </c>
      <c r="Q19" s="76"/>
      <c r="R19" s="69"/>
      <c r="S19" s="73"/>
      <c r="T19" s="73"/>
    </row>
    <row r="20" spans="1:20" s="2" customFormat="1" ht="15.75">
      <c r="A20" s="22"/>
      <c r="B20" s="34" t="s">
        <v>272</v>
      </c>
      <c r="C20" s="35">
        <v>7879</v>
      </c>
      <c r="D20" s="35"/>
      <c r="E20" s="36" t="str">
        <f>IF(ISBLANK(D20),"",(IFERROR(((D20/C20-1)*100),"")))</f>
        <v/>
      </c>
      <c r="F20" s="35"/>
      <c r="G20" s="69"/>
      <c r="H20" s="35">
        <v>3508</v>
      </c>
      <c r="I20" s="35"/>
      <c r="J20" s="36" t="str">
        <f>IF(ISBLANK(I20),"",(IFERROR(((I20/H20-1)*100),"")))</f>
        <v/>
      </c>
      <c r="K20" s="35"/>
      <c r="L20" s="85"/>
      <c r="M20" s="35">
        <v>4371</v>
      </c>
      <c r="N20" s="35"/>
      <c r="O20" s="36" t="str">
        <f>IF(ISBLANK(N20),"",(IFERROR(((N20/M20-1)*100),"")))</f>
        <v/>
      </c>
      <c r="P20" s="35"/>
      <c r="Q20" s="76"/>
      <c r="R20" s="69"/>
      <c r="S20" s="73"/>
      <c r="T20" s="73"/>
    </row>
    <row r="21" spans="1:20" s="2" customFormat="1" ht="15.75">
      <c r="A21" s="22"/>
      <c r="B21" s="34" t="s">
        <v>273</v>
      </c>
      <c r="C21" s="35">
        <v>10068</v>
      </c>
      <c r="D21" s="35"/>
      <c r="E21" s="36" t="str">
        <f t="shared" ref="E21:E28" si="3">IF(ISBLANK(D21),"",(IFERROR(((D21/C21-1)*100),"")))</f>
        <v/>
      </c>
      <c r="F21" s="35"/>
      <c r="G21" s="69"/>
      <c r="H21" s="35">
        <v>4701</v>
      </c>
      <c r="I21" s="35"/>
      <c r="J21" s="36" t="str">
        <f t="shared" ref="J21:J28" si="4">IF(ISBLANK(I21),"",(IFERROR(((I21/H21-1)*100),"")))</f>
        <v/>
      </c>
      <c r="K21" s="35"/>
      <c r="L21" s="32"/>
      <c r="M21" s="35">
        <v>5367</v>
      </c>
      <c r="N21" s="35"/>
      <c r="O21" s="36" t="str">
        <f t="shared" ref="O21:O28" si="5">IF(ISBLANK(N21),"",(IFERROR(((N21/M21-1)*100),"")))</f>
        <v/>
      </c>
      <c r="P21" s="35"/>
      <c r="Q21" s="76"/>
      <c r="R21" s="69"/>
      <c r="S21" s="73"/>
      <c r="T21" s="73"/>
    </row>
    <row r="22" spans="1:20" s="2" customFormat="1" ht="15.75">
      <c r="A22" s="22"/>
      <c r="B22" s="34" t="s">
        <v>274</v>
      </c>
      <c r="C22" s="35">
        <v>10460</v>
      </c>
      <c r="D22" s="35"/>
      <c r="E22" s="36" t="str">
        <f t="shared" si="3"/>
        <v/>
      </c>
      <c r="F22" s="35"/>
      <c r="G22" s="69"/>
      <c r="H22" s="35">
        <v>4684</v>
      </c>
      <c r="I22" s="35"/>
      <c r="J22" s="36" t="str">
        <f t="shared" si="4"/>
        <v/>
      </c>
      <c r="K22" s="35"/>
      <c r="L22" s="32"/>
      <c r="M22" s="35">
        <v>5776</v>
      </c>
      <c r="N22" s="35"/>
      <c r="O22" s="36" t="str">
        <f t="shared" si="5"/>
        <v/>
      </c>
      <c r="P22" s="35"/>
      <c r="Q22" s="76"/>
      <c r="R22" s="69"/>
      <c r="S22" s="73"/>
      <c r="T22" s="73"/>
    </row>
    <row r="23" spans="1:20" s="2" customFormat="1" ht="15.75">
      <c r="A23" s="22"/>
      <c r="B23" s="34" t="s">
        <v>275</v>
      </c>
      <c r="C23" s="35">
        <v>9040</v>
      </c>
      <c r="D23" s="35"/>
      <c r="E23" s="36" t="str">
        <f t="shared" si="3"/>
        <v/>
      </c>
      <c r="F23" s="35"/>
      <c r="G23" s="69"/>
      <c r="H23" s="35">
        <v>3943</v>
      </c>
      <c r="I23" s="35"/>
      <c r="J23" s="36" t="str">
        <f t="shared" si="4"/>
        <v/>
      </c>
      <c r="K23" s="35"/>
      <c r="L23" s="32"/>
      <c r="M23" s="35">
        <v>5097</v>
      </c>
      <c r="N23" s="35"/>
      <c r="O23" s="36" t="str">
        <f t="shared" si="5"/>
        <v/>
      </c>
      <c r="P23" s="35"/>
      <c r="Q23" s="76"/>
      <c r="R23" s="69"/>
      <c r="S23" s="73"/>
      <c r="T23" s="73"/>
    </row>
    <row r="24" spans="1:20" s="2" customFormat="1" ht="15.75">
      <c r="A24" s="22"/>
      <c r="B24" s="34" t="s">
        <v>276</v>
      </c>
      <c r="C24" s="35">
        <v>9934</v>
      </c>
      <c r="D24" s="35"/>
      <c r="E24" s="36" t="str">
        <f t="shared" si="3"/>
        <v/>
      </c>
      <c r="F24" s="35"/>
      <c r="G24" s="69"/>
      <c r="H24" s="35">
        <v>4471</v>
      </c>
      <c r="I24" s="35"/>
      <c r="J24" s="36" t="str">
        <f t="shared" si="4"/>
        <v/>
      </c>
      <c r="K24" s="35"/>
      <c r="L24" s="32"/>
      <c r="M24" s="35">
        <v>5463</v>
      </c>
      <c r="N24" s="35"/>
      <c r="O24" s="36" t="str">
        <f t="shared" si="5"/>
        <v/>
      </c>
      <c r="P24" s="35"/>
      <c r="Q24" s="76"/>
      <c r="R24" s="69"/>
      <c r="S24" s="73"/>
      <c r="T24" s="73"/>
    </row>
    <row r="25" spans="1:20" s="2" customFormat="1" ht="15.75">
      <c r="A25" s="22"/>
      <c r="B25" s="34" t="s">
        <v>277</v>
      </c>
      <c r="C25" s="35">
        <v>10319</v>
      </c>
      <c r="D25" s="35"/>
      <c r="E25" s="36" t="str">
        <f t="shared" si="3"/>
        <v/>
      </c>
      <c r="F25" s="35"/>
      <c r="G25" s="69"/>
      <c r="H25" s="35">
        <v>4518</v>
      </c>
      <c r="I25" s="35"/>
      <c r="J25" s="36" t="str">
        <f t="shared" si="4"/>
        <v/>
      </c>
      <c r="K25" s="35"/>
      <c r="L25" s="32"/>
      <c r="M25" s="35">
        <v>5801</v>
      </c>
      <c r="N25" s="35"/>
      <c r="O25" s="36" t="str">
        <f t="shared" si="5"/>
        <v/>
      </c>
      <c r="P25" s="35"/>
      <c r="Q25" s="76"/>
      <c r="R25" s="69"/>
      <c r="S25" s="73"/>
      <c r="T25" s="73"/>
    </row>
    <row r="26" spans="1:20" s="2" customFormat="1" ht="15.75">
      <c r="A26" s="22"/>
      <c r="B26" s="34" t="s">
        <v>278</v>
      </c>
      <c r="C26" s="35">
        <v>10860</v>
      </c>
      <c r="D26" s="35"/>
      <c r="E26" s="36" t="str">
        <f t="shared" si="3"/>
        <v/>
      </c>
      <c r="F26" s="35"/>
      <c r="G26" s="69"/>
      <c r="H26" s="35">
        <v>4690</v>
      </c>
      <c r="I26" s="35"/>
      <c r="J26" s="36" t="str">
        <f t="shared" si="4"/>
        <v/>
      </c>
      <c r="K26" s="35"/>
      <c r="L26" s="32"/>
      <c r="M26" s="35">
        <v>6170</v>
      </c>
      <c r="N26" s="35"/>
      <c r="O26" s="36" t="str">
        <f t="shared" si="5"/>
        <v/>
      </c>
      <c r="P26" s="35"/>
      <c r="Q26" s="76"/>
      <c r="R26" s="69"/>
      <c r="S26" s="73"/>
      <c r="T26" s="73"/>
    </row>
    <row r="27" spans="1:20" s="2" customFormat="1" ht="15.75">
      <c r="A27" s="22"/>
      <c r="B27" s="34" t="s">
        <v>279</v>
      </c>
      <c r="C27" s="35">
        <v>10198</v>
      </c>
      <c r="D27" s="35"/>
      <c r="E27" s="36" t="str">
        <f t="shared" si="3"/>
        <v/>
      </c>
      <c r="F27" s="35"/>
      <c r="G27" s="69"/>
      <c r="H27" s="35">
        <v>4580</v>
      </c>
      <c r="I27" s="35"/>
      <c r="J27" s="36" t="str">
        <f t="shared" si="4"/>
        <v/>
      </c>
      <c r="K27" s="35"/>
      <c r="L27" s="32"/>
      <c r="M27" s="35">
        <v>5618</v>
      </c>
      <c r="N27" s="35"/>
      <c r="O27" s="36" t="str">
        <f t="shared" si="5"/>
        <v/>
      </c>
      <c r="P27" s="35"/>
      <c r="Q27" s="76"/>
      <c r="R27" s="69"/>
      <c r="S27" s="73"/>
      <c r="T27" s="73"/>
    </row>
    <row r="28" spans="1:20" s="2" customFormat="1" ht="15.75">
      <c r="A28" s="22"/>
      <c r="B28" s="34" t="s">
        <v>280</v>
      </c>
      <c r="C28" s="35">
        <v>6127</v>
      </c>
      <c r="D28" s="35"/>
      <c r="E28" s="36" t="str">
        <f t="shared" si="3"/>
        <v/>
      </c>
      <c r="F28" s="35"/>
      <c r="G28" s="69"/>
      <c r="H28" s="35">
        <v>2969</v>
      </c>
      <c r="I28" s="35"/>
      <c r="J28" s="36" t="str">
        <f t="shared" si="4"/>
        <v/>
      </c>
      <c r="K28" s="35"/>
      <c r="L28" s="32"/>
      <c r="M28" s="35">
        <v>3158</v>
      </c>
      <c r="N28" s="35"/>
      <c r="O28" s="36" t="str">
        <f t="shared" si="5"/>
        <v/>
      </c>
      <c r="P28" s="35"/>
      <c r="Q28" s="76"/>
      <c r="R28" s="69"/>
      <c r="S28" s="73"/>
      <c r="T28" s="73"/>
    </row>
    <row r="29" spans="1:20" s="91" customFormat="1" ht="15.75">
      <c r="A29" s="89"/>
      <c r="B29" s="40" t="s">
        <v>281</v>
      </c>
      <c r="C29" s="78">
        <f>SUM(C17:C28)</f>
        <v>107494</v>
      </c>
      <c r="D29" s="78">
        <f>SUM(D17:D28)</f>
        <v>23512</v>
      </c>
      <c r="E29" s="77"/>
      <c r="F29" s="78"/>
      <c r="G29" s="82"/>
      <c r="H29" s="78">
        <f>SUM(H17:H28)</f>
        <v>47610</v>
      </c>
      <c r="I29" s="78">
        <f>SUM(I17:I28)</f>
        <v>10374</v>
      </c>
      <c r="J29" s="77"/>
      <c r="K29" s="78"/>
      <c r="L29" s="82"/>
      <c r="M29" s="78">
        <f>SUM(M17:M28)</f>
        <v>59884</v>
      </c>
      <c r="N29" s="78">
        <f>SUM(N17:N28)</f>
        <v>13138</v>
      </c>
      <c r="O29" s="77"/>
      <c r="P29" s="78"/>
      <c r="Q29" s="90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283</v>
      </c>
      <c r="C32" s="78">
        <f>SUM(C17:C19)</f>
        <v>22609</v>
      </c>
      <c r="D32" s="78">
        <f>SUM(D17:D19)</f>
        <v>23512</v>
      </c>
      <c r="E32" s="77">
        <f>(D32/C32-1)*100</f>
        <v>3.9939846963598535</v>
      </c>
      <c r="G32" s="21"/>
      <c r="H32" s="78">
        <f>SUM(H17:H19)</f>
        <v>9546</v>
      </c>
      <c r="I32" s="78">
        <f>SUM(I17:I19)</f>
        <v>10374</v>
      </c>
      <c r="J32" s="77">
        <f>(I32/H32-1)*100</f>
        <v>8.67379006913891</v>
      </c>
      <c r="K32" s="21"/>
      <c r="L32" s="21"/>
      <c r="M32" s="78">
        <f>SUM(M17:M19)</f>
        <v>13063</v>
      </c>
      <c r="N32" s="78">
        <f>SUM(N17:N19)</f>
        <v>13138</v>
      </c>
      <c r="O32" s="77">
        <f>(N32/M32-1)*100</f>
        <v>0.57414070274821594</v>
      </c>
      <c r="P32" s="21"/>
      <c r="Q32" s="23"/>
    </row>
    <row r="33" spans="1:17" s="2" customFormat="1" ht="15.75">
      <c r="A33" s="22"/>
      <c r="B33" s="40" t="s">
        <v>282</v>
      </c>
      <c r="C33" s="79"/>
      <c r="D33" s="77">
        <f>(D32/C32-1)*100</f>
        <v>3.9939846963598535</v>
      </c>
      <c r="E33" s="21"/>
      <c r="F33" s="79"/>
      <c r="G33" s="21"/>
      <c r="H33" s="79"/>
      <c r="I33" s="77">
        <f>(I32/H32-1)*100</f>
        <v>8.67379006913891</v>
      </c>
      <c r="J33" s="21"/>
      <c r="K33" s="21"/>
      <c r="L33" s="21"/>
      <c r="M33" s="79"/>
      <c r="N33" s="77">
        <f>(N32/M32-1)*100</f>
        <v>0.57414070274821594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254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299</v>
      </c>
      <c r="D38" s="21" t="s">
        <v>300</v>
      </c>
      <c r="E38" s="21"/>
      <c r="F38" s="21"/>
      <c r="G38" s="21"/>
      <c r="H38" s="21" t="s">
        <v>299</v>
      </c>
      <c r="I38" s="21" t="s">
        <v>300</v>
      </c>
      <c r="J38" s="21"/>
      <c r="K38" s="21"/>
      <c r="L38" s="21"/>
      <c r="M38" s="21" t="s">
        <v>299</v>
      </c>
      <c r="N38" s="21" t="s">
        <v>300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301</v>
      </c>
      <c r="D40" s="84">
        <f>C19</f>
        <v>10675</v>
      </c>
      <c r="E40" s="84">
        <f>D19</f>
        <v>9189</v>
      </c>
      <c r="F40" s="21"/>
      <c r="G40" s="21"/>
      <c r="H40" s="21" t="s">
        <v>301</v>
      </c>
      <c r="I40" s="84">
        <f>H19</f>
        <v>4468</v>
      </c>
      <c r="J40" s="84">
        <f>I19</f>
        <v>4100</v>
      </c>
      <c r="K40" s="21"/>
      <c r="L40" s="21"/>
      <c r="M40" s="21" t="s">
        <v>301</v>
      </c>
      <c r="N40" s="84">
        <f>M19</f>
        <v>6207</v>
      </c>
      <c r="O40" s="84">
        <f>N19</f>
        <v>5089</v>
      </c>
      <c r="P40" s="21"/>
      <c r="Q40" s="23"/>
    </row>
    <row r="41" spans="1:17" s="2" customFormat="1">
      <c r="A41" s="22"/>
      <c r="B41" s="8"/>
      <c r="C41" s="21" t="s">
        <v>302</v>
      </c>
      <c r="D41" s="21" t="str">
        <f>B19</f>
        <v xml:space="preserve">  Marzo</v>
      </c>
      <c r="E41" s="21"/>
      <c r="F41" s="21"/>
      <c r="G41" s="21"/>
      <c r="H41" s="21" t="s">
        <v>302</v>
      </c>
      <c r="I41" s="21" t="str">
        <f>B19</f>
        <v xml:space="preserve">  Marzo</v>
      </c>
      <c r="J41" s="21"/>
      <c r="K41" s="21"/>
      <c r="L41" s="21"/>
      <c r="M41" s="21" t="str">
        <f>B20</f>
        <v xml:space="preserve">  Abril</v>
      </c>
      <c r="N41" s="21" t="str">
        <f>B19</f>
        <v xml:space="preserve">  Marzo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3">
    <mergeCell ref="C11:P11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72"/>
  <sheetViews>
    <sheetView showGridLines="0" zoomScale="90" zoomScaleNormal="90" workbookViewId="0">
      <selection activeCell="P29" sqref="P29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>
      <c r="A10" s="12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3"/>
      <c r="R10" s="2"/>
      <c r="S10" s="2"/>
      <c r="T10" s="2"/>
    </row>
    <row r="11" spans="1:20" s="69" customFormat="1" ht="15.75">
      <c r="A11" s="67"/>
      <c r="B11" s="68"/>
      <c r="C11" s="93" t="s">
        <v>103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68"/>
    </row>
    <row r="12" spans="1:20" s="69" customFormat="1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0" s="69" customFormat="1" ht="15.75">
      <c r="A13" s="67"/>
      <c r="B13" s="68"/>
      <c r="C13" s="93" t="s">
        <v>84</v>
      </c>
      <c r="D13" s="93"/>
      <c r="E13" s="93"/>
      <c r="F13" s="93"/>
      <c r="G13" s="72"/>
      <c r="H13" s="93" t="s">
        <v>72</v>
      </c>
      <c r="I13" s="93"/>
      <c r="J13" s="93"/>
      <c r="K13" s="93"/>
      <c r="L13" s="72"/>
      <c r="M13" s="93" t="s">
        <v>73</v>
      </c>
      <c r="N13" s="93"/>
      <c r="O13" s="93"/>
      <c r="P13" s="93"/>
      <c r="Q13" s="74"/>
      <c r="R13" s="72"/>
      <c r="S13" s="72"/>
      <c r="T13" s="68"/>
    </row>
    <row r="14" spans="1:20" s="69" customFormat="1" ht="15.75" customHeight="1">
      <c r="A14" s="67"/>
      <c r="B14" s="70"/>
      <c r="C14" s="96" t="s">
        <v>267</v>
      </c>
      <c r="D14" s="96"/>
      <c r="E14" s="94" t="s">
        <v>311</v>
      </c>
      <c r="F14" s="95" t="s">
        <v>312</v>
      </c>
      <c r="H14" s="96" t="s">
        <v>267</v>
      </c>
      <c r="I14" s="96"/>
      <c r="J14" s="94" t="s">
        <v>311</v>
      </c>
      <c r="K14" s="95" t="s">
        <v>312</v>
      </c>
      <c r="L14" s="32"/>
      <c r="M14" s="96" t="s">
        <v>267</v>
      </c>
      <c r="N14" s="96"/>
      <c r="O14" s="94" t="s">
        <v>311</v>
      </c>
      <c r="P14" s="95" t="s">
        <v>312</v>
      </c>
      <c r="Q14" s="75"/>
      <c r="R14" s="73"/>
      <c r="S14" s="73"/>
      <c r="T14" s="68"/>
    </row>
    <row r="15" spans="1:20" s="69" customFormat="1" ht="15.75">
      <c r="A15" s="67"/>
      <c r="B15" s="70"/>
      <c r="C15" s="31">
        <v>2017</v>
      </c>
      <c r="D15" s="31">
        <v>2018</v>
      </c>
      <c r="E15" s="94"/>
      <c r="F15" s="95"/>
      <c r="H15" s="31">
        <v>2017</v>
      </c>
      <c r="I15" s="31">
        <v>2018</v>
      </c>
      <c r="J15" s="94"/>
      <c r="K15" s="95"/>
      <c r="L15" s="32"/>
      <c r="M15" s="31">
        <v>2017</v>
      </c>
      <c r="N15" s="31">
        <v>2018</v>
      </c>
      <c r="O15" s="94"/>
      <c r="P15" s="95"/>
      <c r="Q15" s="75"/>
      <c r="R15" s="73"/>
      <c r="S15" s="73"/>
      <c r="T15" s="68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80"/>
      <c r="R16" s="2"/>
      <c r="S16" s="2"/>
      <c r="T16" s="2"/>
    </row>
    <row r="17" spans="1:19" s="2" customFormat="1" ht="15.75">
      <c r="A17" s="22"/>
      <c r="B17" s="34" t="s">
        <v>269</v>
      </c>
      <c r="C17" s="35">
        <v>2898</v>
      </c>
      <c r="D17" s="35">
        <v>2090</v>
      </c>
      <c r="E17" s="36">
        <f t="shared" ref="E17:E19" si="0">IF(ISBLANK(D17),"",(IFERROR(((D17/C17-1)*100),"")))</f>
        <v>-27.881297446514843</v>
      </c>
      <c r="F17" s="35">
        <v>163155</v>
      </c>
      <c r="G17" s="69"/>
      <c r="H17" s="35">
        <v>2051</v>
      </c>
      <c r="I17" s="35">
        <v>1506</v>
      </c>
      <c r="J17" s="36">
        <f t="shared" ref="J17:J19" si="1">IF(ISBLANK(I17),"",(IFERROR(((I17/H17-1)*100),"")))</f>
        <v>-26.572403705509508</v>
      </c>
      <c r="K17" s="35">
        <v>127013</v>
      </c>
      <c r="L17" s="32"/>
      <c r="M17" s="35">
        <v>622</v>
      </c>
      <c r="N17" s="35">
        <v>418</v>
      </c>
      <c r="O17" s="36">
        <f t="shared" ref="O17:O19" si="2">IF(ISBLANK(N17),"",(IFERROR(((N17/M17-1)*100),"")))</f>
        <v>-32.797427652733127</v>
      </c>
      <c r="P17" s="35">
        <v>41658</v>
      </c>
      <c r="Q17" s="76"/>
      <c r="R17" s="73"/>
      <c r="S17" s="73"/>
    </row>
    <row r="18" spans="1:19" s="2" customFormat="1" ht="15.75">
      <c r="A18" s="22"/>
      <c r="B18" s="34" t="s">
        <v>270</v>
      </c>
      <c r="C18" s="35">
        <v>3292</v>
      </c>
      <c r="D18" s="35">
        <v>4996</v>
      </c>
      <c r="E18" s="36">
        <f t="shared" si="0"/>
        <v>51.761846901579588</v>
      </c>
      <c r="F18" s="35">
        <v>166546</v>
      </c>
      <c r="G18" s="69"/>
      <c r="H18" s="35">
        <v>2224</v>
      </c>
      <c r="I18" s="35">
        <v>3824</v>
      </c>
      <c r="J18" s="36">
        <f t="shared" si="1"/>
        <v>71.942446043165461</v>
      </c>
      <c r="K18" s="35">
        <v>129644</v>
      </c>
      <c r="L18" s="32"/>
      <c r="M18" s="35">
        <v>698</v>
      </c>
      <c r="N18" s="35">
        <v>1312</v>
      </c>
      <c r="O18" s="36">
        <f t="shared" si="2"/>
        <v>87.96561604584528</v>
      </c>
      <c r="P18" s="35">
        <v>42627</v>
      </c>
      <c r="Q18" s="76"/>
      <c r="R18" s="73"/>
      <c r="S18" s="73"/>
    </row>
    <row r="19" spans="1:19" s="2" customFormat="1" ht="15.75">
      <c r="A19" s="22"/>
      <c r="B19" s="34" t="s">
        <v>271</v>
      </c>
      <c r="C19" s="35">
        <v>5484</v>
      </c>
      <c r="D19" s="102">
        <v>4350</v>
      </c>
      <c r="E19" s="103">
        <f t="shared" si="0"/>
        <v>-20.678336980306344</v>
      </c>
      <c r="F19" s="102">
        <v>170896</v>
      </c>
      <c r="G19" s="69"/>
      <c r="H19" s="35">
        <v>3754</v>
      </c>
      <c r="I19" s="102">
        <v>3404</v>
      </c>
      <c r="J19" s="103">
        <f t="shared" si="1"/>
        <v>-9.3233883857218984</v>
      </c>
      <c r="K19" s="102">
        <v>133048</v>
      </c>
      <c r="L19" s="85"/>
      <c r="M19" s="35">
        <v>1257</v>
      </c>
      <c r="N19" s="102">
        <v>1292</v>
      </c>
      <c r="O19" s="103">
        <f t="shared" si="2"/>
        <v>2.7844073190135266</v>
      </c>
      <c r="P19" s="102">
        <v>43919</v>
      </c>
      <c r="Q19" s="76"/>
      <c r="R19" s="73"/>
      <c r="S19" s="73"/>
    </row>
    <row r="20" spans="1:19" s="2" customFormat="1" ht="15.75">
      <c r="A20" s="22"/>
      <c r="B20" s="34" t="s">
        <v>272</v>
      </c>
      <c r="C20" s="35">
        <v>4051</v>
      </c>
      <c r="D20" s="35"/>
      <c r="E20" s="36" t="str">
        <f>IF(ISBLANK(D20),"",(IFERROR(((D20/C20-1)*100),"")))</f>
        <v/>
      </c>
      <c r="F20" s="35"/>
      <c r="G20" s="69"/>
      <c r="H20" s="35">
        <v>2712</v>
      </c>
      <c r="I20" s="35"/>
      <c r="J20" s="36" t="str">
        <f>IF(ISBLANK(I20),"",(IFERROR(((I20/H20-1)*100),"")))</f>
        <v/>
      </c>
      <c r="K20" s="35"/>
      <c r="L20" s="85"/>
      <c r="M20" s="35">
        <v>948</v>
      </c>
      <c r="N20" s="35"/>
      <c r="O20" s="36" t="str">
        <f>IF(ISBLANK(N20),"",(IFERROR(((N20/M20-1)*100),"")))</f>
        <v/>
      </c>
      <c r="P20" s="35"/>
      <c r="Q20" s="76"/>
      <c r="R20" s="73"/>
      <c r="S20" s="73"/>
    </row>
    <row r="21" spans="1:19" s="2" customFormat="1" ht="15.75">
      <c r="A21" s="22"/>
      <c r="B21" s="34" t="s">
        <v>273</v>
      </c>
      <c r="C21" s="35">
        <v>5032</v>
      </c>
      <c r="D21" s="35"/>
      <c r="E21" s="36" t="str">
        <f t="shared" ref="E21:E28" si="3">IF(ISBLANK(D21),"",(IFERROR(((D21/C21-1)*100),"")))</f>
        <v/>
      </c>
      <c r="F21" s="35"/>
      <c r="G21" s="69"/>
      <c r="H21" s="35">
        <v>3547</v>
      </c>
      <c r="I21" s="35"/>
      <c r="J21" s="36" t="str">
        <f t="shared" ref="J21:J28" si="4">IF(ISBLANK(I21),"",(IFERROR(((I21/H21-1)*100),"")))</f>
        <v/>
      </c>
      <c r="K21" s="35"/>
      <c r="L21" s="32"/>
      <c r="M21" s="35">
        <v>1328</v>
      </c>
      <c r="N21" s="35"/>
      <c r="O21" s="36" t="str">
        <f t="shared" ref="O21:O28" si="5">IF(ISBLANK(N21),"",(IFERROR(((N21/M21-1)*100),"")))</f>
        <v/>
      </c>
      <c r="P21" s="35"/>
      <c r="Q21" s="76"/>
      <c r="R21" s="73"/>
      <c r="S21" s="73"/>
    </row>
    <row r="22" spans="1:19" s="2" customFormat="1" ht="15.75">
      <c r="A22" s="22"/>
      <c r="B22" s="34" t="s">
        <v>274</v>
      </c>
      <c r="C22" s="35">
        <v>5515</v>
      </c>
      <c r="D22" s="35"/>
      <c r="E22" s="36" t="str">
        <f t="shared" si="3"/>
        <v/>
      </c>
      <c r="F22" s="35"/>
      <c r="G22" s="69"/>
      <c r="H22" s="35">
        <v>3593</v>
      </c>
      <c r="I22" s="35"/>
      <c r="J22" s="36" t="str">
        <f t="shared" si="4"/>
        <v/>
      </c>
      <c r="K22" s="35"/>
      <c r="L22" s="32"/>
      <c r="M22" s="35">
        <v>1178</v>
      </c>
      <c r="N22" s="35"/>
      <c r="O22" s="36" t="str">
        <f t="shared" si="5"/>
        <v/>
      </c>
      <c r="P22" s="35"/>
      <c r="Q22" s="76"/>
      <c r="R22" s="73"/>
      <c r="S22" s="73"/>
    </row>
    <row r="23" spans="1:19" s="2" customFormat="1" ht="15.75">
      <c r="A23" s="22"/>
      <c r="B23" s="34" t="s">
        <v>275</v>
      </c>
      <c r="C23" s="35">
        <v>4688</v>
      </c>
      <c r="D23" s="35"/>
      <c r="E23" s="36" t="str">
        <f t="shared" si="3"/>
        <v/>
      </c>
      <c r="F23" s="35"/>
      <c r="G23" s="69"/>
      <c r="H23" s="35">
        <v>3278</v>
      </c>
      <c r="I23" s="35"/>
      <c r="J23" s="36" t="str">
        <f t="shared" si="4"/>
        <v/>
      </c>
      <c r="K23" s="35"/>
      <c r="L23" s="32"/>
      <c r="M23" s="35">
        <v>970</v>
      </c>
      <c r="N23" s="35"/>
      <c r="O23" s="36" t="str">
        <f t="shared" si="5"/>
        <v/>
      </c>
      <c r="P23" s="35"/>
      <c r="Q23" s="76"/>
      <c r="R23" s="73"/>
      <c r="S23" s="73"/>
    </row>
    <row r="24" spans="1:19" s="2" customFormat="1" ht="15.75">
      <c r="A24" s="22"/>
      <c r="B24" s="34" t="s">
        <v>276</v>
      </c>
      <c r="C24" s="35">
        <v>4947</v>
      </c>
      <c r="D24" s="35"/>
      <c r="E24" s="36" t="str">
        <f t="shared" si="3"/>
        <v/>
      </c>
      <c r="F24" s="35"/>
      <c r="G24" s="69"/>
      <c r="H24" s="35">
        <v>3603</v>
      </c>
      <c r="I24" s="35"/>
      <c r="J24" s="36" t="str">
        <f t="shared" si="4"/>
        <v/>
      </c>
      <c r="K24" s="35"/>
      <c r="L24" s="32"/>
      <c r="M24" s="35">
        <v>1191</v>
      </c>
      <c r="N24" s="35"/>
      <c r="O24" s="36" t="str">
        <f t="shared" si="5"/>
        <v/>
      </c>
      <c r="P24" s="35"/>
      <c r="Q24" s="76"/>
      <c r="R24" s="73"/>
      <c r="S24" s="73"/>
    </row>
    <row r="25" spans="1:19" s="2" customFormat="1" ht="15.75">
      <c r="A25" s="22"/>
      <c r="B25" s="34" t="s">
        <v>277</v>
      </c>
      <c r="C25" s="35">
        <v>5058</v>
      </c>
      <c r="D25" s="35"/>
      <c r="E25" s="36" t="str">
        <f t="shared" si="3"/>
        <v/>
      </c>
      <c r="F25" s="35"/>
      <c r="G25" s="69"/>
      <c r="H25" s="35">
        <v>3747</v>
      </c>
      <c r="I25" s="35"/>
      <c r="J25" s="36" t="str">
        <f t="shared" si="4"/>
        <v/>
      </c>
      <c r="K25" s="35"/>
      <c r="L25" s="32"/>
      <c r="M25" s="35">
        <v>1228</v>
      </c>
      <c r="N25" s="35"/>
      <c r="O25" s="36" t="str">
        <f t="shared" si="5"/>
        <v/>
      </c>
      <c r="P25" s="35"/>
      <c r="Q25" s="76"/>
      <c r="R25" s="73"/>
      <c r="S25" s="73"/>
    </row>
    <row r="26" spans="1:19" s="2" customFormat="1" ht="15.75">
      <c r="A26" s="22"/>
      <c r="B26" s="34" t="s">
        <v>278</v>
      </c>
      <c r="C26" s="35">
        <v>5335</v>
      </c>
      <c r="D26" s="35"/>
      <c r="E26" s="36" t="str">
        <f t="shared" si="3"/>
        <v/>
      </c>
      <c r="F26" s="35"/>
      <c r="G26" s="69"/>
      <c r="H26" s="35">
        <v>3895</v>
      </c>
      <c r="I26" s="35"/>
      <c r="J26" s="36" t="str">
        <f t="shared" si="4"/>
        <v/>
      </c>
      <c r="K26" s="35"/>
      <c r="L26" s="32"/>
      <c r="M26" s="35">
        <v>1298</v>
      </c>
      <c r="N26" s="35"/>
      <c r="O26" s="36" t="str">
        <f t="shared" si="5"/>
        <v/>
      </c>
      <c r="P26" s="35"/>
      <c r="Q26" s="76"/>
      <c r="R26" s="73"/>
      <c r="S26" s="73"/>
    </row>
    <row r="27" spans="1:19" s="2" customFormat="1" ht="15.75">
      <c r="A27" s="22"/>
      <c r="B27" s="34" t="s">
        <v>279</v>
      </c>
      <c r="C27" s="35">
        <v>4899</v>
      </c>
      <c r="D27" s="35"/>
      <c r="E27" s="36" t="str">
        <f t="shared" si="3"/>
        <v/>
      </c>
      <c r="F27" s="35"/>
      <c r="G27" s="69"/>
      <c r="H27" s="35">
        <v>3658</v>
      </c>
      <c r="I27" s="35"/>
      <c r="J27" s="36" t="str">
        <f t="shared" si="4"/>
        <v/>
      </c>
      <c r="K27" s="35"/>
      <c r="L27" s="32"/>
      <c r="M27" s="35">
        <v>1390</v>
      </c>
      <c r="N27" s="35"/>
      <c r="O27" s="36" t="str">
        <f t="shared" si="5"/>
        <v/>
      </c>
      <c r="P27" s="35"/>
      <c r="Q27" s="76"/>
      <c r="R27" s="73"/>
      <c r="S27" s="73"/>
    </row>
    <row r="28" spans="1:19" s="2" customFormat="1" ht="15.75">
      <c r="A28" s="22"/>
      <c r="B28" s="34" t="s">
        <v>280</v>
      </c>
      <c r="C28" s="35">
        <v>2856</v>
      </c>
      <c r="D28" s="35"/>
      <c r="E28" s="36" t="str">
        <f t="shared" si="3"/>
        <v/>
      </c>
      <c r="F28" s="35"/>
      <c r="G28" s="69"/>
      <c r="H28" s="35">
        <v>2306</v>
      </c>
      <c r="I28" s="35"/>
      <c r="J28" s="36" t="str">
        <f t="shared" si="4"/>
        <v/>
      </c>
      <c r="K28" s="35"/>
      <c r="L28" s="32"/>
      <c r="M28" s="35">
        <v>777</v>
      </c>
      <c r="N28" s="35"/>
      <c r="O28" s="36" t="str">
        <f t="shared" si="5"/>
        <v/>
      </c>
      <c r="P28" s="35"/>
      <c r="Q28" s="76"/>
      <c r="R28" s="73"/>
      <c r="S28" s="73"/>
    </row>
    <row r="29" spans="1:19" s="91" customFormat="1" ht="15.75">
      <c r="A29" s="89"/>
      <c r="B29" s="40" t="s">
        <v>281</v>
      </c>
      <c r="C29" s="78">
        <f>SUM(C17:C28)</f>
        <v>54055</v>
      </c>
      <c r="D29" s="78">
        <f>SUM(D17:D28)</f>
        <v>11436</v>
      </c>
      <c r="E29" s="77"/>
      <c r="F29" s="78"/>
      <c r="G29" s="82"/>
      <c r="H29" s="78">
        <f>SUM(H17:H28)</f>
        <v>38368</v>
      </c>
      <c r="I29" s="78">
        <f>SUM(I17:I28)</f>
        <v>8734</v>
      </c>
      <c r="J29" s="77"/>
      <c r="K29" s="78"/>
      <c r="L29" s="82"/>
      <c r="M29" s="78">
        <f>SUM(M17:M28)</f>
        <v>12885</v>
      </c>
      <c r="N29" s="78">
        <f>SUM(N17:N28)</f>
        <v>3022</v>
      </c>
      <c r="O29" s="77"/>
      <c r="P29" s="78"/>
      <c r="Q29" s="90"/>
    </row>
    <row r="30" spans="1:19" s="2" customFormat="1">
      <c r="A30" s="22"/>
      <c r="B30" s="8"/>
      <c r="C30" s="21"/>
      <c r="D30" s="21"/>
      <c r="E30" s="21"/>
      <c r="F30" s="21" t="s">
        <v>303</v>
      </c>
      <c r="G30" s="21"/>
      <c r="H30" s="21"/>
      <c r="I30" s="21"/>
      <c r="J30" s="21"/>
      <c r="K30" s="21" t="s">
        <v>303</v>
      </c>
      <c r="L30" s="21"/>
      <c r="M30" s="21"/>
      <c r="N30" s="21"/>
      <c r="O30" s="21"/>
      <c r="P30" s="21" t="s">
        <v>303</v>
      </c>
      <c r="Q30" s="23"/>
    </row>
    <row r="31" spans="1:19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19" s="2" customFormat="1" ht="15.75">
      <c r="A32" s="22"/>
      <c r="B32" s="40" t="s">
        <v>283</v>
      </c>
      <c r="C32" s="78">
        <f>SUM(C17:C19)</f>
        <v>11674</v>
      </c>
      <c r="D32" s="78">
        <f>SUM(D17:D19)</f>
        <v>11436</v>
      </c>
      <c r="E32" s="77">
        <f>(D32/C32-1)*100</f>
        <v>-2.0387185197875635</v>
      </c>
      <c r="G32" s="21"/>
      <c r="H32" s="78">
        <f>SUM(H17:H19)</f>
        <v>8029</v>
      </c>
      <c r="I32" s="78">
        <f>SUM(I17:I19)</f>
        <v>8734</v>
      </c>
      <c r="J32" s="77">
        <f>(I32/H32-1)*100</f>
        <v>8.7806700709926577</v>
      </c>
      <c r="K32" s="21"/>
      <c r="L32" s="21"/>
      <c r="M32" s="78">
        <f>SUM(M17:M19)</f>
        <v>2577</v>
      </c>
      <c r="N32" s="78">
        <f>SUM(N17:N19)</f>
        <v>3022</v>
      </c>
      <c r="O32" s="77">
        <f>(N32/M32-1)*100</f>
        <v>17.268141249514947</v>
      </c>
      <c r="P32" s="21"/>
      <c r="Q32" s="23"/>
    </row>
    <row r="33" spans="1:17" s="2" customFormat="1" ht="15.75">
      <c r="A33" s="22"/>
      <c r="B33" s="40" t="s">
        <v>282</v>
      </c>
      <c r="C33" s="79"/>
      <c r="D33" s="77">
        <f>(D32/C32-1)*100</f>
        <v>-2.0387185197875635</v>
      </c>
      <c r="E33" s="21"/>
      <c r="F33" s="79"/>
      <c r="G33" s="21"/>
      <c r="H33" s="79"/>
      <c r="I33" s="77">
        <f>(I32/H32-1)*100</f>
        <v>8.7806700709926577</v>
      </c>
      <c r="J33" s="21"/>
      <c r="K33" s="21"/>
      <c r="L33" s="21"/>
      <c r="M33" s="79"/>
      <c r="N33" s="77">
        <f>(N32/M32-1)*100</f>
        <v>17.268141249514947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254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299</v>
      </c>
      <c r="D38" s="21" t="s">
        <v>300</v>
      </c>
      <c r="E38" s="21"/>
      <c r="F38" s="21"/>
      <c r="G38" s="21"/>
      <c r="H38" s="21" t="s">
        <v>299</v>
      </c>
      <c r="I38" s="21" t="s">
        <v>300</v>
      </c>
      <c r="J38" s="21"/>
      <c r="K38" s="21"/>
      <c r="L38" s="21"/>
      <c r="M38" s="21" t="s">
        <v>299</v>
      </c>
      <c r="N38" s="21" t="s">
        <v>300</v>
      </c>
      <c r="O38" s="21"/>
      <c r="P38" s="21"/>
      <c r="Q38" s="23"/>
    </row>
    <row r="39" spans="1:17" s="2" customFormat="1">
      <c r="A39" s="22"/>
      <c r="B39" s="8"/>
      <c r="C39" s="21" t="str">
        <f>C13</f>
        <v>Menores de 28 años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301</v>
      </c>
      <c r="D40" s="84">
        <f>C19</f>
        <v>5484</v>
      </c>
      <c r="E40" s="84">
        <f>D19</f>
        <v>4350</v>
      </c>
      <c r="F40" s="21"/>
      <c r="G40" s="21"/>
      <c r="H40" s="21" t="s">
        <v>301</v>
      </c>
      <c r="I40" s="84">
        <f>H19</f>
        <v>3754</v>
      </c>
      <c r="J40" s="84">
        <f>I19</f>
        <v>3404</v>
      </c>
      <c r="K40" s="21"/>
      <c r="L40" s="21"/>
      <c r="M40" s="21" t="s">
        <v>301</v>
      </c>
      <c r="N40" s="84">
        <f>M19</f>
        <v>1257</v>
      </c>
      <c r="O40" s="84">
        <f>N19</f>
        <v>1292</v>
      </c>
      <c r="P40" s="21"/>
      <c r="Q40" s="23"/>
    </row>
    <row r="41" spans="1:17" s="2" customFormat="1">
      <c r="A41" s="22"/>
      <c r="B41" s="8"/>
      <c r="C41" s="21" t="s">
        <v>302</v>
      </c>
      <c r="D41" s="21" t="str">
        <f>B19</f>
        <v xml:space="preserve">  Marzo</v>
      </c>
      <c r="E41" s="21"/>
      <c r="F41" s="21"/>
      <c r="G41" s="21"/>
      <c r="H41" s="21" t="s">
        <v>302</v>
      </c>
      <c r="I41" s="21" t="str">
        <f>B19</f>
        <v xml:space="preserve">  Marzo</v>
      </c>
      <c r="J41" s="21"/>
      <c r="K41" s="21"/>
      <c r="L41" s="21"/>
      <c r="M41" s="21" t="str">
        <f>B20</f>
        <v xml:space="preserve">  Abril</v>
      </c>
      <c r="N41" s="21" t="str">
        <f>B19</f>
        <v xml:space="preserve">  Marzo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20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20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20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20">
      <c r="A52" s="1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3"/>
      <c r="R52" s="2"/>
      <c r="S52" s="2"/>
      <c r="T52" s="2"/>
    </row>
    <row r="53" spans="1:20">
      <c r="A53" s="1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3"/>
      <c r="R53" s="2"/>
      <c r="S53" s="2"/>
      <c r="T53" s="2"/>
    </row>
    <row r="54" spans="1:20">
      <c r="A54" s="1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  <c r="R54" s="2"/>
      <c r="S54" s="2"/>
      <c r="T54" s="2"/>
    </row>
    <row r="55" spans="1:20">
      <c r="A55" s="1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3"/>
      <c r="R55" s="2"/>
      <c r="S55" s="2"/>
      <c r="T55" s="2"/>
    </row>
    <row r="56" spans="1:20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5"/>
    </row>
    <row r="57" spans="1:20">
      <c r="A57" s="1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9"/>
    </row>
    <row r="59" spans="1:20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20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20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20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20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20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3">
    <mergeCell ref="C11:P11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S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  <col min="17" max="17" width="11.85546875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9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9">
      <c r="A10" s="12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5"/>
    </row>
    <row r="11" spans="1:19" ht="15.75">
      <c r="A11" s="12"/>
      <c r="B11" s="8"/>
      <c r="C11" s="97" t="s">
        <v>104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9" ht="29.25" customHeight="1">
      <c r="A13" s="12"/>
      <c r="B13" s="30" t="s">
        <v>253</v>
      </c>
      <c r="C13" s="98" t="s">
        <v>314</v>
      </c>
      <c r="D13" s="98"/>
      <c r="E13" s="95" t="s">
        <v>311</v>
      </c>
      <c r="F13" s="95" t="s">
        <v>304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19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9" ht="15.75">
      <c r="A16" s="12"/>
      <c r="B16" s="34" t="s">
        <v>25</v>
      </c>
      <c r="C16" s="35">
        <v>2</v>
      </c>
      <c r="D16" s="35">
        <v>3</v>
      </c>
      <c r="E16" s="36">
        <f t="shared" ref="E16:E50" si="0">IF(ISBLANK(D16),"",(IFERROR(((D16/C16-1)*100),"")))</f>
        <v>50</v>
      </c>
      <c r="F16" s="36">
        <f>+(D16*100)/$D$50</f>
        <v>3.2647730982696702E-2</v>
      </c>
      <c r="G16" s="35">
        <v>5</v>
      </c>
      <c r="H16" s="35">
        <v>6</v>
      </c>
      <c r="I16" s="36">
        <f t="shared" ref="I16:I50" si="1">IF(ISBLANK(H16),"",(IFERROR(((H16/G16-1)*100),"")))</f>
        <v>19.999999999999996</v>
      </c>
      <c r="J16" s="36">
        <f>+(H16*100)/$H$50</f>
        <v>2.9498525073746312E-2</v>
      </c>
      <c r="K16" s="81"/>
      <c r="L16" s="35">
        <v>110</v>
      </c>
      <c r="M16" s="36">
        <f>+(L16*100)/$L$50</f>
        <v>3.1380872502367832E-2</v>
      </c>
      <c r="N16" s="15"/>
    </row>
    <row r="17" spans="1:14" ht="15.75">
      <c r="A17" s="12"/>
      <c r="B17" s="34" t="s">
        <v>0</v>
      </c>
      <c r="C17" s="35">
        <v>2733</v>
      </c>
      <c r="D17" s="35">
        <v>3023</v>
      </c>
      <c r="E17" s="36">
        <f t="shared" si="0"/>
        <v>10.611050128064402</v>
      </c>
      <c r="F17" s="36">
        <f t="shared" ref="F17:F48" si="2">+(D17*100)/$D$50</f>
        <v>32.898030253564045</v>
      </c>
      <c r="G17" s="35">
        <v>5831</v>
      </c>
      <c r="H17" s="35">
        <v>6799</v>
      </c>
      <c r="I17" s="36">
        <f t="shared" si="1"/>
        <v>16.600926084719593</v>
      </c>
      <c r="J17" s="36">
        <f t="shared" ref="J17:J48" si="3">+(H17*100)/$H$50</f>
        <v>33.426745329400198</v>
      </c>
      <c r="K17" s="81"/>
      <c r="L17" s="35">
        <v>82240</v>
      </c>
      <c r="M17" s="36">
        <f t="shared" ref="M17:M47" si="4">+(L17*100)/$L$50</f>
        <v>23.461481405406641</v>
      </c>
      <c r="N17" s="15"/>
    </row>
    <row r="18" spans="1:14" ht="15.75">
      <c r="A18" s="12"/>
      <c r="B18" s="34" t="s">
        <v>23</v>
      </c>
      <c r="C18" s="35">
        <v>116</v>
      </c>
      <c r="D18" s="35">
        <v>83</v>
      </c>
      <c r="E18" s="36">
        <f t="shared" si="0"/>
        <v>-28.448275862068961</v>
      </c>
      <c r="F18" s="36">
        <f t="shared" si="2"/>
        <v>0.90325389052127547</v>
      </c>
      <c r="G18" s="35">
        <v>268</v>
      </c>
      <c r="H18" s="35">
        <v>172</v>
      </c>
      <c r="I18" s="36">
        <f t="shared" si="1"/>
        <v>-35.820895522388064</v>
      </c>
      <c r="J18" s="36">
        <f t="shared" si="3"/>
        <v>0.84562438544739427</v>
      </c>
      <c r="K18" s="81"/>
      <c r="L18" s="35">
        <v>3907</v>
      </c>
      <c r="M18" s="36">
        <f t="shared" si="4"/>
        <v>1.1145915351522828</v>
      </c>
      <c r="N18" s="15"/>
    </row>
    <row r="19" spans="1:14" ht="15.75">
      <c r="A19" s="12"/>
      <c r="B19" s="34" t="s">
        <v>2</v>
      </c>
      <c r="C19" s="35">
        <v>394</v>
      </c>
      <c r="D19" s="35">
        <v>333</v>
      </c>
      <c r="E19" s="36">
        <f t="shared" si="0"/>
        <v>-15.482233502538067</v>
      </c>
      <c r="F19" s="36">
        <f t="shared" si="2"/>
        <v>3.6238981390793339</v>
      </c>
      <c r="G19" s="35">
        <v>791</v>
      </c>
      <c r="H19" s="35">
        <v>691</v>
      </c>
      <c r="I19" s="36">
        <f t="shared" si="1"/>
        <v>-12.642225031605559</v>
      </c>
      <c r="J19" s="36">
        <f t="shared" si="3"/>
        <v>3.3972468043264503</v>
      </c>
      <c r="K19" s="81"/>
      <c r="L19" s="35">
        <v>14864</v>
      </c>
      <c r="M19" s="36">
        <f t="shared" si="4"/>
        <v>4.2404117170472313</v>
      </c>
      <c r="N19" s="15"/>
    </row>
    <row r="20" spans="1:14" ht="15.75">
      <c r="A20" s="12"/>
      <c r="B20" s="34" t="s">
        <v>230</v>
      </c>
      <c r="C20" s="35">
        <v>965</v>
      </c>
      <c r="D20" s="35">
        <v>1029</v>
      </c>
      <c r="E20" s="36">
        <f t="shared" si="0"/>
        <v>6.6321243523316031</v>
      </c>
      <c r="F20" s="36">
        <f t="shared" si="2"/>
        <v>11.198171727064969</v>
      </c>
      <c r="G20" s="35">
        <v>2106</v>
      </c>
      <c r="H20" s="35">
        <v>2330</v>
      </c>
      <c r="I20" s="36">
        <f t="shared" si="1"/>
        <v>10.636277302943963</v>
      </c>
      <c r="J20" s="36">
        <f t="shared" si="3"/>
        <v>11.455260570304818</v>
      </c>
      <c r="K20" s="81"/>
      <c r="L20" s="35">
        <v>34132</v>
      </c>
      <c r="M20" s="36">
        <f t="shared" si="4"/>
        <v>9.7371994568256248</v>
      </c>
      <c r="N20" s="15"/>
    </row>
    <row r="21" spans="1:14" ht="15.75">
      <c r="A21" s="12"/>
      <c r="B21" s="34" t="s">
        <v>5</v>
      </c>
      <c r="C21" s="35">
        <v>55</v>
      </c>
      <c r="D21" s="35">
        <v>125</v>
      </c>
      <c r="E21" s="36">
        <f t="shared" si="0"/>
        <v>127.27272727272729</v>
      </c>
      <c r="F21" s="36">
        <f t="shared" si="2"/>
        <v>1.3603221242790293</v>
      </c>
      <c r="G21" s="35">
        <v>178</v>
      </c>
      <c r="H21" s="35">
        <v>187</v>
      </c>
      <c r="I21" s="36">
        <f t="shared" si="1"/>
        <v>5.0561797752809001</v>
      </c>
      <c r="J21" s="36">
        <f t="shared" si="3"/>
        <v>0.91937069813176009</v>
      </c>
      <c r="K21" s="81"/>
      <c r="L21" s="35">
        <v>3387</v>
      </c>
      <c r="M21" s="36">
        <f t="shared" si="4"/>
        <v>0.96624559241381669</v>
      </c>
      <c r="N21" s="15"/>
    </row>
    <row r="22" spans="1:14" ht="15.75">
      <c r="A22" s="12"/>
      <c r="B22" s="34" t="s">
        <v>9</v>
      </c>
      <c r="C22" s="35">
        <v>59</v>
      </c>
      <c r="D22" s="35">
        <v>54</v>
      </c>
      <c r="E22" s="36">
        <f t="shared" si="0"/>
        <v>-8.4745762711864394</v>
      </c>
      <c r="F22" s="36">
        <f t="shared" si="2"/>
        <v>0.5876591576885406</v>
      </c>
      <c r="G22" s="35">
        <v>144</v>
      </c>
      <c r="H22" s="35">
        <v>163</v>
      </c>
      <c r="I22" s="36">
        <f t="shared" si="1"/>
        <v>13.194444444444443</v>
      </c>
      <c r="J22" s="36">
        <f t="shared" si="3"/>
        <v>0.80137659783677484</v>
      </c>
      <c r="K22" s="81"/>
      <c r="L22" s="35">
        <v>2414</v>
      </c>
      <c r="M22" s="36">
        <f t="shared" si="4"/>
        <v>0.68866751109741764</v>
      </c>
      <c r="N22" s="15"/>
    </row>
    <row r="23" spans="1:14" ht="15.75">
      <c r="A23" s="12"/>
      <c r="B23" s="34" t="s">
        <v>10</v>
      </c>
      <c r="C23" s="35">
        <v>86</v>
      </c>
      <c r="D23" s="35">
        <v>75</v>
      </c>
      <c r="E23" s="36">
        <f t="shared" si="0"/>
        <v>-12.790697674418606</v>
      </c>
      <c r="F23" s="36">
        <f t="shared" si="2"/>
        <v>0.81619327456741753</v>
      </c>
      <c r="G23" s="35">
        <v>196</v>
      </c>
      <c r="H23" s="35">
        <v>149</v>
      </c>
      <c r="I23" s="36">
        <f t="shared" si="1"/>
        <v>-23.979591836734691</v>
      </c>
      <c r="J23" s="36">
        <f t="shared" si="3"/>
        <v>0.7325467059980334</v>
      </c>
      <c r="K23" s="81"/>
      <c r="L23" s="35">
        <v>3330</v>
      </c>
      <c r="M23" s="36">
        <f t="shared" si="4"/>
        <v>0.94998459484440789</v>
      </c>
      <c r="N23" s="15"/>
    </row>
    <row r="24" spans="1:14" ht="15.75">
      <c r="A24" s="12"/>
      <c r="B24" s="34" t="s">
        <v>21</v>
      </c>
      <c r="C24" s="35">
        <v>183</v>
      </c>
      <c r="D24" s="35">
        <v>76</v>
      </c>
      <c r="E24" s="36">
        <f t="shared" si="0"/>
        <v>-58.469945355191257</v>
      </c>
      <c r="F24" s="36">
        <f t="shared" si="2"/>
        <v>0.82707585156164976</v>
      </c>
      <c r="G24" s="35">
        <v>363</v>
      </c>
      <c r="H24" s="35">
        <v>219</v>
      </c>
      <c r="I24" s="36">
        <f t="shared" si="1"/>
        <v>-39.669421487603309</v>
      </c>
      <c r="J24" s="36">
        <f t="shared" si="3"/>
        <v>1.0766961651917404</v>
      </c>
      <c r="K24" s="81"/>
      <c r="L24" s="35">
        <v>4917</v>
      </c>
      <c r="M24" s="36">
        <f t="shared" si="4"/>
        <v>1.4027250008558421</v>
      </c>
      <c r="N24" s="15"/>
    </row>
    <row r="25" spans="1:14" ht="15.75">
      <c r="A25" s="12"/>
      <c r="B25" s="34" t="s">
        <v>12</v>
      </c>
      <c r="C25" s="35">
        <v>229</v>
      </c>
      <c r="D25" s="35">
        <v>152</v>
      </c>
      <c r="E25" s="36">
        <f t="shared" si="0"/>
        <v>-33.624454148471614</v>
      </c>
      <c r="F25" s="36">
        <f t="shared" si="2"/>
        <v>1.6541517031232995</v>
      </c>
      <c r="G25" s="35">
        <v>547</v>
      </c>
      <c r="H25" s="35">
        <v>339</v>
      </c>
      <c r="I25" s="36">
        <f t="shared" si="1"/>
        <v>-38.025594149908592</v>
      </c>
      <c r="J25" s="36">
        <f t="shared" si="3"/>
        <v>1.6666666666666667</v>
      </c>
      <c r="K25" s="81"/>
      <c r="L25" s="35">
        <v>7891</v>
      </c>
      <c r="M25" s="36">
        <f t="shared" si="4"/>
        <v>2.2511496810562233</v>
      </c>
      <c r="N25" s="15"/>
    </row>
    <row r="26" spans="1:14" ht="15.75">
      <c r="A26" s="12"/>
      <c r="B26" s="34" t="s">
        <v>16</v>
      </c>
      <c r="C26" s="35">
        <v>306</v>
      </c>
      <c r="D26" s="35">
        <v>173</v>
      </c>
      <c r="E26" s="36">
        <f t="shared" si="0"/>
        <v>-43.464052287581701</v>
      </c>
      <c r="F26" s="36">
        <f t="shared" si="2"/>
        <v>1.8826858200021765</v>
      </c>
      <c r="G26" s="35">
        <v>580</v>
      </c>
      <c r="H26" s="35">
        <v>411</v>
      </c>
      <c r="I26" s="36">
        <f t="shared" si="1"/>
        <v>-29.137931034482754</v>
      </c>
      <c r="J26" s="36">
        <f t="shared" si="3"/>
        <v>2.0206489675516224</v>
      </c>
      <c r="K26" s="81"/>
      <c r="L26" s="35">
        <v>6282</v>
      </c>
      <c r="M26" s="36">
        <f t="shared" si="4"/>
        <v>1.7921331005443155</v>
      </c>
      <c r="N26" s="15"/>
    </row>
    <row r="27" spans="1:14" ht="15.75">
      <c r="A27" s="12"/>
      <c r="B27" s="34" t="s">
        <v>14</v>
      </c>
      <c r="C27" s="35">
        <v>381</v>
      </c>
      <c r="D27" s="35">
        <v>436</v>
      </c>
      <c r="E27" s="36">
        <f t="shared" si="0"/>
        <v>14.435695538057747</v>
      </c>
      <c r="F27" s="36">
        <f t="shared" si="2"/>
        <v>4.7448035694852537</v>
      </c>
      <c r="G27" s="35">
        <v>809</v>
      </c>
      <c r="H27" s="35">
        <v>954</v>
      </c>
      <c r="I27" s="36">
        <f t="shared" si="1"/>
        <v>17.923362175525348</v>
      </c>
      <c r="J27" s="36">
        <f t="shared" si="3"/>
        <v>4.6902654867256635</v>
      </c>
      <c r="K27" s="81"/>
      <c r="L27" s="35">
        <v>11109</v>
      </c>
      <c r="M27" s="36">
        <f t="shared" si="4"/>
        <v>3.1691828420800383</v>
      </c>
      <c r="N27" s="15"/>
    </row>
    <row r="28" spans="1:14" ht="15.75">
      <c r="A28" s="12"/>
      <c r="B28" s="34" t="s">
        <v>24</v>
      </c>
      <c r="C28" s="35">
        <v>100</v>
      </c>
      <c r="D28" s="35">
        <v>44</v>
      </c>
      <c r="E28" s="36">
        <f t="shared" si="0"/>
        <v>-56.000000000000007</v>
      </c>
      <c r="F28" s="36">
        <f t="shared" si="2"/>
        <v>0.47883338774621831</v>
      </c>
      <c r="G28" s="35">
        <v>335</v>
      </c>
      <c r="H28" s="35">
        <v>133</v>
      </c>
      <c r="I28" s="36">
        <f t="shared" si="1"/>
        <v>-60.298507462686565</v>
      </c>
      <c r="J28" s="36">
        <f t="shared" si="3"/>
        <v>0.65388397246804331</v>
      </c>
      <c r="K28" s="81"/>
      <c r="L28" s="35">
        <v>2687</v>
      </c>
      <c r="M28" s="36">
        <f t="shared" si="4"/>
        <v>0.76654913103511235</v>
      </c>
      <c r="N28" s="15"/>
    </row>
    <row r="29" spans="1:14" ht="15.75">
      <c r="A29" s="12"/>
      <c r="B29" s="34" t="s">
        <v>18</v>
      </c>
      <c r="C29" s="35">
        <v>207</v>
      </c>
      <c r="D29" s="35">
        <v>196</v>
      </c>
      <c r="E29" s="36">
        <f t="shared" si="0"/>
        <v>-5.3140096618357502</v>
      </c>
      <c r="F29" s="36">
        <f t="shared" si="2"/>
        <v>2.1329850908695178</v>
      </c>
      <c r="G29" s="35">
        <v>402</v>
      </c>
      <c r="H29" s="35">
        <v>382</v>
      </c>
      <c r="I29" s="36">
        <f t="shared" si="1"/>
        <v>-4.9751243781094523</v>
      </c>
      <c r="J29" s="36">
        <f t="shared" si="3"/>
        <v>1.8780727630285152</v>
      </c>
      <c r="K29" s="81"/>
      <c r="L29" s="35">
        <v>6965</v>
      </c>
      <c r="M29" s="36">
        <f t="shared" si="4"/>
        <v>1.9869797907181084</v>
      </c>
      <c r="N29" s="15"/>
    </row>
    <row r="30" spans="1:14" ht="15.75">
      <c r="A30" s="12"/>
      <c r="B30" s="34" t="s">
        <v>1</v>
      </c>
      <c r="C30" s="35">
        <v>477</v>
      </c>
      <c r="D30" s="35">
        <v>476</v>
      </c>
      <c r="E30" s="36">
        <f t="shared" si="0"/>
        <v>-0.20964360587002462</v>
      </c>
      <c r="F30" s="36">
        <f t="shared" si="2"/>
        <v>5.1801066492545438</v>
      </c>
      <c r="G30" s="35">
        <v>1162</v>
      </c>
      <c r="H30" s="35">
        <v>1030</v>
      </c>
      <c r="I30" s="36">
        <f t="shared" si="1"/>
        <v>-11.359724612736667</v>
      </c>
      <c r="J30" s="36">
        <f t="shared" si="3"/>
        <v>5.0639134709931168</v>
      </c>
      <c r="K30" s="81"/>
      <c r="L30" s="35">
        <v>15256</v>
      </c>
      <c r="M30" s="36">
        <f t="shared" si="4"/>
        <v>4.3522417354193053</v>
      </c>
      <c r="N30" s="15"/>
    </row>
    <row r="31" spans="1:14" ht="15.75">
      <c r="A31" s="12"/>
      <c r="B31" s="34" t="s">
        <v>27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0</v>
      </c>
      <c r="H31" s="35">
        <v>0</v>
      </c>
      <c r="I31" s="36" t="str">
        <f t="shared" si="1"/>
        <v/>
      </c>
      <c r="J31" s="36">
        <f t="shared" si="3"/>
        <v>0</v>
      </c>
      <c r="K31" s="81"/>
      <c r="L31" s="35">
        <v>5</v>
      </c>
      <c r="M31" s="36">
        <f t="shared" si="4"/>
        <v>1.426403295562174E-3</v>
      </c>
      <c r="N31" s="15"/>
    </row>
    <row r="32" spans="1:14" ht="15.75">
      <c r="A32" s="12"/>
      <c r="B32" s="34" t="s">
        <v>26</v>
      </c>
      <c r="C32" s="35">
        <v>2</v>
      </c>
      <c r="D32" s="35">
        <v>2</v>
      </c>
      <c r="E32" s="36">
        <f t="shared" si="0"/>
        <v>0</v>
      </c>
      <c r="F32" s="36">
        <f t="shared" si="2"/>
        <v>2.1765153988464469E-2</v>
      </c>
      <c r="G32" s="35">
        <v>5</v>
      </c>
      <c r="H32" s="35">
        <v>2</v>
      </c>
      <c r="I32" s="36">
        <f t="shared" si="1"/>
        <v>-60</v>
      </c>
      <c r="J32" s="36">
        <f t="shared" si="3"/>
        <v>9.8328416912487702E-3</v>
      </c>
      <c r="K32" s="81"/>
      <c r="L32" s="35">
        <v>53</v>
      </c>
      <c r="M32" s="36">
        <f t="shared" si="4"/>
        <v>1.5119874932959045E-2</v>
      </c>
      <c r="N32" s="15"/>
    </row>
    <row r="33" spans="1:14" ht="15.75">
      <c r="A33" s="12"/>
      <c r="B33" s="34" t="s">
        <v>8</v>
      </c>
      <c r="C33" s="35">
        <v>241</v>
      </c>
      <c r="D33" s="35">
        <v>121</v>
      </c>
      <c r="E33" s="36">
        <f t="shared" si="0"/>
        <v>-49.792531120331951</v>
      </c>
      <c r="F33" s="36">
        <f t="shared" si="2"/>
        <v>1.3167918163021004</v>
      </c>
      <c r="G33" s="35">
        <v>435</v>
      </c>
      <c r="H33" s="35">
        <v>269</v>
      </c>
      <c r="I33" s="36">
        <f t="shared" si="1"/>
        <v>-38.160919540229884</v>
      </c>
      <c r="J33" s="36">
        <f t="shared" si="3"/>
        <v>1.3225172074729596</v>
      </c>
      <c r="K33" s="81"/>
      <c r="L33" s="35">
        <v>4677</v>
      </c>
      <c r="M33" s="36">
        <f t="shared" si="4"/>
        <v>1.3342576426688577</v>
      </c>
      <c r="N33" s="15"/>
    </row>
    <row r="34" spans="1:14" ht="15.75">
      <c r="A34" s="12"/>
      <c r="B34" s="34" t="s">
        <v>19</v>
      </c>
      <c r="C34" s="35">
        <v>191</v>
      </c>
      <c r="D34" s="35">
        <v>124</v>
      </c>
      <c r="E34" s="36">
        <f t="shared" si="0"/>
        <v>-35.078534031413611</v>
      </c>
      <c r="F34" s="36">
        <f t="shared" si="2"/>
        <v>1.3494395472847971</v>
      </c>
      <c r="G34" s="35">
        <v>476</v>
      </c>
      <c r="H34" s="35">
        <v>365</v>
      </c>
      <c r="I34" s="36">
        <f t="shared" si="1"/>
        <v>-23.319327731092432</v>
      </c>
      <c r="J34" s="36">
        <f t="shared" si="3"/>
        <v>1.7944936086529006</v>
      </c>
      <c r="K34" s="81"/>
      <c r="L34" s="35">
        <v>5042</v>
      </c>
      <c r="M34" s="36">
        <f t="shared" si="4"/>
        <v>1.4383850832448963</v>
      </c>
      <c r="N34" s="15"/>
    </row>
    <row r="35" spans="1:14" ht="15.75">
      <c r="A35" s="12"/>
      <c r="B35" s="34" t="s">
        <v>17</v>
      </c>
      <c r="C35" s="35">
        <v>245</v>
      </c>
      <c r="D35" s="35">
        <v>285</v>
      </c>
      <c r="E35" s="36">
        <f t="shared" si="0"/>
        <v>16.326530612244895</v>
      </c>
      <c r="F35" s="36">
        <f t="shared" si="2"/>
        <v>3.1015344433561869</v>
      </c>
      <c r="G35" s="35">
        <v>563</v>
      </c>
      <c r="H35" s="35">
        <v>514</v>
      </c>
      <c r="I35" s="36">
        <f t="shared" si="1"/>
        <v>-8.7033747779751369</v>
      </c>
      <c r="J35" s="36">
        <f t="shared" si="3"/>
        <v>2.5270403146509341</v>
      </c>
      <c r="K35" s="81"/>
      <c r="L35" s="35">
        <v>7642</v>
      </c>
      <c r="M35" s="36">
        <f t="shared" si="4"/>
        <v>2.180114796937227</v>
      </c>
      <c r="N35" s="15"/>
    </row>
    <row r="36" spans="1:14" ht="15.75">
      <c r="A36" s="12"/>
      <c r="B36" s="34" t="s">
        <v>4</v>
      </c>
      <c r="C36" s="35">
        <v>529</v>
      </c>
      <c r="D36" s="35">
        <v>329</v>
      </c>
      <c r="E36" s="36">
        <f t="shared" si="0"/>
        <v>-37.807183364839311</v>
      </c>
      <c r="F36" s="36">
        <f t="shared" si="2"/>
        <v>3.580367831102405</v>
      </c>
      <c r="G36" s="35">
        <v>1200</v>
      </c>
      <c r="H36" s="35">
        <v>779</v>
      </c>
      <c r="I36" s="36">
        <f t="shared" si="1"/>
        <v>-35.083333333333336</v>
      </c>
      <c r="J36" s="36">
        <f t="shared" si="3"/>
        <v>3.8298918387413963</v>
      </c>
      <c r="K36" s="81"/>
      <c r="L36" s="35">
        <v>23910</v>
      </c>
      <c r="M36" s="36">
        <f t="shared" si="4"/>
        <v>6.8210605593783162</v>
      </c>
      <c r="N36" s="15"/>
    </row>
    <row r="37" spans="1:14" ht="15.75">
      <c r="A37" s="12"/>
      <c r="B37" s="34" t="s">
        <v>13</v>
      </c>
      <c r="C37" s="35">
        <v>678</v>
      </c>
      <c r="D37" s="35">
        <v>163</v>
      </c>
      <c r="E37" s="36">
        <f t="shared" si="0"/>
        <v>-75.958702064896755</v>
      </c>
      <c r="F37" s="36">
        <f t="shared" si="2"/>
        <v>1.7738600500598543</v>
      </c>
      <c r="G37" s="35">
        <v>839</v>
      </c>
      <c r="H37" s="35">
        <v>344</v>
      </c>
      <c r="I37" s="36">
        <f t="shared" si="1"/>
        <v>-58.99880810488677</v>
      </c>
      <c r="J37" s="36">
        <f t="shared" si="3"/>
        <v>1.6912487708947885</v>
      </c>
      <c r="K37" s="81"/>
      <c r="L37" s="35">
        <v>7341</v>
      </c>
      <c r="M37" s="36">
        <f t="shared" si="4"/>
        <v>2.0942453185443841</v>
      </c>
      <c r="N37" s="15"/>
    </row>
    <row r="38" spans="1:14" ht="15.75">
      <c r="A38" s="12"/>
      <c r="B38" s="34" t="s">
        <v>11</v>
      </c>
      <c r="C38" s="35">
        <v>231</v>
      </c>
      <c r="D38" s="35">
        <v>213</v>
      </c>
      <c r="E38" s="36">
        <f t="shared" si="0"/>
        <v>-7.7922077922077948</v>
      </c>
      <c r="F38" s="36">
        <f t="shared" si="2"/>
        <v>2.3179888997714659</v>
      </c>
      <c r="G38" s="35">
        <v>552</v>
      </c>
      <c r="H38" s="35">
        <v>455</v>
      </c>
      <c r="I38" s="36">
        <f t="shared" si="1"/>
        <v>-17.572463768115941</v>
      </c>
      <c r="J38" s="36">
        <f t="shared" si="3"/>
        <v>2.2369714847590956</v>
      </c>
      <c r="K38" s="81"/>
      <c r="L38" s="35">
        <v>7870</v>
      </c>
      <c r="M38" s="36">
        <f t="shared" si="4"/>
        <v>2.2451587872148622</v>
      </c>
      <c r="N38" s="15"/>
    </row>
    <row r="39" spans="1:14" ht="15.75">
      <c r="A39" s="12"/>
      <c r="B39" s="34" t="s">
        <v>22</v>
      </c>
      <c r="C39" s="35">
        <v>244</v>
      </c>
      <c r="D39" s="35">
        <v>156</v>
      </c>
      <c r="E39" s="36">
        <f t="shared" si="0"/>
        <v>-36.065573770491795</v>
      </c>
      <c r="F39" s="36">
        <f t="shared" si="2"/>
        <v>1.6976820111002284</v>
      </c>
      <c r="G39" s="35">
        <v>506</v>
      </c>
      <c r="H39" s="35">
        <v>358</v>
      </c>
      <c r="I39" s="36">
        <f t="shared" si="1"/>
        <v>-29.249011857707508</v>
      </c>
      <c r="J39" s="36">
        <f t="shared" si="3"/>
        <v>1.7600786627335301</v>
      </c>
      <c r="K39" s="81"/>
      <c r="L39" s="35">
        <v>6316</v>
      </c>
      <c r="M39" s="36">
        <f t="shared" si="4"/>
        <v>1.8018326429541383</v>
      </c>
      <c r="N39" s="15"/>
    </row>
    <row r="40" spans="1:14" ht="15.75">
      <c r="A40" s="12"/>
      <c r="B40" s="34" t="s">
        <v>15</v>
      </c>
      <c r="C40" s="35">
        <v>65</v>
      </c>
      <c r="D40" s="35">
        <v>41</v>
      </c>
      <c r="E40" s="36">
        <f t="shared" si="0"/>
        <v>-36.923076923076927</v>
      </c>
      <c r="F40" s="36">
        <f t="shared" si="2"/>
        <v>0.44618565676352162</v>
      </c>
      <c r="G40" s="35">
        <v>153</v>
      </c>
      <c r="H40" s="35">
        <v>113</v>
      </c>
      <c r="I40" s="36">
        <f t="shared" si="1"/>
        <v>-26.143790849673199</v>
      </c>
      <c r="J40" s="36">
        <f t="shared" si="3"/>
        <v>0.55555555555555558</v>
      </c>
      <c r="K40" s="81"/>
      <c r="L40" s="35">
        <v>1591</v>
      </c>
      <c r="M40" s="36">
        <f t="shared" si="4"/>
        <v>0.45388152864788378</v>
      </c>
      <c r="N40" s="15"/>
    </row>
    <row r="41" spans="1:14" ht="15.75">
      <c r="A41" s="12"/>
      <c r="B41" s="34" t="s">
        <v>6</v>
      </c>
      <c r="C41" s="35">
        <v>105</v>
      </c>
      <c r="D41" s="35">
        <v>110</v>
      </c>
      <c r="E41" s="36">
        <f t="shared" si="0"/>
        <v>4.7619047619047672</v>
      </c>
      <c r="F41" s="36">
        <f t="shared" si="2"/>
        <v>1.1970834693655457</v>
      </c>
      <c r="G41" s="35">
        <v>240</v>
      </c>
      <c r="H41" s="35">
        <v>249</v>
      </c>
      <c r="I41" s="36">
        <f t="shared" si="1"/>
        <v>3.7500000000000089</v>
      </c>
      <c r="J41" s="36">
        <f t="shared" si="3"/>
        <v>1.224188790560472</v>
      </c>
      <c r="K41" s="81"/>
      <c r="L41" s="35">
        <v>5457</v>
      </c>
      <c r="M41" s="36">
        <f t="shared" si="4"/>
        <v>1.5567765567765568</v>
      </c>
      <c r="N41" s="15"/>
    </row>
    <row r="42" spans="1:14" ht="15.75">
      <c r="A42" s="12"/>
      <c r="B42" s="34" t="s">
        <v>74</v>
      </c>
      <c r="C42" s="35">
        <v>0</v>
      </c>
      <c r="D42" s="35">
        <v>3</v>
      </c>
      <c r="E42" s="36" t="str">
        <f t="shared" si="0"/>
        <v/>
      </c>
      <c r="F42" s="36">
        <f t="shared" si="2"/>
        <v>3.2647730982696702E-2</v>
      </c>
      <c r="G42" s="35">
        <v>2</v>
      </c>
      <c r="H42" s="35">
        <v>5</v>
      </c>
      <c r="I42" s="36">
        <f t="shared" si="1"/>
        <v>150</v>
      </c>
      <c r="J42" s="36">
        <f t="shared" si="3"/>
        <v>2.4582104228121928E-2</v>
      </c>
      <c r="K42" s="81"/>
      <c r="L42" s="35">
        <v>30</v>
      </c>
      <c r="M42" s="36">
        <f t="shared" si="4"/>
        <v>8.5584197733730438E-3</v>
      </c>
      <c r="N42" s="15"/>
    </row>
    <row r="43" spans="1:14" ht="15.75">
      <c r="A43" s="12"/>
      <c r="B43" s="34" t="s">
        <v>3</v>
      </c>
      <c r="C43" s="35">
        <v>505</v>
      </c>
      <c r="D43" s="35">
        <v>501</v>
      </c>
      <c r="E43" s="36">
        <f t="shared" si="0"/>
        <v>-0.79207920792079278</v>
      </c>
      <c r="F43" s="36">
        <f t="shared" si="2"/>
        <v>5.4521710741103497</v>
      </c>
      <c r="G43" s="35">
        <v>1259</v>
      </c>
      <c r="H43" s="35">
        <v>1044</v>
      </c>
      <c r="I43" s="36">
        <f t="shared" si="1"/>
        <v>-17.077045274027004</v>
      </c>
      <c r="J43" s="36">
        <f t="shared" si="3"/>
        <v>5.1327433628318584</v>
      </c>
      <c r="K43" s="81"/>
      <c r="L43" s="35">
        <v>19124</v>
      </c>
      <c r="M43" s="36">
        <f t="shared" si="4"/>
        <v>5.4557073248662036</v>
      </c>
      <c r="N43" s="15"/>
    </row>
    <row r="44" spans="1:14" ht="15.75">
      <c r="A44" s="12"/>
      <c r="B44" s="34" t="s">
        <v>20</v>
      </c>
      <c r="C44" s="35">
        <v>162</v>
      </c>
      <c r="D44" s="35">
        <v>61</v>
      </c>
      <c r="E44" s="36">
        <f t="shared" si="0"/>
        <v>-62.345679012345677</v>
      </c>
      <c r="F44" s="36">
        <f t="shared" si="2"/>
        <v>0.66383719664816632</v>
      </c>
      <c r="G44" s="35">
        <v>320</v>
      </c>
      <c r="H44" s="35">
        <v>146</v>
      </c>
      <c r="I44" s="36">
        <f t="shared" si="1"/>
        <v>-54.374999999999993</v>
      </c>
      <c r="J44" s="36">
        <f t="shared" si="3"/>
        <v>0.71779744346116026</v>
      </c>
      <c r="K44" s="81"/>
      <c r="L44" s="35">
        <v>10099</v>
      </c>
      <c r="M44" s="36">
        <f t="shared" si="4"/>
        <v>2.8810493763764793</v>
      </c>
      <c r="N44" s="15"/>
    </row>
    <row r="45" spans="1:14" ht="15.75">
      <c r="A45" s="12"/>
      <c r="B45" s="34" t="s">
        <v>7</v>
      </c>
      <c r="C45" s="35">
        <v>238</v>
      </c>
      <c r="D45" s="35">
        <v>194</v>
      </c>
      <c r="E45" s="36">
        <f t="shared" si="0"/>
        <v>-18.487394957983195</v>
      </c>
      <c r="F45" s="36">
        <f t="shared" si="2"/>
        <v>2.1112199368810534</v>
      </c>
      <c r="G45" s="35">
        <v>500</v>
      </c>
      <c r="H45" s="35">
        <v>373</v>
      </c>
      <c r="I45" s="36">
        <f t="shared" si="1"/>
        <v>-25.4</v>
      </c>
      <c r="J45" s="36">
        <f t="shared" si="3"/>
        <v>1.8338249754178957</v>
      </c>
      <c r="K45" s="81"/>
      <c r="L45" s="35">
        <v>5419</v>
      </c>
      <c r="M45" s="36">
        <f t="shared" si="4"/>
        <v>1.5459358917302843</v>
      </c>
      <c r="N45" s="15"/>
    </row>
    <row r="46" spans="1:14" ht="15.75">
      <c r="A46" s="12"/>
      <c r="B46" s="34" t="s">
        <v>231</v>
      </c>
      <c r="C46" s="35">
        <v>946</v>
      </c>
      <c r="D46" s="35">
        <v>608</v>
      </c>
      <c r="E46" s="36">
        <f t="shared" si="0"/>
        <v>-35.729386892177594</v>
      </c>
      <c r="F46" s="36">
        <f t="shared" si="2"/>
        <v>6.616606812493198</v>
      </c>
      <c r="G46" s="35">
        <v>1841</v>
      </c>
      <c r="H46" s="35">
        <v>1359</v>
      </c>
      <c r="I46" s="36">
        <f t="shared" si="1"/>
        <v>-26.181423139598049</v>
      </c>
      <c r="J46" s="36">
        <f t="shared" si="3"/>
        <v>6.6814159292035402</v>
      </c>
      <c r="K46" s="81"/>
      <c r="L46" s="35">
        <v>46441</v>
      </c>
      <c r="M46" s="36">
        <f t="shared" si="4"/>
        <v>13.248719089840586</v>
      </c>
      <c r="N46" s="15"/>
    </row>
    <row r="47" spans="1:14" ht="15.75">
      <c r="A47" s="12"/>
      <c r="B47" s="34" t="s">
        <v>29</v>
      </c>
      <c r="C47" s="35">
        <v>0</v>
      </c>
      <c r="D47" s="35">
        <v>0</v>
      </c>
      <c r="E47" s="36" t="str">
        <f t="shared" si="0"/>
        <v/>
      </c>
      <c r="F47" s="36">
        <f t="shared" si="2"/>
        <v>0</v>
      </c>
      <c r="G47" s="35">
        <v>0</v>
      </c>
      <c r="H47" s="35">
        <v>0</v>
      </c>
      <c r="I47" s="36" t="str">
        <f t="shared" si="1"/>
        <v/>
      </c>
      <c r="J47" s="36">
        <f t="shared" si="3"/>
        <v>0</v>
      </c>
      <c r="K47" s="81"/>
      <c r="L47" s="35">
        <v>12</v>
      </c>
      <c r="M47" s="36">
        <f t="shared" si="4"/>
        <v>3.423367909349218E-3</v>
      </c>
      <c r="N47" s="15"/>
    </row>
    <row r="48" spans="1:14" ht="15.75">
      <c r="A48" s="12"/>
      <c r="B48" s="34" t="s">
        <v>28</v>
      </c>
      <c r="C48" s="35">
        <v>0</v>
      </c>
      <c r="D48" s="35">
        <v>0</v>
      </c>
      <c r="E48" s="36" t="str">
        <f t="shared" si="0"/>
        <v/>
      </c>
      <c r="F48" s="36">
        <f t="shared" si="2"/>
        <v>0</v>
      </c>
      <c r="G48" s="35">
        <v>1</v>
      </c>
      <c r="H48" s="35">
        <v>0</v>
      </c>
      <c r="I48" s="36">
        <f t="shared" si="1"/>
        <v>-100</v>
      </c>
      <c r="J48" s="36">
        <f t="shared" si="3"/>
        <v>0</v>
      </c>
      <c r="K48" s="81"/>
      <c r="L48" s="35">
        <v>7</v>
      </c>
      <c r="M48" s="36">
        <f>+(L48*100)/$L$50</f>
        <v>1.9969646137870437E-3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81"/>
      <c r="L49" s="35">
        <v>5</v>
      </c>
      <c r="M49" s="36">
        <f>+(L49*100)/$L$50</f>
        <v>1.426403295562174E-3</v>
      </c>
      <c r="N49" s="15"/>
    </row>
    <row r="50" spans="1:14" ht="15.75">
      <c r="A50" s="12"/>
      <c r="B50" s="40" t="s">
        <v>70</v>
      </c>
      <c r="C50" s="37">
        <f>SUM(C16:C49)</f>
        <v>10675</v>
      </c>
      <c r="D50" s="37">
        <f>SUM(D16:D49)</f>
        <v>9189</v>
      </c>
      <c r="E50" s="38">
        <f t="shared" si="0"/>
        <v>-13.920374707259953</v>
      </c>
      <c r="F50" s="38">
        <v>100</v>
      </c>
      <c r="G50" s="37">
        <f>SUM(G16:G49)</f>
        <v>22609</v>
      </c>
      <c r="H50" s="37">
        <f>SUM(H16:H49)</f>
        <v>20340</v>
      </c>
      <c r="I50" s="38">
        <f t="shared" si="1"/>
        <v>-10.035826440797912</v>
      </c>
      <c r="J50" s="38">
        <v>100</v>
      </c>
      <c r="K50" s="81"/>
      <c r="L50" s="37">
        <f>SUM(L16:L49)</f>
        <v>350532</v>
      </c>
      <c r="M50" s="38">
        <f>SUM(M16:M49)</f>
        <v>100</v>
      </c>
      <c r="N50" s="15"/>
    </row>
    <row r="51" spans="1:14">
      <c r="A51" s="12"/>
      <c r="B51" s="4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7"/>
    </row>
    <row r="52" spans="1:14" ht="15.75">
      <c r="A52" s="12"/>
      <c r="B52" s="34" t="s">
        <v>254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</sheetData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55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105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22" ht="31.5">
      <c r="A13" s="12"/>
      <c r="B13" s="30" t="s">
        <v>255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23</v>
      </c>
      <c r="C16" s="35">
        <v>75</v>
      </c>
      <c r="D16" s="35">
        <v>37</v>
      </c>
      <c r="E16" s="36">
        <f t="shared" ref="E16:E48" si="0">IF(ISBLANK(D16),"",(IFERROR(((D16/C16-1)*100),"")))</f>
        <v>-50.666666666666657</v>
      </c>
      <c r="F16" s="36">
        <f>+(D16*100)/$D$48</f>
        <v>0.85628326776209207</v>
      </c>
      <c r="G16" s="35">
        <v>182</v>
      </c>
      <c r="H16" s="35">
        <v>96</v>
      </c>
      <c r="I16" s="36">
        <f t="shared" ref="I16:I48" si="1">IF(ISBLANK(H16),"",(IFERROR(((H16/G16-1)*100),"")))</f>
        <v>-47.252747252747248</v>
      </c>
      <c r="J16" s="36">
        <f>+(H16*100)/$H$48</f>
        <v>1.0017739747469476</v>
      </c>
      <c r="K16" s="81"/>
      <c r="L16" s="35">
        <v>2746</v>
      </c>
      <c r="M16" s="36">
        <f>+(L16*100)/$L$48</f>
        <v>1.5586066760130093</v>
      </c>
      <c r="N16" s="15"/>
    </row>
    <row r="17" spans="1:14" ht="15.75">
      <c r="A17" s="12"/>
      <c r="B17" s="34" t="s">
        <v>43</v>
      </c>
      <c r="C17" s="35">
        <v>35</v>
      </c>
      <c r="D17" s="35">
        <v>29</v>
      </c>
      <c r="E17" s="36">
        <f t="shared" si="0"/>
        <v>-17.142857142857139</v>
      </c>
      <c r="F17" s="36">
        <f t="shared" ref="F17:F47" si="2">+(D17*100)/$D$48</f>
        <v>0.67114093959731547</v>
      </c>
      <c r="G17" s="35">
        <v>91</v>
      </c>
      <c r="H17" s="35">
        <v>80</v>
      </c>
      <c r="I17" s="36">
        <f t="shared" si="1"/>
        <v>-12.087912087912089</v>
      </c>
      <c r="J17" s="36">
        <f t="shared" ref="J17:J47" si="3">+(H17*100)/$H$48</f>
        <v>0.83481164562245647</v>
      </c>
      <c r="K17" s="81"/>
      <c r="L17" s="35">
        <v>1086</v>
      </c>
      <c r="M17" s="36">
        <f t="shared" ref="M17:M47" si="4">+(L17*100)/$L$48</f>
        <v>0.61640453392211503</v>
      </c>
      <c r="N17" s="15"/>
    </row>
    <row r="18" spans="1:14" ht="15.75">
      <c r="A18" s="12"/>
      <c r="B18" s="34" t="s">
        <v>33</v>
      </c>
      <c r="C18" s="35">
        <v>234</v>
      </c>
      <c r="D18" s="35">
        <v>213</v>
      </c>
      <c r="E18" s="36">
        <f t="shared" si="0"/>
        <v>-8.9743589743589762</v>
      </c>
      <c r="F18" s="36">
        <f t="shared" si="2"/>
        <v>4.929414487387179</v>
      </c>
      <c r="G18" s="35">
        <v>471</v>
      </c>
      <c r="H18" s="35">
        <v>400</v>
      </c>
      <c r="I18" s="36">
        <f t="shared" si="1"/>
        <v>-15.074309978768575</v>
      </c>
      <c r="J18" s="36">
        <f t="shared" si="3"/>
        <v>4.1740582281122824</v>
      </c>
      <c r="K18" s="81"/>
      <c r="L18" s="35">
        <v>8325</v>
      </c>
      <c r="M18" s="36">
        <f t="shared" si="4"/>
        <v>4.7252005017510204</v>
      </c>
      <c r="N18" s="15"/>
    </row>
    <row r="19" spans="1:14" ht="15.75">
      <c r="A19" s="12"/>
      <c r="B19" s="34" t="s">
        <v>30</v>
      </c>
      <c r="C19" s="35">
        <v>965</v>
      </c>
      <c r="D19" s="35">
        <v>1029</v>
      </c>
      <c r="E19" s="36">
        <f t="shared" si="0"/>
        <v>6.6321243523316031</v>
      </c>
      <c r="F19" s="36">
        <f t="shared" si="2"/>
        <v>23.813931960194399</v>
      </c>
      <c r="G19" s="35">
        <v>2106</v>
      </c>
      <c r="H19" s="35">
        <v>2330</v>
      </c>
      <c r="I19" s="36">
        <f t="shared" si="1"/>
        <v>10.636277302943963</v>
      </c>
      <c r="J19" s="36">
        <f t="shared" si="3"/>
        <v>24.313889178754042</v>
      </c>
      <c r="K19" s="81"/>
      <c r="L19" s="35">
        <v>34132</v>
      </c>
      <c r="M19" s="36">
        <f t="shared" si="4"/>
        <v>19.373038261353251</v>
      </c>
      <c r="N19" s="15"/>
    </row>
    <row r="20" spans="1:14" ht="15.75">
      <c r="A20" s="12"/>
      <c r="B20" s="34" t="s">
        <v>34</v>
      </c>
      <c r="C20" s="35">
        <v>168</v>
      </c>
      <c r="D20" s="35">
        <v>108</v>
      </c>
      <c r="E20" s="36">
        <f t="shared" si="0"/>
        <v>-35.714285714285708</v>
      </c>
      <c r="F20" s="36">
        <f t="shared" si="2"/>
        <v>2.4994214302244853</v>
      </c>
      <c r="G20" s="35">
        <v>382</v>
      </c>
      <c r="H20" s="35">
        <v>250</v>
      </c>
      <c r="I20" s="36">
        <f t="shared" si="1"/>
        <v>-34.554973821989535</v>
      </c>
      <c r="J20" s="36">
        <f t="shared" si="3"/>
        <v>2.6087863925701762</v>
      </c>
      <c r="K20" s="81"/>
      <c r="L20" s="35">
        <v>4795</v>
      </c>
      <c r="M20" s="36">
        <f t="shared" si="4"/>
        <v>2.7216019706782153</v>
      </c>
      <c r="N20" s="15"/>
    </row>
    <row r="21" spans="1:14" ht="15.75">
      <c r="A21" s="12"/>
      <c r="B21" s="34" t="s">
        <v>32</v>
      </c>
      <c r="C21" s="35">
        <v>296</v>
      </c>
      <c r="D21" s="35">
        <v>194</v>
      </c>
      <c r="E21" s="36">
        <f t="shared" si="0"/>
        <v>-34.45945945945946</v>
      </c>
      <c r="F21" s="36">
        <f t="shared" si="2"/>
        <v>4.4897014579958343</v>
      </c>
      <c r="G21" s="35">
        <v>588</v>
      </c>
      <c r="H21" s="35">
        <v>438</v>
      </c>
      <c r="I21" s="36">
        <f t="shared" si="1"/>
        <v>-25.510204081632647</v>
      </c>
      <c r="J21" s="36">
        <f t="shared" si="3"/>
        <v>4.5705937597829491</v>
      </c>
      <c r="K21" s="81"/>
      <c r="L21" s="35">
        <v>15126</v>
      </c>
      <c r="M21" s="36">
        <f t="shared" si="4"/>
        <v>8.5853913260643768</v>
      </c>
      <c r="N21" s="15"/>
    </row>
    <row r="22" spans="1:14" ht="15.75">
      <c r="A22" s="12"/>
      <c r="B22" s="34" t="s">
        <v>35</v>
      </c>
      <c r="C22" s="35">
        <v>41</v>
      </c>
      <c r="D22" s="35">
        <v>99</v>
      </c>
      <c r="E22" s="36">
        <f t="shared" si="0"/>
        <v>141.46341463414635</v>
      </c>
      <c r="F22" s="36">
        <f t="shared" si="2"/>
        <v>2.2911363110391112</v>
      </c>
      <c r="G22" s="35">
        <v>143</v>
      </c>
      <c r="H22" s="35">
        <v>154</v>
      </c>
      <c r="I22" s="36">
        <f t="shared" si="1"/>
        <v>7.6923076923076872</v>
      </c>
      <c r="J22" s="36">
        <f t="shared" si="3"/>
        <v>1.6070124178232286</v>
      </c>
      <c r="K22" s="81"/>
      <c r="L22" s="35">
        <v>2616</v>
      </c>
      <c r="M22" s="36">
        <f t="shared" si="4"/>
        <v>1.4848197612709513</v>
      </c>
      <c r="N22" s="15"/>
    </row>
    <row r="23" spans="1:14" ht="15.75">
      <c r="A23" s="12"/>
      <c r="B23" s="34" t="s">
        <v>41</v>
      </c>
      <c r="C23" s="35">
        <v>175</v>
      </c>
      <c r="D23" s="35">
        <v>123</v>
      </c>
      <c r="E23" s="36">
        <f t="shared" si="0"/>
        <v>-29.714285714285715</v>
      </c>
      <c r="F23" s="36">
        <f t="shared" si="2"/>
        <v>2.8465632955334415</v>
      </c>
      <c r="G23" s="35">
        <v>426</v>
      </c>
      <c r="H23" s="35">
        <v>286</v>
      </c>
      <c r="I23" s="36">
        <f t="shared" si="1"/>
        <v>-32.863849765258216</v>
      </c>
      <c r="J23" s="36">
        <f t="shared" si="3"/>
        <v>2.9844516331002819</v>
      </c>
      <c r="K23" s="81"/>
      <c r="L23" s="35">
        <v>5671</v>
      </c>
      <c r="M23" s="36">
        <f t="shared" si="4"/>
        <v>3.2188122577093137</v>
      </c>
      <c r="N23" s="15"/>
    </row>
    <row r="24" spans="1:14" ht="15.75">
      <c r="A24" s="12"/>
      <c r="B24" s="34" t="s">
        <v>52</v>
      </c>
      <c r="C24" s="35">
        <v>167</v>
      </c>
      <c r="D24" s="35">
        <v>65</v>
      </c>
      <c r="E24" s="36">
        <f t="shared" si="0"/>
        <v>-61.077844311377241</v>
      </c>
      <c r="F24" s="36">
        <f t="shared" si="2"/>
        <v>1.5042814163388105</v>
      </c>
      <c r="G24" s="35">
        <v>338</v>
      </c>
      <c r="H24" s="35">
        <v>192</v>
      </c>
      <c r="I24" s="36">
        <f t="shared" si="1"/>
        <v>-43.19526627218935</v>
      </c>
      <c r="J24" s="36">
        <f t="shared" si="3"/>
        <v>2.0035479494938953</v>
      </c>
      <c r="K24" s="81"/>
      <c r="L24" s="35">
        <v>4576</v>
      </c>
      <c r="M24" s="36">
        <f t="shared" si="4"/>
        <v>2.5972993989204407</v>
      </c>
      <c r="N24" s="15"/>
    </row>
    <row r="25" spans="1:14" ht="15.75">
      <c r="A25" s="12"/>
      <c r="B25" s="34" t="s">
        <v>38</v>
      </c>
      <c r="C25" s="35">
        <v>139</v>
      </c>
      <c r="D25" s="35">
        <v>159</v>
      </c>
      <c r="E25" s="36">
        <f t="shared" si="0"/>
        <v>14.388489208633093</v>
      </c>
      <c r="F25" s="36">
        <f t="shared" si="2"/>
        <v>3.6797037722749364</v>
      </c>
      <c r="G25" s="35">
        <v>345</v>
      </c>
      <c r="H25" s="35">
        <v>290</v>
      </c>
      <c r="I25" s="36">
        <f t="shared" si="1"/>
        <v>-15.94202898550725</v>
      </c>
      <c r="J25" s="36">
        <f t="shared" si="3"/>
        <v>3.0261922153814047</v>
      </c>
      <c r="K25" s="81"/>
      <c r="L25" s="35">
        <v>3902</v>
      </c>
      <c r="M25" s="36">
        <f t="shared" si="4"/>
        <v>2.2147426255654632</v>
      </c>
      <c r="N25" s="15"/>
    </row>
    <row r="26" spans="1:14" ht="15.75">
      <c r="A26" s="12"/>
      <c r="B26" s="34" t="s">
        <v>57</v>
      </c>
      <c r="C26" s="35">
        <v>0</v>
      </c>
      <c r="D26" s="35">
        <v>0</v>
      </c>
      <c r="E26" s="36" t="str">
        <f t="shared" si="0"/>
        <v/>
      </c>
      <c r="F26" s="36">
        <f t="shared" si="2"/>
        <v>0</v>
      </c>
      <c r="G26" s="35">
        <v>0</v>
      </c>
      <c r="H26" s="35">
        <v>0</v>
      </c>
      <c r="I26" s="36" t="str">
        <f t="shared" si="1"/>
        <v/>
      </c>
      <c r="J26" s="36">
        <f t="shared" si="3"/>
        <v>0</v>
      </c>
      <c r="K26" s="81"/>
      <c r="L26" s="35">
        <v>3</v>
      </c>
      <c r="M26" s="36">
        <f t="shared" si="4"/>
        <v>1.7027749555859532E-3</v>
      </c>
      <c r="N26" s="15"/>
    </row>
    <row r="27" spans="1:14" ht="15.75">
      <c r="A27" s="12"/>
      <c r="B27" s="34" t="s">
        <v>56</v>
      </c>
      <c r="C27" s="35">
        <v>2</v>
      </c>
      <c r="D27" s="35">
        <v>3</v>
      </c>
      <c r="E27" s="36">
        <f t="shared" si="0"/>
        <v>50</v>
      </c>
      <c r="F27" s="36">
        <f t="shared" si="2"/>
        <v>6.9428373061791254E-2</v>
      </c>
      <c r="G27" s="35">
        <v>5</v>
      </c>
      <c r="H27" s="35">
        <v>6</v>
      </c>
      <c r="I27" s="36">
        <f t="shared" si="1"/>
        <v>19.999999999999996</v>
      </c>
      <c r="J27" s="36">
        <f t="shared" si="3"/>
        <v>6.2610873421684227E-2</v>
      </c>
      <c r="K27" s="81"/>
      <c r="L27" s="35">
        <v>108</v>
      </c>
      <c r="M27" s="36">
        <f t="shared" si="4"/>
        <v>6.1299898401094316E-2</v>
      </c>
      <c r="N27" s="15"/>
    </row>
    <row r="28" spans="1:14" ht="15.75">
      <c r="A28" s="12"/>
      <c r="B28" s="34" t="s">
        <v>39</v>
      </c>
      <c r="C28" s="35">
        <v>44</v>
      </c>
      <c r="D28" s="35">
        <v>31</v>
      </c>
      <c r="E28" s="36">
        <f t="shared" si="0"/>
        <v>-29.54545454545454</v>
      </c>
      <c r="F28" s="36">
        <f t="shared" si="2"/>
        <v>0.71742652163850962</v>
      </c>
      <c r="G28" s="35">
        <v>97</v>
      </c>
      <c r="H28" s="35">
        <v>71</v>
      </c>
      <c r="I28" s="36">
        <f t="shared" si="1"/>
        <v>-26.80412371134021</v>
      </c>
      <c r="J28" s="36">
        <f t="shared" si="3"/>
        <v>0.74089533548993003</v>
      </c>
      <c r="K28" s="81"/>
      <c r="L28" s="35">
        <v>1810</v>
      </c>
      <c r="M28" s="36">
        <f t="shared" si="4"/>
        <v>1.0273408898701919</v>
      </c>
      <c r="N28" s="15"/>
    </row>
    <row r="29" spans="1:14" ht="15.75">
      <c r="A29" s="12"/>
      <c r="B29" s="34" t="s">
        <v>31</v>
      </c>
      <c r="C29" s="35">
        <v>986</v>
      </c>
      <c r="D29" s="35">
        <v>1055</v>
      </c>
      <c r="E29" s="36">
        <f t="shared" si="0"/>
        <v>6.9979716024340721</v>
      </c>
      <c r="F29" s="36">
        <f t="shared" si="2"/>
        <v>24.415644526729924</v>
      </c>
      <c r="G29" s="35">
        <v>1791</v>
      </c>
      <c r="H29" s="35">
        <v>2343</v>
      </c>
      <c r="I29" s="36">
        <f t="shared" si="1"/>
        <v>30.820770519262975</v>
      </c>
      <c r="J29" s="36">
        <f t="shared" si="3"/>
        <v>24.449546071167692</v>
      </c>
      <c r="K29" s="81"/>
      <c r="L29" s="35">
        <v>32784</v>
      </c>
      <c r="M29" s="36">
        <f t="shared" si="4"/>
        <v>18.607924714643296</v>
      </c>
      <c r="N29" s="15"/>
    </row>
    <row r="30" spans="1:14" ht="15.75">
      <c r="A30" s="12"/>
      <c r="B30" s="34" t="s">
        <v>58</v>
      </c>
      <c r="C30" s="35">
        <v>0</v>
      </c>
      <c r="D30" s="35">
        <v>0</v>
      </c>
      <c r="E30" s="36" t="str">
        <f t="shared" si="0"/>
        <v/>
      </c>
      <c r="F30" s="36">
        <f t="shared" si="2"/>
        <v>0</v>
      </c>
      <c r="G30" s="35">
        <v>0</v>
      </c>
      <c r="H30" s="35">
        <v>0</v>
      </c>
      <c r="I30" s="36" t="str">
        <f t="shared" si="1"/>
        <v/>
      </c>
      <c r="J30" s="36">
        <f t="shared" si="3"/>
        <v>0</v>
      </c>
      <c r="K30" s="81"/>
      <c r="L30" s="35">
        <v>12</v>
      </c>
      <c r="M30" s="36">
        <f t="shared" si="4"/>
        <v>6.811099822343813E-3</v>
      </c>
      <c r="N30" s="15"/>
    </row>
    <row r="31" spans="1:14" ht="15.75">
      <c r="A31" s="12"/>
      <c r="B31" s="34" t="s">
        <v>55</v>
      </c>
      <c r="C31" s="35">
        <v>27</v>
      </c>
      <c r="D31" s="35">
        <v>25</v>
      </c>
      <c r="E31" s="36">
        <f t="shared" si="0"/>
        <v>-7.4074074074074066</v>
      </c>
      <c r="F31" s="36">
        <f t="shared" si="2"/>
        <v>0.57856977551492705</v>
      </c>
      <c r="G31" s="35">
        <v>58</v>
      </c>
      <c r="H31" s="35">
        <v>45</v>
      </c>
      <c r="I31" s="36">
        <f t="shared" si="1"/>
        <v>-22.413793103448278</v>
      </c>
      <c r="J31" s="36">
        <f t="shared" si="3"/>
        <v>0.46958155066263174</v>
      </c>
      <c r="K31" s="81"/>
      <c r="L31" s="35">
        <v>834</v>
      </c>
      <c r="M31" s="36">
        <f t="shared" si="4"/>
        <v>0.47337143765289502</v>
      </c>
      <c r="N31" s="15"/>
    </row>
    <row r="32" spans="1:14" ht="15.75">
      <c r="A32" s="12"/>
      <c r="B32" s="34" t="s">
        <v>47</v>
      </c>
      <c r="C32" s="35">
        <v>117</v>
      </c>
      <c r="D32" s="35">
        <v>157</v>
      </c>
      <c r="E32" s="36">
        <f t="shared" si="0"/>
        <v>34.18803418803418</v>
      </c>
      <c r="F32" s="36">
        <f t="shared" si="2"/>
        <v>3.6334181902337424</v>
      </c>
      <c r="G32" s="35">
        <v>223</v>
      </c>
      <c r="H32" s="35">
        <v>301</v>
      </c>
      <c r="I32" s="36">
        <f t="shared" si="1"/>
        <v>34.977578475336315</v>
      </c>
      <c r="J32" s="36">
        <f t="shared" si="3"/>
        <v>3.1409788166544925</v>
      </c>
      <c r="K32" s="81"/>
      <c r="L32" s="35">
        <v>4621</v>
      </c>
      <c r="M32" s="36">
        <f t="shared" si="4"/>
        <v>2.6228410232542299</v>
      </c>
      <c r="N32" s="15"/>
    </row>
    <row r="33" spans="1:14" ht="15.75">
      <c r="A33" s="12"/>
      <c r="B33" s="34" t="s">
        <v>40</v>
      </c>
      <c r="C33" s="35">
        <v>122</v>
      </c>
      <c r="D33" s="35">
        <v>83</v>
      </c>
      <c r="E33" s="36">
        <f t="shared" si="0"/>
        <v>-31.967213114754102</v>
      </c>
      <c r="F33" s="36">
        <f t="shared" si="2"/>
        <v>1.920851654709558</v>
      </c>
      <c r="G33" s="35">
        <v>250</v>
      </c>
      <c r="H33" s="35">
        <v>182</v>
      </c>
      <c r="I33" s="36">
        <f t="shared" si="1"/>
        <v>-27.200000000000003</v>
      </c>
      <c r="J33" s="36">
        <f t="shared" si="3"/>
        <v>1.8991964937910883</v>
      </c>
      <c r="K33" s="81"/>
      <c r="L33" s="35">
        <v>3404</v>
      </c>
      <c r="M33" s="36">
        <f t="shared" si="4"/>
        <v>1.932081982938195</v>
      </c>
      <c r="N33" s="15"/>
    </row>
    <row r="34" spans="1:14" ht="15.75">
      <c r="A34" s="12"/>
      <c r="B34" s="34" t="s">
        <v>44</v>
      </c>
      <c r="C34" s="35">
        <v>243</v>
      </c>
      <c r="D34" s="35">
        <v>75</v>
      </c>
      <c r="E34" s="36">
        <f t="shared" si="0"/>
        <v>-69.135802469135797</v>
      </c>
      <c r="F34" s="36">
        <f t="shared" si="2"/>
        <v>1.7357093265447814</v>
      </c>
      <c r="G34" s="35">
        <v>367</v>
      </c>
      <c r="H34" s="35">
        <v>131</v>
      </c>
      <c r="I34" s="36">
        <f t="shared" si="1"/>
        <v>-64.305177111716617</v>
      </c>
      <c r="J34" s="36">
        <f t="shared" si="3"/>
        <v>1.3670040697067725</v>
      </c>
      <c r="K34" s="81"/>
      <c r="L34" s="35">
        <v>4321</v>
      </c>
      <c r="M34" s="36">
        <f t="shared" si="4"/>
        <v>2.4525635276956348</v>
      </c>
      <c r="N34" s="15"/>
    </row>
    <row r="35" spans="1:14" ht="15.75">
      <c r="A35" s="12"/>
      <c r="B35" s="34" t="s">
        <v>36</v>
      </c>
      <c r="C35" s="35">
        <v>59</v>
      </c>
      <c r="D35" s="35">
        <v>66</v>
      </c>
      <c r="E35" s="36">
        <f t="shared" si="0"/>
        <v>11.864406779661007</v>
      </c>
      <c r="F35" s="36">
        <f t="shared" si="2"/>
        <v>1.5274242073594075</v>
      </c>
      <c r="G35" s="35">
        <v>133</v>
      </c>
      <c r="H35" s="35">
        <v>134</v>
      </c>
      <c r="I35" s="36">
        <f t="shared" si="1"/>
        <v>0.75187969924812581</v>
      </c>
      <c r="J35" s="36">
        <f t="shared" si="3"/>
        <v>1.3983095064176145</v>
      </c>
      <c r="K35" s="81"/>
      <c r="L35" s="35">
        <v>3666</v>
      </c>
      <c r="M35" s="36">
        <f t="shared" si="4"/>
        <v>2.0807909957260349</v>
      </c>
      <c r="N35" s="15"/>
    </row>
    <row r="36" spans="1:14" ht="15.75">
      <c r="A36" s="12"/>
      <c r="B36" s="34" t="s">
        <v>48</v>
      </c>
      <c r="C36" s="35">
        <v>152</v>
      </c>
      <c r="D36" s="35">
        <v>109</v>
      </c>
      <c r="E36" s="36">
        <f t="shared" si="0"/>
        <v>-28.289473684210531</v>
      </c>
      <c r="F36" s="36">
        <f t="shared" si="2"/>
        <v>2.5225642212450823</v>
      </c>
      <c r="G36" s="35">
        <v>325</v>
      </c>
      <c r="H36" s="35">
        <v>285</v>
      </c>
      <c r="I36" s="36">
        <f t="shared" si="1"/>
        <v>-12.307692307692308</v>
      </c>
      <c r="J36" s="36">
        <f t="shared" si="3"/>
        <v>2.974016487530001</v>
      </c>
      <c r="K36" s="81"/>
      <c r="L36" s="35">
        <v>3848</v>
      </c>
      <c r="M36" s="36">
        <f t="shared" si="4"/>
        <v>2.1840926763649162</v>
      </c>
      <c r="N36" s="15"/>
    </row>
    <row r="37" spans="1:14" ht="15.75">
      <c r="A37" s="12"/>
      <c r="B37" s="34" t="s">
        <v>85</v>
      </c>
      <c r="C37" s="35">
        <v>0</v>
      </c>
      <c r="D37" s="35">
        <v>0</v>
      </c>
      <c r="E37" s="36" t="str">
        <f t="shared" si="0"/>
        <v/>
      </c>
      <c r="F37" s="36">
        <f t="shared" si="2"/>
        <v>0</v>
      </c>
      <c r="G37" s="35">
        <v>1</v>
      </c>
      <c r="H37" s="35">
        <v>0</v>
      </c>
      <c r="I37" s="36">
        <f t="shared" si="1"/>
        <v>-100</v>
      </c>
      <c r="J37" s="36">
        <f t="shared" si="3"/>
        <v>0</v>
      </c>
      <c r="K37" s="81"/>
      <c r="L37" s="35">
        <v>6</v>
      </c>
      <c r="M37" s="36">
        <f t="shared" si="4"/>
        <v>3.4055499111719065E-3</v>
      </c>
      <c r="N37" s="15"/>
    </row>
    <row r="38" spans="1:14" ht="15.75">
      <c r="A38" s="12"/>
      <c r="B38" s="34" t="s">
        <v>53</v>
      </c>
      <c r="C38" s="35">
        <v>92</v>
      </c>
      <c r="D38" s="35">
        <v>36</v>
      </c>
      <c r="E38" s="36">
        <f t="shared" si="0"/>
        <v>-60.869565217391312</v>
      </c>
      <c r="F38" s="36">
        <f t="shared" si="2"/>
        <v>0.83314047674149505</v>
      </c>
      <c r="G38" s="35">
        <v>278</v>
      </c>
      <c r="H38" s="35">
        <v>119</v>
      </c>
      <c r="I38" s="36">
        <f t="shared" si="1"/>
        <v>-57.194244604316545</v>
      </c>
      <c r="J38" s="36">
        <f t="shared" si="3"/>
        <v>1.241782322863404</v>
      </c>
      <c r="K38" s="81"/>
      <c r="L38" s="35">
        <v>2294</v>
      </c>
      <c r="M38" s="36">
        <f t="shared" si="4"/>
        <v>1.3020552493713922</v>
      </c>
      <c r="N38" s="15"/>
    </row>
    <row r="39" spans="1:14" ht="15.75">
      <c r="A39" s="12"/>
      <c r="B39" s="34" t="s">
        <v>50</v>
      </c>
      <c r="C39" s="35">
        <v>121</v>
      </c>
      <c r="D39" s="35">
        <v>72</v>
      </c>
      <c r="E39" s="36">
        <f t="shared" si="0"/>
        <v>-40.495867768595041</v>
      </c>
      <c r="F39" s="36">
        <f t="shared" si="2"/>
        <v>1.6662809534829901</v>
      </c>
      <c r="G39" s="35">
        <v>310</v>
      </c>
      <c r="H39" s="35">
        <v>221</v>
      </c>
      <c r="I39" s="36">
        <f t="shared" si="1"/>
        <v>-28.70967741935484</v>
      </c>
      <c r="J39" s="36">
        <f t="shared" si="3"/>
        <v>2.3061671710320359</v>
      </c>
      <c r="K39" s="81"/>
      <c r="L39" s="35">
        <v>3014</v>
      </c>
      <c r="M39" s="36">
        <f t="shared" si="4"/>
        <v>1.710721238712021</v>
      </c>
      <c r="N39" s="15"/>
    </row>
    <row r="40" spans="1:14" ht="15.75">
      <c r="A40" s="12"/>
      <c r="B40" s="34" t="s">
        <v>54</v>
      </c>
      <c r="C40" s="35">
        <v>0</v>
      </c>
      <c r="D40" s="35">
        <v>3</v>
      </c>
      <c r="E40" s="36" t="str">
        <f t="shared" si="0"/>
        <v/>
      </c>
      <c r="F40" s="36">
        <f t="shared" si="2"/>
        <v>6.9428373061791254E-2</v>
      </c>
      <c r="G40" s="35">
        <v>2</v>
      </c>
      <c r="H40" s="35">
        <v>5</v>
      </c>
      <c r="I40" s="36">
        <f t="shared" si="1"/>
        <v>150</v>
      </c>
      <c r="J40" s="36">
        <f t="shared" si="3"/>
        <v>5.2175727851403529E-2</v>
      </c>
      <c r="K40" s="81"/>
      <c r="L40" s="35">
        <v>30</v>
      </c>
      <c r="M40" s="36">
        <f t="shared" si="4"/>
        <v>1.7027749555859534E-2</v>
      </c>
      <c r="N40" s="15"/>
    </row>
    <row r="41" spans="1:14" ht="15.75">
      <c r="A41" s="12"/>
      <c r="B41" s="34" t="s">
        <v>232</v>
      </c>
      <c r="C41" s="35">
        <v>2</v>
      </c>
      <c r="D41" s="35">
        <v>2</v>
      </c>
      <c r="E41" s="36">
        <f t="shared" si="0"/>
        <v>0</v>
      </c>
      <c r="F41" s="36">
        <f t="shared" si="2"/>
        <v>4.6285582041194165E-2</v>
      </c>
      <c r="G41" s="35">
        <v>5</v>
      </c>
      <c r="H41" s="35">
        <v>2</v>
      </c>
      <c r="I41" s="36">
        <f t="shared" si="1"/>
        <v>-60</v>
      </c>
      <c r="J41" s="36">
        <f t="shared" si="3"/>
        <v>2.0870291140561412E-2</v>
      </c>
      <c r="K41" s="81"/>
      <c r="L41" s="35">
        <v>47</v>
      </c>
      <c r="M41" s="36">
        <f t="shared" si="4"/>
        <v>2.6676807637513268E-2</v>
      </c>
      <c r="N41" s="15"/>
    </row>
    <row r="42" spans="1:14" ht="15.75">
      <c r="A42" s="12"/>
      <c r="B42" s="34" t="s">
        <v>42</v>
      </c>
      <c r="C42" s="35">
        <v>139</v>
      </c>
      <c r="D42" s="35">
        <v>140</v>
      </c>
      <c r="E42" s="36">
        <f t="shared" si="0"/>
        <v>0.7194244604316502</v>
      </c>
      <c r="F42" s="36">
        <f t="shared" si="2"/>
        <v>3.2399907428835917</v>
      </c>
      <c r="G42" s="35">
        <v>313</v>
      </c>
      <c r="H42" s="35">
        <v>239</v>
      </c>
      <c r="I42" s="36">
        <f t="shared" si="1"/>
        <v>-23.642172523961658</v>
      </c>
      <c r="J42" s="36">
        <f t="shared" si="3"/>
        <v>2.4939997912970884</v>
      </c>
      <c r="K42" s="81"/>
      <c r="L42" s="35">
        <v>4950</v>
      </c>
      <c r="M42" s="36">
        <f t="shared" si="4"/>
        <v>2.8095786767168227</v>
      </c>
      <c r="N42" s="15"/>
    </row>
    <row r="43" spans="1:14" ht="15.75">
      <c r="A43" s="12"/>
      <c r="B43" s="34" t="s">
        <v>51</v>
      </c>
      <c r="C43" s="35">
        <v>95</v>
      </c>
      <c r="D43" s="35">
        <v>36</v>
      </c>
      <c r="E43" s="36">
        <f t="shared" si="0"/>
        <v>-62.105263157894733</v>
      </c>
      <c r="F43" s="36">
        <f t="shared" si="2"/>
        <v>0.83314047674149505</v>
      </c>
      <c r="G43" s="35">
        <v>166</v>
      </c>
      <c r="H43" s="35">
        <v>99</v>
      </c>
      <c r="I43" s="36">
        <f t="shared" si="1"/>
        <v>-40.361445783132531</v>
      </c>
      <c r="J43" s="36">
        <f t="shared" si="3"/>
        <v>1.0330794114577899</v>
      </c>
      <c r="K43" s="81"/>
      <c r="L43" s="35">
        <v>8082</v>
      </c>
      <c r="M43" s="36">
        <f t="shared" si="4"/>
        <v>4.5872757303485576</v>
      </c>
      <c r="N43" s="15"/>
    </row>
    <row r="44" spans="1:14" ht="15.75">
      <c r="A44" s="12"/>
      <c r="B44" s="34" t="s">
        <v>46</v>
      </c>
      <c r="C44" s="35">
        <v>21</v>
      </c>
      <c r="D44" s="35">
        <v>13</v>
      </c>
      <c r="E44" s="36">
        <f t="shared" si="0"/>
        <v>-38.095238095238095</v>
      </c>
      <c r="F44" s="36">
        <f t="shared" si="2"/>
        <v>0.30085628326776209</v>
      </c>
      <c r="G44" s="35">
        <v>52</v>
      </c>
      <c r="H44" s="35">
        <v>36</v>
      </c>
      <c r="I44" s="36">
        <f t="shared" si="1"/>
        <v>-30.76923076923077</v>
      </c>
      <c r="J44" s="36">
        <f t="shared" si="3"/>
        <v>0.37566524053010542</v>
      </c>
      <c r="K44" s="81"/>
      <c r="L44" s="35">
        <v>780</v>
      </c>
      <c r="M44" s="36">
        <f t="shared" si="4"/>
        <v>0.44272148845234782</v>
      </c>
      <c r="N44" s="15"/>
    </row>
    <row r="45" spans="1:14" ht="15.75">
      <c r="A45" s="12"/>
      <c r="B45" s="34" t="s">
        <v>49</v>
      </c>
      <c r="C45" s="35">
        <v>174</v>
      </c>
      <c r="D45" s="35">
        <v>188</v>
      </c>
      <c r="E45" s="36">
        <f t="shared" si="0"/>
        <v>8.045977011494255</v>
      </c>
      <c r="F45" s="36">
        <f t="shared" si="2"/>
        <v>4.3508447118722522</v>
      </c>
      <c r="G45" s="35">
        <v>362</v>
      </c>
      <c r="H45" s="35">
        <v>444</v>
      </c>
      <c r="I45" s="36">
        <f t="shared" si="1"/>
        <v>22.651933701657455</v>
      </c>
      <c r="J45" s="36">
        <f t="shared" si="3"/>
        <v>4.6332046332046328</v>
      </c>
      <c r="K45" s="81"/>
      <c r="L45" s="35">
        <v>5349</v>
      </c>
      <c r="M45" s="36">
        <f t="shared" si="4"/>
        <v>3.0360477458097548</v>
      </c>
      <c r="N45" s="15"/>
    </row>
    <row r="46" spans="1:14" ht="15.75">
      <c r="A46" s="12"/>
      <c r="B46" s="34" t="s">
        <v>37</v>
      </c>
      <c r="C46" s="35">
        <v>221</v>
      </c>
      <c r="D46" s="35">
        <v>113</v>
      </c>
      <c r="E46" s="36">
        <f t="shared" si="0"/>
        <v>-48.86877828054299</v>
      </c>
      <c r="F46" s="36">
        <f t="shared" si="2"/>
        <v>2.6151353853274704</v>
      </c>
      <c r="G46" s="35">
        <v>518</v>
      </c>
      <c r="H46" s="35">
        <v>256</v>
      </c>
      <c r="I46" s="36">
        <f t="shared" si="1"/>
        <v>-50.579150579150578</v>
      </c>
      <c r="J46" s="36">
        <f t="shared" si="3"/>
        <v>2.6713972659918608</v>
      </c>
      <c r="K46" s="81"/>
      <c r="L46" s="35">
        <v>9527</v>
      </c>
      <c r="M46" s="36">
        <f t="shared" si="4"/>
        <v>5.4074456672891253</v>
      </c>
      <c r="N46" s="15"/>
    </row>
    <row r="47" spans="1:14" ht="15.75">
      <c r="A47" s="12"/>
      <c r="B47" s="34" t="s">
        <v>45</v>
      </c>
      <c r="C47" s="35">
        <v>96</v>
      </c>
      <c r="D47" s="35">
        <v>58</v>
      </c>
      <c r="E47" s="36">
        <f t="shared" si="0"/>
        <v>-39.583333333333336</v>
      </c>
      <c r="F47" s="36">
        <f t="shared" si="2"/>
        <v>1.3422818791946309</v>
      </c>
      <c r="G47" s="35">
        <v>243</v>
      </c>
      <c r="H47" s="35">
        <v>148</v>
      </c>
      <c r="I47" s="36">
        <f t="shared" si="1"/>
        <v>-39.094650205761319</v>
      </c>
      <c r="J47" s="36">
        <f t="shared" si="3"/>
        <v>1.5444015444015444</v>
      </c>
      <c r="K47" s="81"/>
      <c r="L47" s="35">
        <v>3718</v>
      </c>
      <c r="M47" s="36">
        <f t="shared" si="4"/>
        <v>2.110305761622858</v>
      </c>
      <c r="N47" s="15"/>
    </row>
    <row r="48" spans="1:14" ht="15.75">
      <c r="A48" s="12"/>
      <c r="B48" s="40" t="s">
        <v>70</v>
      </c>
      <c r="C48" s="42">
        <f>SUM(C16:C47)</f>
        <v>5008</v>
      </c>
      <c r="D48" s="42">
        <f>SUM(D16:D47)</f>
        <v>4321</v>
      </c>
      <c r="E48" s="38">
        <f t="shared" si="0"/>
        <v>-13.718051118210861</v>
      </c>
      <c r="F48" s="38">
        <f>SUM(F16:F47)</f>
        <v>99.999999999999986</v>
      </c>
      <c r="G48" s="42">
        <f>SUM(G16:G47)</f>
        <v>10571</v>
      </c>
      <c r="H48" s="42">
        <f>SUM(H16:H47)</f>
        <v>9583</v>
      </c>
      <c r="I48" s="38">
        <f t="shared" si="1"/>
        <v>-9.3463248510074699</v>
      </c>
      <c r="J48" s="38">
        <f>SUM(J16:J47)</f>
        <v>100.00000000000001</v>
      </c>
      <c r="K48" s="4"/>
      <c r="L48" s="42">
        <f>SUM(L16:L47)</f>
        <v>176183</v>
      </c>
      <c r="M48" s="38">
        <f>SUM(M16:M47)</f>
        <v>100</v>
      </c>
      <c r="N48" s="15"/>
    </row>
    <row r="49" spans="1:14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5"/>
    </row>
    <row r="50" spans="1:14" ht="15.75">
      <c r="A50" s="12"/>
      <c r="B50" s="34" t="s">
        <v>254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4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55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106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19" ht="31.5">
      <c r="A13" s="12"/>
      <c r="B13" s="30" t="s">
        <v>256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233</v>
      </c>
      <c r="C16" s="35">
        <v>84</v>
      </c>
      <c r="D16" s="35">
        <v>242</v>
      </c>
      <c r="E16" s="36">
        <f t="shared" ref="E16:E41" si="0">IF(ISBLANK(D16),"",(IFERROR(((D16/C16-1)*100),"")))</f>
        <v>188.0952380952381</v>
      </c>
      <c r="F16" s="36">
        <f>+(D16*100)/$D$41</f>
        <v>2.6335836326042008</v>
      </c>
      <c r="G16" s="35">
        <v>195</v>
      </c>
      <c r="H16" s="35">
        <v>610</v>
      </c>
      <c r="I16" s="36">
        <f t="shared" ref="I16:I41" si="1">IF(ISBLANK(H16),"",(IFERROR(((H16/G16-1)*100),"")))</f>
        <v>212.82051282051282</v>
      </c>
      <c r="J16" s="36">
        <f>+(H16*100)/$H$41</f>
        <v>2.9990167158308751</v>
      </c>
      <c r="K16" s="81"/>
      <c r="L16" s="35">
        <v>6091</v>
      </c>
      <c r="M16" s="36">
        <f>+(L16*100)/$L$41</f>
        <v>1.7376444946538405</v>
      </c>
      <c r="N16" s="15"/>
    </row>
    <row r="17" spans="1:18" ht="15.75">
      <c r="A17" s="12"/>
      <c r="B17" s="34" t="s">
        <v>234</v>
      </c>
      <c r="C17" s="35">
        <v>57</v>
      </c>
      <c r="D17" s="35">
        <v>261</v>
      </c>
      <c r="E17" s="36">
        <f t="shared" si="0"/>
        <v>357.8947368421052</v>
      </c>
      <c r="F17" s="36">
        <f t="shared" ref="F17:F40" si="2">+(D17*100)/$D$41</f>
        <v>2.8403525954946129</v>
      </c>
      <c r="G17" s="35">
        <v>118</v>
      </c>
      <c r="H17" s="35">
        <v>685</v>
      </c>
      <c r="I17" s="36">
        <f t="shared" si="1"/>
        <v>480.50847457627117</v>
      </c>
      <c r="J17" s="36">
        <f t="shared" ref="J17:J40" si="3">+(H17*100)/$H$41</f>
        <v>3.3677482792527038</v>
      </c>
      <c r="K17" s="81"/>
      <c r="L17" s="35">
        <v>4460</v>
      </c>
      <c r="M17" s="36">
        <f t="shared" ref="M17:M40" si="4">+(L17*100)/$L$41</f>
        <v>1.2723517396414592</v>
      </c>
      <c r="N17" s="15"/>
    </row>
    <row r="18" spans="1:18" ht="15.75">
      <c r="A18" s="12"/>
      <c r="B18" s="34" t="s">
        <v>235</v>
      </c>
      <c r="C18" s="35">
        <v>833</v>
      </c>
      <c r="D18" s="35">
        <v>45</v>
      </c>
      <c r="E18" s="36">
        <f t="shared" si="0"/>
        <v>-94.597839135654255</v>
      </c>
      <c r="F18" s="36">
        <f t="shared" si="2"/>
        <v>0.48971596474045054</v>
      </c>
      <c r="G18" s="35">
        <v>1787</v>
      </c>
      <c r="H18" s="35">
        <v>91</v>
      </c>
      <c r="I18" s="36">
        <f t="shared" si="1"/>
        <v>-94.907666480134296</v>
      </c>
      <c r="J18" s="36">
        <f t="shared" si="3"/>
        <v>0.44739429695181909</v>
      </c>
      <c r="K18" s="81"/>
      <c r="L18" s="35">
        <v>24982</v>
      </c>
      <c r="M18" s="36">
        <f t="shared" si="4"/>
        <v>7.1268814259468467</v>
      </c>
      <c r="N18" s="15"/>
    </row>
    <row r="19" spans="1:18" ht="15.75">
      <c r="A19" s="12"/>
      <c r="B19" s="34" t="s">
        <v>236</v>
      </c>
      <c r="C19" s="35">
        <v>110</v>
      </c>
      <c r="D19" s="35">
        <v>52</v>
      </c>
      <c r="E19" s="36">
        <f t="shared" si="0"/>
        <v>-52.727272727272734</v>
      </c>
      <c r="F19" s="36">
        <f t="shared" si="2"/>
        <v>0.56589400370007614</v>
      </c>
      <c r="G19" s="35">
        <v>229</v>
      </c>
      <c r="H19" s="35">
        <v>126</v>
      </c>
      <c r="I19" s="36">
        <f t="shared" si="1"/>
        <v>-44.978165938864635</v>
      </c>
      <c r="J19" s="36">
        <f t="shared" si="3"/>
        <v>0.61946902654867253</v>
      </c>
      <c r="K19" s="81"/>
      <c r="L19" s="35">
        <v>3258</v>
      </c>
      <c r="M19" s="36">
        <f t="shared" si="4"/>
        <v>0.92944438738831259</v>
      </c>
      <c r="N19" s="15"/>
    </row>
    <row r="20" spans="1:18" ht="15.75">
      <c r="A20" s="12"/>
      <c r="B20" s="34" t="s">
        <v>237</v>
      </c>
      <c r="C20" s="35">
        <v>209</v>
      </c>
      <c r="D20" s="35">
        <v>58</v>
      </c>
      <c r="E20" s="36">
        <f t="shared" si="0"/>
        <v>-72.248803827751189</v>
      </c>
      <c r="F20" s="36">
        <f t="shared" si="2"/>
        <v>0.63118946566546963</v>
      </c>
      <c r="G20" s="35">
        <v>461</v>
      </c>
      <c r="H20" s="35">
        <v>158</v>
      </c>
      <c r="I20" s="36">
        <f t="shared" si="1"/>
        <v>-65.726681127982644</v>
      </c>
      <c r="J20" s="36">
        <f t="shared" si="3"/>
        <v>0.77679449360865294</v>
      </c>
      <c r="K20" s="81"/>
      <c r="L20" s="35">
        <v>5751</v>
      </c>
      <c r="M20" s="36">
        <f t="shared" si="4"/>
        <v>1.6406490705556127</v>
      </c>
      <c r="N20" s="15"/>
    </row>
    <row r="21" spans="1:18" ht="15" customHeight="1">
      <c r="A21" s="12"/>
      <c r="B21" s="34" t="s">
        <v>238</v>
      </c>
      <c r="C21" s="35">
        <v>97</v>
      </c>
      <c r="D21" s="35">
        <v>26</v>
      </c>
      <c r="E21" s="36">
        <f t="shared" si="0"/>
        <v>-73.195876288659804</v>
      </c>
      <c r="F21" s="36">
        <f t="shared" si="2"/>
        <v>0.28294700185003807</v>
      </c>
      <c r="G21" s="35">
        <v>232</v>
      </c>
      <c r="H21" s="35">
        <v>56</v>
      </c>
      <c r="I21" s="36">
        <f t="shared" si="1"/>
        <v>-75.862068965517238</v>
      </c>
      <c r="J21" s="36">
        <f t="shared" si="3"/>
        <v>0.2753195673549656</v>
      </c>
      <c r="K21" s="81"/>
      <c r="L21" s="35">
        <v>2837</v>
      </c>
      <c r="M21" s="36">
        <f t="shared" si="4"/>
        <v>0.80934122990197754</v>
      </c>
      <c r="N21" s="15"/>
    </row>
    <row r="22" spans="1:18" ht="15.75">
      <c r="A22" s="12"/>
      <c r="B22" s="34" t="s">
        <v>239</v>
      </c>
      <c r="C22" s="35">
        <v>497</v>
      </c>
      <c r="D22" s="35">
        <v>7</v>
      </c>
      <c r="E22" s="36">
        <f t="shared" si="0"/>
        <v>-98.591549295774655</v>
      </c>
      <c r="F22" s="36">
        <f t="shared" si="2"/>
        <v>7.6178038959625632E-2</v>
      </c>
      <c r="G22" s="35">
        <v>1154</v>
      </c>
      <c r="H22" s="35">
        <v>25</v>
      </c>
      <c r="I22" s="36">
        <f t="shared" si="1"/>
        <v>-97.83362218370884</v>
      </c>
      <c r="J22" s="36">
        <f t="shared" si="3"/>
        <v>0.12291052114060963</v>
      </c>
      <c r="K22" s="81"/>
      <c r="L22" s="35">
        <v>11799</v>
      </c>
      <c r="M22" s="36">
        <f t="shared" si="4"/>
        <v>3.3660264968676183</v>
      </c>
      <c r="N22" s="15"/>
    </row>
    <row r="23" spans="1:18" ht="15.75">
      <c r="A23" s="12"/>
      <c r="B23" s="34" t="s">
        <v>240</v>
      </c>
      <c r="C23" s="35">
        <v>640</v>
      </c>
      <c r="D23" s="35">
        <v>200</v>
      </c>
      <c r="E23" s="36">
        <f t="shared" si="0"/>
        <v>-68.75</v>
      </c>
      <c r="F23" s="36">
        <f t="shared" si="2"/>
        <v>2.1765153988464467</v>
      </c>
      <c r="G23" s="35">
        <v>1441</v>
      </c>
      <c r="H23" s="35">
        <v>526</v>
      </c>
      <c r="I23" s="36">
        <f t="shared" si="1"/>
        <v>-63.497571131158928</v>
      </c>
      <c r="J23" s="36">
        <f t="shared" si="3"/>
        <v>2.5860373647984267</v>
      </c>
      <c r="K23" s="81"/>
      <c r="L23" s="35">
        <v>17529</v>
      </c>
      <c r="M23" s="36">
        <f t="shared" si="4"/>
        <v>5.00068467358187</v>
      </c>
      <c r="N23" s="15"/>
    </row>
    <row r="24" spans="1:18" ht="15.75">
      <c r="A24" s="12"/>
      <c r="B24" s="34" t="s">
        <v>241</v>
      </c>
      <c r="C24" s="35">
        <v>342</v>
      </c>
      <c r="D24" s="35">
        <v>45</v>
      </c>
      <c r="E24" s="36">
        <f t="shared" si="0"/>
        <v>-86.842105263157904</v>
      </c>
      <c r="F24" s="36">
        <f t="shared" si="2"/>
        <v>0.48971596474045054</v>
      </c>
      <c r="G24" s="35">
        <v>726</v>
      </c>
      <c r="H24" s="35">
        <v>116</v>
      </c>
      <c r="I24" s="36">
        <f t="shared" si="1"/>
        <v>-84.022038567493112</v>
      </c>
      <c r="J24" s="36">
        <f t="shared" si="3"/>
        <v>0.57030481809242872</v>
      </c>
      <c r="K24" s="81"/>
      <c r="L24" s="35">
        <v>9216</v>
      </c>
      <c r="M24" s="36">
        <f t="shared" si="4"/>
        <v>2.6291465543801991</v>
      </c>
      <c r="N24" s="15"/>
    </row>
    <row r="25" spans="1:18" ht="15.75">
      <c r="A25" s="12"/>
      <c r="B25" s="34" t="s">
        <v>75</v>
      </c>
      <c r="C25" s="35">
        <v>498</v>
      </c>
      <c r="D25" s="35">
        <v>59</v>
      </c>
      <c r="E25" s="36">
        <f t="shared" si="0"/>
        <v>-88.152610441767067</v>
      </c>
      <c r="F25" s="36">
        <f t="shared" si="2"/>
        <v>0.64207204265970186</v>
      </c>
      <c r="G25" s="35">
        <v>1094</v>
      </c>
      <c r="H25" s="35">
        <v>134</v>
      </c>
      <c r="I25" s="36">
        <f t="shared" si="1"/>
        <v>-87.751371115173669</v>
      </c>
      <c r="J25" s="36">
        <f t="shared" si="3"/>
        <v>0.65880039331366769</v>
      </c>
      <c r="K25" s="81"/>
      <c r="L25" s="35">
        <v>13863</v>
      </c>
      <c r="M25" s="36">
        <f t="shared" si="4"/>
        <v>3.954845777275684</v>
      </c>
      <c r="N25" s="15"/>
      <c r="R25" s="4"/>
    </row>
    <row r="26" spans="1:18" ht="15" customHeight="1">
      <c r="A26" s="12"/>
      <c r="B26" s="34" t="s">
        <v>242</v>
      </c>
      <c r="C26" s="35">
        <v>105</v>
      </c>
      <c r="D26" s="35">
        <v>128</v>
      </c>
      <c r="E26" s="36">
        <f t="shared" si="0"/>
        <v>21.904761904761916</v>
      </c>
      <c r="F26" s="36">
        <f t="shared" si="2"/>
        <v>1.392969855261726</v>
      </c>
      <c r="G26" s="35">
        <v>244</v>
      </c>
      <c r="H26" s="35">
        <v>303</v>
      </c>
      <c r="I26" s="36">
        <f t="shared" si="1"/>
        <v>24.180327868852469</v>
      </c>
      <c r="J26" s="36">
        <f t="shared" si="3"/>
        <v>1.4896755162241888</v>
      </c>
      <c r="K26" s="81"/>
      <c r="L26" s="35">
        <v>4452</v>
      </c>
      <c r="M26" s="36">
        <f t="shared" si="4"/>
        <v>1.2700694943685598</v>
      </c>
      <c r="N26" s="15"/>
    </row>
    <row r="27" spans="1:18" ht="15" customHeight="1">
      <c r="A27" s="12"/>
      <c r="B27" s="34" t="s">
        <v>76</v>
      </c>
      <c r="C27" s="35">
        <v>20</v>
      </c>
      <c r="D27" s="35">
        <v>268</v>
      </c>
      <c r="E27" s="36">
        <f t="shared" si="0"/>
        <v>1240</v>
      </c>
      <c r="F27" s="36">
        <f t="shared" si="2"/>
        <v>2.9165306344542388</v>
      </c>
      <c r="G27" s="35">
        <v>56</v>
      </c>
      <c r="H27" s="35">
        <v>588</v>
      </c>
      <c r="I27" s="36">
        <f t="shared" si="1"/>
        <v>950</v>
      </c>
      <c r="J27" s="36">
        <f t="shared" si="3"/>
        <v>2.8908554572271385</v>
      </c>
      <c r="K27" s="81"/>
      <c r="L27" s="35">
        <v>3252</v>
      </c>
      <c r="M27" s="36">
        <f t="shared" si="4"/>
        <v>0.92773270343363801</v>
      </c>
      <c r="N27" s="15"/>
    </row>
    <row r="28" spans="1:18" ht="15" customHeight="1">
      <c r="A28" s="12"/>
      <c r="B28" s="34" t="s">
        <v>243</v>
      </c>
      <c r="C28" s="35">
        <v>57</v>
      </c>
      <c r="D28" s="35">
        <v>316</v>
      </c>
      <c r="E28" s="36">
        <f t="shared" si="0"/>
        <v>454.38596491228071</v>
      </c>
      <c r="F28" s="36">
        <f t="shared" si="2"/>
        <v>3.4388943301773862</v>
      </c>
      <c r="G28" s="35">
        <v>145</v>
      </c>
      <c r="H28" s="35">
        <v>736</v>
      </c>
      <c r="I28" s="36">
        <f t="shared" si="1"/>
        <v>407.58620689655174</v>
      </c>
      <c r="J28" s="36">
        <f t="shared" si="3"/>
        <v>3.6184857423795478</v>
      </c>
      <c r="K28" s="81"/>
      <c r="L28" s="35">
        <v>5853</v>
      </c>
      <c r="M28" s="36">
        <f t="shared" si="4"/>
        <v>1.6697476977850809</v>
      </c>
      <c r="N28" s="15"/>
    </row>
    <row r="29" spans="1:18" ht="15" customHeight="1">
      <c r="A29" s="12"/>
      <c r="B29" s="34" t="s">
        <v>79</v>
      </c>
      <c r="C29" s="35">
        <v>12</v>
      </c>
      <c r="D29" s="35">
        <v>628</v>
      </c>
      <c r="E29" s="36">
        <f t="shared" si="0"/>
        <v>5133.3333333333339</v>
      </c>
      <c r="F29" s="36">
        <f t="shared" si="2"/>
        <v>6.8342583523778435</v>
      </c>
      <c r="G29" s="35">
        <v>29</v>
      </c>
      <c r="H29" s="35">
        <v>1448</v>
      </c>
      <c r="I29" s="36">
        <f t="shared" si="1"/>
        <v>4893.1034482758623</v>
      </c>
      <c r="J29" s="36">
        <f t="shared" si="3"/>
        <v>7.1189773844641104</v>
      </c>
      <c r="K29" s="81"/>
      <c r="L29" s="35">
        <v>5133</v>
      </c>
      <c r="M29" s="36">
        <f t="shared" si="4"/>
        <v>1.4643456232241279</v>
      </c>
      <c r="N29" s="15"/>
    </row>
    <row r="30" spans="1:18" ht="15" customHeight="1">
      <c r="A30" s="12"/>
      <c r="B30" s="34" t="s">
        <v>244</v>
      </c>
      <c r="C30" s="35">
        <v>454</v>
      </c>
      <c r="D30" s="35">
        <v>90</v>
      </c>
      <c r="E30" s="36">
        <f t="shared" si="0"/>
        <v>-80.1762114537445</v>
      </c>
      <c r="F30" s="36">
        <f t="shared" si="2"/>
        <v>0.97943192948090108</v>
      </c>
      <c r="G30" s="35">
        <v>1047</v>
      </c>
      <c r="H30" s="35">
        <v>200</v>
      </c>
      <c r="I30" s="36">
        <f t="shared" si="1"/>
        <v>-80.897803247373446</v>
      </c>
      <c r="J30" s="36">
        <f t="shared" si="3"/>
        <v>0.98328416912487704</v>
      </c>
      <c r="K30" s="81"/>
      <c r="L30" s="35">
        <v>12272</v>
      </c>
      <c r="M30" s="36">
        <f t="shared" si="4"/>
        <v>3.5009642486277999</v>
      </c>
      <c r="N30" s="15"/>
    </row>
    <row r="31" spans="1:18" ht="15" customHeight="1">
      <c r="A31" s="12"/>
      <c r="B31" s="34" t="s">
        <v>78</v>
      </c>
      <c r="C31" s="35">
        <v>437</v>
      </c>
      <c r="D31" s="35">
        <v>772</v>
      </c>
      <c r="E31" s="36">
        <f t="shared" si="0"/>
        <v>76.659038901601832</v>
      </c>
      <c r="F31" s="36">
        <f t="shared" si="2"/>
        <v>8.4013494395472854</v>
      </c>
      <c r="G31" s="35">
        <v>897</v>
      </c>
      <c r="H31" s="35">
        <v>1615</v>
      </c>
      <c r="I31" s="36">
        <f t="shared" si="1"/>
        <v>80.044593088071352</v>
      </c>
      <c r="J31" s="36">
        <f t="shared" si="3"/>
        <v>7.9400196656833826</v>
      </c>
      <c r="K31" s="81"/>
      <c r="L31" s="35">
        <v>13607</v>
      </c>
      <c r="M31" s="36">
        <f t="shared" si="4"/>
        <v>3.8818139285429005</v>
      </c>
      <c r="N31" s="15"/>
    </row>
    <row r="32" spans="1:18" ht="15" customHeight="1">
      <c r="A32" s="12"/>
      <c r="B32" s="34" t="s">
        <v>245</v>
      </c>
      <c r="C32" s="35">
        <v>280</v>
      </c>
      <c r="D32" s="35">
        <v>774</v>
      </c>
      <c r="E32" s="36">
        <f t="shared" si="0"/>
        <v>176.42857142857142</v>
      </c>
      <c r="F32" s="36">
        <f t="shared" si="2"/>
        <v>8.4231145935357485</v>
      </c>
      <c r="G32" s="35">
        <v>744</v>
      </c>
      <c r="H32" s="35">
        <v>1684</v>
      </c>
      <c r="I32" s="36">
        <f t="shared" si="1"/>
        <v>126.3440860215054</v>
      </c>
      <c r="J32" s="36">
        <f t="shared" si="3"/>
        <v>8.2792527040314656</v>
      </c>
      <c r="K32" s="81"/>
      <c r="L32" s="35">
        <v>13194</v>
      </c>
      <c r="M32" s="36">
        <f t="shared" si="4"/>
        <v>3.763993016329465</v>
      </c>
      <c r="N32" s="15"/>
    </row>
    <row r="33" spans="1:14" ht="15" customHeight="1">
      <c r="A33" s="12"/>
      <c r="B33" s="34" t="s">
        <v>246</v>
      </c>
      <c r="C33" s="35">
        <v>228</v>
      </c>
      <c r="D33" s="35">
        <v>291</v>
      </c>
      <c r="E33" s="36">
        <f t="shared" si="0"/>
        <v>27.631578947368428</v>
      </c>
      <c r="F33" s="36">
        <f t="shared" si="2"/>
        <v>3.1668299053215803</v>
      </c>
      <c r="G33" s="35">
        <v>586</v>
      </c>
      <c r="H33" s="35">
        <v>621</v>
      </c>
      <c r="I33" s="36">
        <f t="shared" si="1"/>
        <v>5.9726962457337773</v>
      </c>
      <c r="J33" s="36">
        <f t="shared" si="3"/>
        <v>3.0530973451327434</v>
      </c>
      <c r="K33" s="81"/>
      <c r="L33" s="35">
        <v>9530</v>
      </c>
      <c r="M33" s="36">
        <f t="shared" si="4"/>
        <v>2.7187246813415036</v>
      </c>
      <c r="N33" s="15"/>
    </row>
    <row r="34" spans="1:14" ht="15" customHeight="1">
      <c r="A34" s="12"/>
      <c r="B34" s="34" t="s">
        <v>247</v>
      </c>
      <c r="C34" s="35">
        <v>51</v>
      </c>
      <c r="D34" s="35">
        <v>635</v>
      </c>
      <c r="E34" s="36">
        <f t="shared" si="0"/>
        <v>1145.0980392156862</v>
      </c>
      <c r="F34" s="36">
        <f t="shared" si="2"/>
        <v>6.9104363913374689</v>
      </c>
      <c r="G34" s="35">
        <v>112</v>
      </c>
      <c r="H34" s="35">
        <v>1285</v>
      </c>
      <c r="I34" s="36">
        <f t="shared" si="1"/>
        <v>1047.3214285714287</v>
      </c>
      <c r="J34" s="36">
        <f t="shared" si="3"/>
        <v>6.3176007866273354</v>
      </c>
      <c r="K34" s="81"/>
      <c r="L34" s="35">
        <v>6370</v>
      </c>
      <c r="M34" s="36">
        <f t="shared" si="4"/>
        <v>1.8172377985462098</v>
      </c>
      <c r="N34" s="15"/>
    </row>
    <row r="35" spans="1:14" ht="15" customHeight="1">
      <c r="A35" s="12"/>
      <c r="B35" s="34" t="s">
        <v>77</v>
      </c>
      <c r="C35" s="35">
        <v>83</v>
      </c>
      <c r="D35" s="35">
        <v>110</v>
      </c>
      <c r="E35" s="36">
        <f t="shared" si="0"/>
        <v>32.530120481927717</v>
      </c>
      <c r="F35" s="36">
        <f t="shared" si="2"/>
        <v>1.1970834693655457</v>
      </c>
      <c r="G35" s="35">
        <v>211</v>
      </c>
      <c r="H35" s="35">
        <v>257</v>
      </c>
      <c r="I35" s="36">
        <f t="shared" si="1"/>
        <v>21.800947867298582</v>
      </c>
      <c r="J35" s="36">
        <f t="shared" si="3"/>
        <v>1.2635201573254671</v>
      </c>
      <c r="K35" s="81"/>
      <c r="L35" s="35">
        <v>3872</v>
      </c>
      <c r="M35" s="36">
        <f t="shared" si="4"/>
        <v>1.1046067120833476</v>
      </c>
      <c r="N35" s="15"/>
    </row>
    <row r="36" spans="1:14" ht="15" customHeight="1">
      <c r="A36" s="12"/>
      <c r="B36" s="34" t="s">
        <v>248</v>
      </c>
      <c r="C36" s="35">
        <v>381</v>
      </c>
      <c r="D36" s="35">
        <v>462</v>
      </c>
      <c r="E36" s="36">
        <f t="shared" si="0"/>
        <v>21.259842519685044</v>
      </c>
      <c r="F36" s="36">
        <f t="shared" si="2"/>
        <v>5.0277505713352921</v>
      </c>
      <c r="G36" s="35">
        <v>826</v>
      </c>
      <c r="H36" s="35">
        <v>1064</v>
      </c>
      <c r="I36" s="36">
        <f t="shared" si="1"/>
        <v>28.813559322033889</v>
      </c>
      <c r="J36" s="36">
        <f t="shared" si="3"/>
        <v>5.2310717797443465</v>
      </c>
      <c r="K36" s="81"/>
      <c r="L36" s="35">
        <v>14445</v>
      </c>
      <c r="M36" s="36">
        <f t="shared" si="4"/>
        <v>4.1208791208791204</v>
      </c>
      <c r="N36" s="15"/>
    </row>
    <row r="37" spans="1:14" ht="15" customHeight="1">
      <c r="A37" s="12"/>
      <c r="B37" s="34" t="s">
        <v>249</v>
      </c>
      <c r="C37" s="35">
        <v>245</v>
      </c>
      <c r="D37" s="35">
        <v>278</v>
      </c>
      <c r="E37" s="36">
        <f t="shared" si="0"/>
        <v>13.469387755102048</v>
      </c>
      <c r="F37" s="36">
        <f t="shared" si="2"/>
        <v>3.0253564043965611</v>
      </c>
      <c r="G37" s="35">
        <v>457</v>
      </c>
      <c r="H37" s="35">
        <v>562</v>
      </c>
      <c r="I37" s="36">
        <f t="shared" si="1"/>
        <v>22.97592997811817</v>
      </c>
      <c r="J37" s="36">
        <f t="shared" si="3"/>
        <v>2.7630285152409044</v>
      </c>
      <c r="K37" s="81"/>
      <c r="L37" s="35">
        <v>6517</v>
      </c>
      <c r="M37" s="36">
        <f t="shared" si="4"/>
        <v>1.8591740554357377</v>
      </c>
      <c r="N37" s="15"/>
    </row>
    <row r="38" spans="1:14" ht="15" customHeight="1">
      <c r="A38" s="12"/>
      <c r="B38" s="34" t="s">
        <v>250</v>
      </c>
      <c r="C38" s="35">
        <v>183</v>
      </c>
      <c r="D38" s="35">
        <v>18</v>
      </c>
      <c r="E38" s="36">
        <f t="shared" si="0"/>
        <v>-90.163934426229503</v>
      </c>
      <c r="F38" s="36">
        <f t="shared" si="2"/>
        <v>0.19588638589618021</v>
      </c>
      <c r="G38" s="35">
        <v>419</v>
      </c>
      <c r="H38" s="35">
        <v>35</v>
      </c>
      <c r="I38" s="36">
        <f t="shared" si="1"/>
        <v>-91.646778042959426</v>
      </c>
      <c r="J38" s="36">
        <f t="shared" si="3"/>
        <v>0.17207472959685349</v>
      </c>
      <c r="K38" s="81"/>
      <c r="L38" s="35">
        <v>4978</v>
      </c>
      <c r="M38" s="36">
        <f t="shared" si="4"/>
        <v>1.4201271210617006</v>
      </c>
      <c r="N38" s="15"/>
    </row>
    <row r="39" spans="1:14" ht="15" customHeight="1">
      <c r="A39" s="12"/>
      <c r="B39" s="34" t="s">
        <v>251</v>
      </c>
      <c r="C39" s="35">
        <v>868</v>
      </c>
      <c r="D39" s="35">
        <v>136</v>
      </c>
      <c r="E39" s="36">
        <f t="shared" si="0"/>
        <v>-84.331797235023046</v>
      </c>
      <c r="F39" s="36">
        <f t="shared" si="2"/>
        <v>1.4800304712155838</v>
      </c>
      <c r="G39" s="35">
        <v>1823</v>
      </c>
      <c r="H39" s="35">
        <v>290</v>
      </c>
      <c r="I39" s="36">
        <f t="shared" si="1"/>
        <v>-84.092155787164018</v>
      </c>
      <c r="J39" s="36">
        <f t="shared" si="3"/>
        <v>1.4257620452310718</v>
      </c>
      <c r="K39" s="81"/>
      <c r="L39" s="35">
        <v>24332</v>
      </c>
      <c r="M39" s="36">
        <f t="shared" si="4"/>
        <v>6.9414489975237643</v>
      </c>
      <c r="N39" s="15"/>
    </row>
    <row r="40" spans="1:14" ht="15" customHeight="1">
      <c r="A40" s="12"/>
      <c r="B40" s="34" t="s">
        <v>71</v>
      </c>
      <c r="C40" s="35">
        <v>3904</v>
      </c>
      <c r="D40" s="35">
        <v>3288</v>
      </c>
      <c r="E40" s="36">
        <f t="shared" si="0"/>
        <v>-15.778688524590168</v>
      </c>
      <c r="F40" s="36">
        <f t="shared" si="2"/>
        <v>35.781913157035589</v>
      </c>
      <c r="G40" s="35">
        <v>7576</v>
      </c>
      <c r="H40" s="35">
        <v>7125</v>
      </c>
      <c r="I40" s="36">
        <f t="shared" si="1"/>
        <v>-5.953009503695883</v>
      </c>
      <c r="J40" s="36">
        <f t="shared" si="3"/>
        <v>35.029498525073748</v>
      </c>
      <c r="K40" s="81"/>
      <c r="L40" s="35">
        <v>122939</v>
      </c>
      <c r="M40" s="36">
        <f t="shared" si="4"/>
        <v>35.072118950623626</v>
      </c>
      <c r="N40" s="15"/>
    </row>
    <row r="41" spans="1:14" ht="15.75">
      <c r="A41" s="12"/>
      <c r="B41" s="40" t="s">
        <v>70</v>
      </c>
      <c r="C41" s="42">
        <f>SUM(C16:C40)</f>
        <v>10675</v>
      </c>
      <c r="D41" s="42">
        <f>SUM(D16:D40)</f>
        <v>9189</v>
      </c>
      <c r="E41" s="38">
        <f t="shared" si="0"/>
        <v>-13.920374707259953</v>
      </c>
      <c r="F41" s="38">
        <v>100</v>
      </c>
      <c r="G41" s="42">
        <f>SUM(G16:G40)</f>
        <v>22609</v>
      </c>
      <c r="H41" s="42">
        <f>SUM(H16:H40)</f>
        <v>20340</v>
      </c>
      <c r="I41" s="38">
        <f t="shared" si="1"/>
        <v>-10.035826440797912</v>
      </c>
      <c r="J41" s="38">
        <v>100</v>
      </c>
      <c r="K41" s="4"/>
      <c r="L41" s="37">
        <f>SUM(L16:L40)</f>
        <v>350532</v>
      </c>
      <c r="M41" s="38">
        <f>SUM(M16:M40)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 ht="15.75">
      <c r="A43" s="12"/>
      <c r="B43" s="34" t="s">
        <v>254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107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 ht="15.75">
      <c r="A45" s="12"/>
      <c r="B45" s="34" t="s">
        <v>108</v>
      </c>
      <c r="C45" s="46" t="s">
        <v>109</v>
      </c>
      <c r="D45" s="27"/>
      <c r="E45" s="27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sortState ref="B31:B32">
    <sortCondition ref="B31:B32"/>
  </sortState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hyperlinks>
    <hyperlink ref="C45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54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258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257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15"/>
    </row>
    <row r="16" spans="1:22" ht="15.75">
      <c r="A16" s="12"/>
      <c r="B16" s="34" t="s">
        <v>61</v>
      </c>
      <c r="C16" s="35">
        <v>991</v>
      </c>
      <c r="D16" s="35">
        <v>1086</v>
      </c>
      <c r="E16" s="36">
        <f t="shared" ref="E16:I23" si="0">IF(ISBLANK(D16),"",(IFERROR(((D16/C16-1)*100),"")))</f>
        <v>9.586276488395562</v>
      </c>
      <c r="F16" s="36">
        <f>+(D16*100)/$D$23</f>
        <v>11.818478615736206</v>
      </c>
      <c r="G16" s="35">
        <v>2114</v>
      </c>
      <c r="H16" s="35">
        <v>2204</v>
      </c>
      <c r="I16" s="36">
        <f t="shared" si="0"/>
        <v>4.2573320719015983</v>
      </c>
      <c r="J16" s="36">
        <f>+(H16*100)/$H$23</f>
        <v>10.835791543756146</v>
      </c>
      <c r="K16" s="81"/>
      <c r="L16" s="35">
        <v>29952</v>
      </c>
      <c r="M16" s="36">
        <f>+(L16*100)/$L$23</f>
        <v>8.544726301735647</v>
      </c>
      <c r="N16" s="15"/>
    </row>
    <row r="17" spans="1:14" ht="15.75">
      <c r="A17" s="12"/>
      <c r="B17" s="34" t="s">
        <v>60</v>
      </c>
      <c r="C17" s="35">
        <v>4155</v>
      </c>
      <c r="D17" s="35">
        <v>3784</v>
      </c>
      <c r="E17" s="36">
        <f t="shared" si="0"/>
        <v>-8.9290012033694346</v>
      </c>
      <c r="F17" s="36">
        <f t="shared" ref="F17:F22" si="1">+(D17*100)/$D$23</f>
        <v>41.179671346174771</v>
      </c>
      <c r="G17" s="35">
        <v>8837</v>
      </c>
      <c r="H17" s="35">
        <v>8407</v>
      </c>
      <c r="I17" s="36">
        <f t="shared" si="0"/>
        <v>-4.865904718795977</v>
      </c>
      <c r="J17" s="36">
        <f t="shared" ref="J17:J22" si="2">+(H17*100)/$H$23</f>
        <v>41.332350049164205</v>
      </c>
      <c r="K17" s="81"/>
      <c r="L17" s="35">
        <v>131320</v>
      </c>
      <c r="M17" s="36">
        <f t="shared" ref="M17:M22" si="3">+(L17*100)/$L$23</f>
        <v>37.463056154644939</v>
      </c>
      <c r="N17" s="15"/>
    </row>
    <row r="18" spans="1:14" ht="15.75">
      <c r="A18" s="12"/>
      <c r="B18" s="34" t="s">
        <v>80</v>
      </c>
      <c r="C18" s="35">
        <v>1771</v>
      </c>
      <c r="D18" s="35">
        <v>1355</v>
      </c>
      <c r="E18" s="36">
        <f t="shared" si="0"/>
        <v>-23.489553924336537</v>
      </c>
      <c r="F18" s="36">
        <f t="shared" si="1"/>
        <v>14.745891827184677</v>
      </c>
      <c r="G18" s="35">
        <v>4019</v>
      </c>
      <c r="H18" s="35">
        <v>3008</v>
      </c>
      <c r="I18" s="36">
        <f t="shared" si="0"/>
        <v>-25.155511321224189</v>
      </c>
      <c r="J18" s="36">
        <f t="shared" si="2"/>
        <v>14.788593903638152</v>
      </c>
      <c r="K18" s="81"/>
      <c r="L18" s="35">
        <v>60374</v>
      </c>
      <c r="M18" s="36">
        <f t="shared" si="3"/>
        <v>17.22353451325414</v>
      </c>
      <c r="N18" s="15"/>
    </row>
    <row r="19" spans="1:14" ht="15.75">
      <c r="A19" s="12"/>
      <c r="B19" s="34" t="s">
        <v>81</v>
      </c>
      <c r="C19" s="35">
        <v>571</v>
      </c>
      <c r="D19" s="35">
        <v>447</v>
      </c>
      <c r="E19" s="36">
        <f t="shared" si="0"/>
        <v>-21.716287215411555</v>
      </c>
      <c r="F19" s="36">
        <f t="shared" si="1"/>
        <v>4.8645119164218089</v>
      </c>
      <c r="G19" s="35">
        <v>1424</v>
      </c>
      <c r="H19" s="35">
        <v>1014</v>
      </c>
      <c r="I19" s="36">
        <f t="shared" si="0"/>
        <v>-28.792134831460668</v>
      </c>
      <c r="J19" s="36">
        <f t="shared" si="2"/>
        <v>4.9852507374631267</v>
      </c>
      <c r="K19" s="81"/>
      <c r="L19" s="35">
        <v>22179</v>
      </c>
      <c r="M19" s="36">
        <f t="shared" si="3"/>
        <v>6.3272397384546917</v>
      </c>
      <c r="N19" s="15"/>
    </row>
    <row r="20" spans="1:14" ht="15.75">
      <c r="A20" s="12"/>
      <c r="B20" s="34" t="s">
        <v>59</v>
      </c>
      <c r="C20" s="35">
        <v>712</v>
      </c>
      <c r="D20" s="35">
        <v>500</v>
      </c>
      <c r="E20" s="36">
        <f t="shared" si="0"/>
        <v>-29.7752808988764</v>
      </c>
      <c r="F20" s="36">
        <f t="shared" si="1"/>
        <v>5.4412884971161173</v>
      </c>
      <c r="G20" s="35">
        <v>1788</v>
      </c>
      <c r="H20" s="35">
        <v>1247</v>
      </c>
      <c r="I20" s="36">
        <f t="shared" si="0"/>
        <v>-30.257270693512307</v>
      </c>
      <c r="J20" s="36">
        <f t="shared" si="2"/>
        <v>6.1307767944936087</v>
      </c>
      <c r="K20" s="81"/>
      <c r="L20" s="35">
        <v>28526</v>
      </c>
      <c r="M20" s="36">
        <f t="shared" si="3"/>
        <v>8.1379160818413148</v>
      </c>
      <c r="N20" s="15"/>
    </row>
    <row r="21" spans="1:14" ht="15.75">
      <c r="A21" s="12"/>
      <c r="B21" s="34" t="s">
        <v>86</v>
      </c>
      <c r="C21" s="35">
        <v>56</v>
      </c>
      <c r="D21" s="35">
        <v>38</v>
      </c>
      <c r="E21" s="36">
        <f t="shared" si="0"/>
        <v>-32.142857142857139</v>
      </c>
      <c r="F21" s="36">
        <f t="shared" si="1"/>
        <v>0.41353792578082488</v>
      </c>
      <c r="G21" s="35">
        <v>154</v>
      </c>
      <c r="H21" s="35">
        <v>99</v>
      </c>
      <c r="I21" s="36">
        <f t="shared" si="0"/>
        <v>-35.714285714285708</v>
      </c>
      <c r="J21" s="36">
        <f t="shared" si="2"/>
        <v>0.48672566371681414</v>
      </c>
      <c r="K21" s="81"/>
      <c r="L21" s="35">
        <v>2799</v>
      </c>
      <c r="M21" s="36">
        <f t="shared" si="3"/>
        <v>0.79850056485570509</v>
      </c>
      <c r="N21" s="15"/>
    </row>
    <row r="22" spans="1:14" ht="15.75">
      <c r="A22" s="12"/>
      <c r="B22" s="34" t="s">
        <v>252</v>
      </c>
      <c r="C22" s="35">
        <v>2419</v>
      </c>
      <c r="D22" s="35">
        <v>1979</v>
      </c>
      <c r="E22" s="36">
        <f t="shared" si="0"/>
        <v>-18.189334435717242</v>
      </c>
      <c r="F22" s="36">
        <f t="shared" si="1"/>
        <v>21.536619871585593</v>
      </c>
      <c r="G22" s="35">
        <v>4273</v>
      </c>
      <c r="H22" s="35">
        <v>4361</v>
      </c>
      <c r="I22" s="36">
        <f t="shared" si="0"/>
        <v>2.0594430142756748</v>
      </c>
      <c r="J22" s="36">
        <f t="shared" si="2"/>
        <v>21.440511307767945</v>
      </c>
      <c r="K22" s="81"/>
      <c r="L22" s="35">
        <v>75382</v>
      </c>
      <c r="M22" s="36">
        <f t="shared" si="3"/>
        <v>21.505026645213562</v>
      </c>
      <c r="N22" s="15"/>
    </row>
    <row r="23" spans="1:14" ht="15.75">
      <c r="A23" s="12"/>
      <c r="B23" s="40" t="s">
        <v>70</v>
      </c>
      <c r="C23" s="37">
        <f>SUM(C16:C22)</f>
        <v>10675</v>
      </c>
      <c r="D23" s="37">
        <f>SUM(D16:D22)</f>
        <v>9189</v>
      </c>
      <c r="E23" s="38">
        <f t="shared" si="0"/>
        <v>-13.920374707259953</v>
      </c>
      <c r="F23" s="38">
        <f>SUM(F16:F22)</f>
        <v>100</v>
      </c>
      <c r="G23" s="37">
        <f>SUM(G16:G22)</f>
        <v>22609</v>
      </c>
      <c r="H23" s="37">
        <f>SUM(H16:H22)</f>
        <v>20340</v>
      </c>
      <c r="I23" s="38">
        <f t="shared" si="0"/>
        <v>-10.035826440797912</v>
      </c>
      <c r="J23" s="38">
        <f>SUM(J16:J22)</f>
        <v>100.00000000000001</v>
      </c>
      <c r="K23" s="4"/>
      <c r="L23" s="37">
        <f>SUM(L16:L22)</f>
        <v>350532</v>
      </c>
      <c r="M23" s="38">
        <f>SUM(M16:M22)</f>
        <v>99.999999999999986</v>
      </c>
      <c r="N23" s="15"/>
    </row>
    <row r="24" spans="1:14">
      <c r="A24" s="12"/>
      <c r="B24" s="4"/>
      <c r="C24" s="29"/>
      <c r="D24" s="4"/>
      <c r="E24" s="4"/>
      <c r="F24" s="4"/>
      <c r="G24" s="29"/>
      <c r="H24" s="4"/>
      <c r="I24" s="4"/>
      <c r="J24" s="4"/>
      <c r="K24" s="4"/>
      <c r="L24" s="29"/>
      <c r="M24" s="4"/>
      <c r="N24" s="15"/>
    </row>
    <row r="25" spans="1:14" ht="15.75">
      <c r="A25" s="12"/>
      <c r="B25" s="34" t="s">
        <v>254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2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259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83</v>
      </c>
      <c r="C16" s="35">
        <v>4010</v>
      </c>
      <c r="D16" s="35">
        <v>3367</v>
      </c>
      <c r="E16" s="36">
        <f t="shared" ref="E16:E22" si="0">IF(ISBLANK(D16),"",(IFERROR(((D16/C16-1)*100),"")))</f>
        <v>-16.034912718204485</v>
      </c>
      <c r="F16" s="36">
        <f>+(D16*100)/$D$22</f>
        <v>36.64163673957993</v>
      </c>
      <c r="G16" s="35">
        <v>7812</v>
      </c>
      <c r="H16" s="35">
        <v>7305</v>
      </c>
      <c r="I16" s="36">
        <f t="shared" ref="I16:I22" si="1">IF(ISBLANK(H16),"",(IFERROR(((H16/G16-1)*100),"")))</f>
        <v>-6.4900153609831035</v>
      </c>
      <c r="J16" s="36">
        <f>+(H16*100)/$H$22</f>
        <v>35.914454277286133</v>
      </c>
      <c r="K16" s="81"/>
      <c r="L16" s="35">
        <v>126810</v>
      </c>
      <c r="M16" s="36">
        <f>+(L16*100)/$L$22</f>
        <v>36.176440382047858</v>
      </c>
      <c r="N16" s="15"/>
    </row>
    <row r="17" spans="1:14" ht="15.75">
      <c r="A17" s="12"/>
      <c r="B17" s="34" t="s">
        <v>298</v>
      </c>
      <c r="C17" s="35">
        <v>3679</v>
      </c>
      <c r="D17" s="35">
        <v>3008</v>
      </c>
      <c r="E17" s="36">
        <f t="shared" si="0"/>
        <v>-18.238651807556405</v>
      </c>
      <c r="F17" s="36">
        <f t="shared" ref="F17:F21" si="2">+(D17*100)/$D$22</f>
        <v>32.73479159865056</v>
      </c>
      <c r="G17" s="35">
        <v>8183</v>
      </c>
      <c r="H17" s="35">
        <v>6705</v>
      </c>
      <c r="I17" s="36">
        <f t="shared" si="1"/>
        <v>-18.061835512648173</v>
      </c>
      <c r="J17" s="36">
        <f t="shared" ref="J17:J21" si="3">+(H17*100)/$H$22</f>
        <v>32.964601769911503</v>
      </c>
      <c r="K17" s="81"/>
      <c r="L17" s="35">
        <v>127478</v>
      </c>
      <c r="M17" s="36">
        <f t="shared" ref="M17:M21" si="4">+(L17*100)/$L$22</f>
        <v>36.367007862334965</v>
      </c>
      <c r="N17" s="15"/>
    </row>
    <row r="18" spans="1:14" ht="15.75">
      <c r="A18" s="12"/>
      <c r="B18" s="34" t="s">
        <v>260</v>
      </c>
      <c r="C18" s="35">
        <v>1148</v>
      </c>
      <c r="D18" s="35">
        <v>1109</v>
      </c>
      <c r="E18" s="36">
        <f t="shared" si="0"/>
        <v>-3.3972125435540068</v>
      </c>
      <c r="F18" s="36">
        <f t="shared" si="2"/>
        <v>12.068777886603547</v>
      </c>
      <c r="G18" s="35">
        <v>2517</v>
      </c>
      <c r="H18" s="35">
        <v>2432</v>
      </c>
      <c r="I18" s="36">
        <f t="shared" si="1"/>
        <v>-3.3770361541517691</v>
      </c>
      <c r="J18" s="36">
        <f t="shared" si="3"/>
        <v>11.956735496558505</v>
      </c>
      <c r="K18" s="81"/>
      <c r="L18" s="35">
        <v>38225</v>
      </c>
      <c r="M18" s="36">
        <f t="shared" si="4"/>
        <v>10.904853194572821</v>
      </c>
      <c r="N18" s="15"/>
    </row>
    <row r="19" spans="1:14" ht="15.75">
      <c r="A19" s="12"/>
      <c r="B19" s="34" t="s">
        <v>261</v>
      </c>
      <c r="C19" s="35">
        <v>939</v>
      </c>
      <c r="D19" s="35">
        <v>901</v>
      </c>
      <c r="E19" s="36">
        <f t="shared" si="0"/>
        <v>-4.0468583599574064</v>
      </c>
      <c r="F19" s="36">
        <f t="shared" si="2"/>
        <v>9.8052018718032432</v>
      </c>
      <c r="G19" s="35">
        <v>2187</v>
      </c>
      <c r="H19" s="35">
        <v>2068</v>
      </c>
      <c r="I19" s="36">
        <f t="shared" si="1"/>
        <v>-5.441243712848653</v>
      </c>
      <c r="J19" s="36">
        <f t="shared" si="3"/>
        <v>10.16715830875123</v>
      </c>
      <c r="K19" s="81"/>
      <c r="L19" s="35">
        <v>30955</v>
      </c>
      <c r="M19" s="36">
        <f t="shared" si="4"/>
        <v>8.8308628028254201</v>
      </c>
      <c r="N19" s="15"/>
    </row>
    <row r="20" spans="1:14" ht="15.75">
      <c r="A20" s="12"/>
      <c r="B20" s="34" t="s">
        <v>262</v>
      </c>
      <c r="C20" s="35">
        <v>319</v>
      </c>
      <c r="D20" s="35">
        <v>335</v>
      </c>
      <c r="E20" s="36">
        <f t="shared" si="0"/>
        <v>5.0156739811912265</v>
      </c>
      <c r="F20" s="36">
        <f t="shared" si="2"/>
        <v>3.6456632930677983</v>
      </c>
      <c r="G20" s="35">
        <v>761</v>
      </c>
      <c r="H20" s="35">
        <v>753</v>
      </c>
      <c r="I20" s="36">
        <f t="shared" si="1"/>
        <v>-1.0512483574244391</v>
      </c>
      <c r="J20" s="36">
        <f t="shared" si="3"/>
        <v>3.7020648967551621</v>
      </c>
      <c r="K20" s="81"/>
      <c r="L20" s="35">
        <v>11231</v>
      </c>
      <c r="M20" s="36">
        <f t="shared" si="4"/>
        <v>3.2039870824917553</v>
      </c>
      <c r="N20" s="15"/>
    </row>
    <row r="21" spans="1:14" ht="15.75">
      <c r="A21" s="12"/>
      <c r="B21" s="34" t="s">
        <v>263</v>
      </c>
      <c r="C21" s="35">
        <v>580</v>
      </c>
      <c r="D21" s="35">
        <v>469</v>
      </c>
      <c r="E21" s="36">
        <f t="shared" si="0"/>
        <v>-19.137931034482758</v>
      </c>
      <c r="F21" s="36">
        <f t="shared" si="2"/>
        <v>5.1039286102949175</v>
      </c>
      <c r="G21" s="35">
        <v>1149</v>
      </c>
      <c r="H21" s="35">
        <v>1077</v>
      </c>
      <c r="I21" s="36">
        <f t="shared" si="1"/>
        <v>-6.2663185378590054</v>
      </c>
      <c r="J21" s="36">
        <f t="shared" si="3"/>
        <v>5.2949852507374633</v>
      </c>
      <c r="K21" s="81"/>
      <c r="L21" s="35">
        <v>15833</v>
      </c>
      <c r="M21" s="36">
        <f t="shared" si="4"/>
        <v>4.5168486757271804</v>
      </c>
      <c r="N21" s="15"/>
    </row>
    <row r="22" spans="1:14" ht="15.75">
      <c r="A22" s="12"/>
      <c r="B22" s="40" t="s">
        <v>70</v>
      </c>
      <c r="C22" s="37">
        <f>SUM(C16:C21)</f>
        <v>10675</v>
      </c>
      <c r="D22" s="37">
        <f>SUM(D16:D21)</f>
        <v>9189</v>
      </c>
      <c r="E22" s="38">
        <f t="shared" si="0"/>
        <v>-13.920374707259953</v>
      </c>
      <c r="F22" s="37">
        <f>SUM(F16:F21)</f>
        <v>99.999999999999986</v>
      </c>
      <c r="G22" s="37">
        <f>SUM(G16:G21)</f>
        <v>22609</v>
      </c>
      <c r="H22" s="37">
        <f>SUM(H16:H21)</f>
        <v>20340</v>
      </c>
      <c r="I22" s="38">
        <f t="shared" si="1"/>
        <v>-10.035826440797912</v>
      </c>
      <c r="J22" s="37">
        <f>SUM(J16:J21)</f>
        <v>100</v>
      </c>
      <c r="K22" s="4"/>
      <c r="L22" s="37">
        <f>SUM(L16:L21)</f>
        <v>350532</v>
      </c>
      <c r="M22" s="37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9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265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87</v>
      </c>
      <c r="C16" s="35">
        <v>82</v>
      </c>
      <c r="D16" s="35">
        <v>80</v>
      </c>
      <c r="E16" s="36">
        <f t="shared" ref="E16:E22" si="0">IF(ISBLANK(D16),"",(IFERROR(((D16/C16-1)*100),"")))</f>
        <v>-2.4390243902439046</v>
      </c>
      <c r="F16" s="36">
        <f>+(D16*100)/$D$22</f>
        <v>0.87060615953857878</v>
      </c>
      <c r="G16" s="35">
        <v>173</v>
      </c>
      <c r="H16" s="35">
        <v>178</v>
      </c>
      <c r="I16" s="36">
        <f t="shared" ref="I16:I22" si="1">IF(ISBLANK(H16),"",(IFERROR(((H16/G16-1)*100),"")))</f>
        <v>2.8901734104046284</v>
      </c>
      <c r="J16" s="36">
        <f>+(H16*100)/$H$22</f>
        <v>0.87512291052114066</v>
      </c>
      <c r="K16" s="81"/>
      <c r="L16" s="35">
        <v>1922</v>
      </c>
      <c r="M16" s="36">
        <f>+(L16*100)/$L$22</f>
        <v>0.54830942681409967</v>
      </c>
      <c r="N16" s="15"/>
    </row>
    <row r="17" spans="1:14" ht="15.75">
      <c r="A17" s="12"/>
      <c r="B17" s="34" t="s">
        <v>82</v>
      </c>
      <c r="C17" s="35">
        <v>5296</v>
      </c>
      <c r="D17" s="35">
        <v>3839</v>
      </c>
      <c r="E17" s="36">
        <f t="shared" si="0"/>
        <v>-27.511329305135956</v>
      </c>
      <c r="F17" s="36">
        <f t="shared" ref="F17:F21" si="2">+(D17*100)/$D$22</f>
        <v>41.778213080857547</v>
      </c>
      <c r="G17" s="35">
        <v>11215</v>
      </c>
      <c r="H17" s="35">
        <v>8551</v>
      </c>
      <c r="I17" s="36">
        <f t="shared" si="1"/>
        <v>-23.753901025412393</v>
      </c>
      <c r="J17" s="36">
        <f t="shared" ref="J17:J21" si="3">+(H17*100)/$H$22</f>
        <v>42.040314650934121</v>
      </c>
      <c r="K17" s="81"/>
      <c r="L17" s="35">
        <v>148390</v>
      </c>
      <c r="M17" s="36">
        <f t="shared" ref="M17:M21" si="4">+(L17*100)/$L$22</f>
        <v>42.332797005694204</v>
      </c>
      <c r="N17" s="15"/>
    </row>
    <row r="18" spans="1:14" ht="15.75">
      <c r="A18" s="12"/>
      <c r="B18" s="34" t="s">
        <v>88</v>
      </c>
      <c r="C18" s="35">
        <v>344</v>
      </c>
      <c r="D18" s="35">
        <v>179</v>
      </c>
      <c r="E18" s="36">
        <f t="shared" si="0"/>
        <v>-47.965116279069761</v>
      </c>
      <c r="F18" s="36">
        <f t="shared" si="2"/>
        <v>1.9479812819675699</v>
      </c>
      <c r="G18" s="35">
        <v>886</v>
      </c>
      <c r="H18" s="35">
        <v>416</v>
      </c>
      <c r="I18" s="36">
        <f t="shared" si="1"/>
        <v>-53.04740406320542</v>
      </c>
      <c r="J18" s="36">
        <f t="shared" si="3"/>
        <v>2.0452310717797442</v>
      </c>
      <c r="K18" s="81"/>
      <c r="L18" s="35">
        <v>11671</v>
      </c>
      <c r="M18" s="36">
        <f t="shared" si="4"/>
        <v>3.3295105725012268</v>
      </c>
      <c r="N18" s="15"/>
    </row>
    <row r="19" spans="1:14" ht="15.75">
      <c r="A19" s="12"/>
      <c r="B19" s="34" t="s">
        <v>89</v>
      </c>
      <c r="C19" s="35">
        <v>78</v>
      </c>
      <c r="D19" s="35">
        <v>41</v>
      </c>
      <c r="E19" s="36">
        <f t="shared" si="0"/>
        <v>-47.435897435897431</v>
      </c>
      <c r="F19" s="36">
        <f t="shared" si="2"/>
        <v>0.44618565676352162</v>
      </c>
      <c r="G19" s="35">
        <v>187</v>
      </c>
      <c r="H19" s="35">
        <v>93</v>
      </c>
      <c r="I19" s="36">
        <f t="shared" si="1"/>
        <v>-50.267379679144383</v>
      </c>
      <c r="J19" s="36">
        <f t="shared" si="3"/>
        <v>0.45722713864306785</v>
      </c>
      <c r="K19" s="81"/>
      <c r="L19" s="35">
        <v>2146</v>
      </c>
      <c r="M19" s="36">
        <f t="shared" si="4"/>
        <v>0.61221229445528513</v>
      </c>
      <c r="N19" s="15"/>
    </row>
    <row r="20" spans="1:14" ht="15.75">
      <c r="A20" s="12"/>
      <c r="B20" s="34" t="s">
        <v>90</v>
      </c>
      <c r="C20" s="35">
        <v>3712</v>
      </c>
      <c r="D20" s="35">
        <v>4259</v>
      </c>
      <c r="E20" s="36">
        <f t="shared" si="0"/>
        <v>14.735991379310342</v>
      </c>
      <c r="F20" s="36">
        <f t="shared" si="2"/>
        <v>46.348895418435085</v>
      </c>
      <c r="G20" s="35">
        <v>8023</v>
      </c>
      <c r="H20" s="35">
        <v>9201</v>
      </c>
      <c r="I20" s="36">
        <f t="shared" si="1"/>
        <v>14.682786987411189</v>
      </c>
      <c r="J20" s="36">
        <f t="shared" si="3"/>
        <v>45.235988200589972</v>
      </c>
      <c r="K20" s="81"/>
      <c r="L20" s="35">
        <v>169368</v>
      </c>
      <c r="M20" s="36">
        <f t="shared" si="4"/>
        <v>48.317414672554861</v>
      </c>
      <c r="N20" s="15"/>
    </row>
    <row r="21" spans="1:14" ht="15.75">
      <c r="A21" s="12"/>
      <c r="B21" s="34" t="s">
        <v>71</v>
      </c>
      <c r="C21" s="35">
        <v>1163</v>
      </c>
      <c r="D21" s="35">
        <v>791</v>
      </c>
      <c r="E21" s="36">
        <f t="shared" si="0"/>
        <v>-31.986242476354253</v>
      </c>
      <c r="F21" s="36">
        <f t="shared" si="2"/>
        <v>8.6081184024376967</v>
      </c>
      <c r="G21" s="35">
        <v>2125</v>
      </c>
      <c r="H21" s="35">
        <v>1901</v>
      </c>
      <c r="I21" s="36">
        <f t="shared" si="1"/>
        <v>-10.541176470588232</v>
      </c>
      <c r="J21" s="36">
        <f t="shared" si="3"/>
        <v>9.3461160275319575</v>
      </c>
      <c r="K21" s="81"/>
      <c r="L21" s="35">
        <v>17035</v>
      </c>
      <c r="M21" s="36">
        <f t="shared" si="4"/>
        <v>4.8597560279803274</v>
      </c>
      <c r="N21" s="15"/>
    </row>
    <row r="22" spans="1:14" ht="15.75">
      <c r="A22" s="12"/>
      <c r="B22" s="40" t="s">
        <v>70</v>
      </c>
      <c r="C22" s="42">
        <f>SUM(C16:C21)</f>
        <v>10675</v>
      </c>
      <c r="D22" s="42">
        <f>SUM(D16:D21)</f>
        <v>9189</v>
      </c>
      <c r="E22" s="38">
        <f t="shared" si="0"/>
        <v>-13.920374707259953</v>
      </c>
      <c r="F22" s="38">
        <v>100</v>
      </c>
      <c r="G22" s="42">
        <f>SUM(G16:G21)</f>
        <v>22609</v>
      </c>
      <c r="H22" s="42">
        <f>SUM(H16:H21)</f>
        <v>20340</v>
      </c>
      <c r="I22" s="38">
        <f t="shared" si="1"/>
        <v>-10.035826440797912</v>
      </c>
      <c r="J22" s="38">
        <v>100</v>
      </c>
      <c r="K22" s="4"/>
      <c r="L22" s="42">
        <f>SUM(L16:L21)</f>
        <v>350532</v>
      </c>
      <c r="M22" s="38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2018-04-18T12:37:30Z</dcterms:modified>
</cp:coreProperties>
</file>