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\"/>
    </mc:Choice>
  </mc:AlternateContent>
  <bookViews>
    <workbookView xWindow="0" yWindow="0" windowWidth="25200" windowHeight="11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N41" i="14"/>
  <c r="O40" i="14"/>
  <c r="N40" i="14"/>
  <c r="I41" i="14"/>
  <c r="J40" i="14"/>
  <c r="I40" i="14"/>
  <c r="D41" i="14"/>
  <c r="E40" i="14"/>
  <c r="D40" i="14"/>
  <c r="N32" i="14"/>
  <c r="M32" i="14"/>
  <c r="I32" i="14"/>
  <c r="H32" i="14"/>
  <c r="D32" i="14"/>
  <c r="C32" i="14"/>
  <c r="O28" i="14" l="1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L48" i="6" l="1"/>
  <c r="M41" i="14" l="1"/>
  <c r="M41" i="12"/>
  <c r="O39" i="14" l="1"/>
  <c r="N39" i="14"/>
  <c r="J39" i="14"/>
  <c r="I39" i="14"/>
  <c r="E39" i="14"/>
  <c r="D39" i="14"/>
  <c r="C39" i="14"/>
  <c r="C39" i="12" l="1"/>
  <c r="J39" i="12"/>
  <c r="I39" i="12"/>
  <c r="O39" i="12"/>
  <c r="N39" i="12"/>
  <c r="E39" i="12"/>
  <c r="D39" i="12"/>
  <c r="M29" i="12" l="1"/>
  <c r="C29" i="12" l="1"/>
  <c r="L25" i="15" l="1"/>
  <c r="H25" i="15"/>
  <c r="G25" i="15"/>
  <c r="D25" i="15"/>
  <c r="E25" i="15" s="1"/>
  <c r="C25" i="15"/>
  <c r="L22" i="5"/>
  <c r="M21" i="5" s="1"/>
  <c r="H22" i="5"/>
  <c r="G22" i="5"/>
  <c r="D22" i="5"/>
  <c r="C22" i="5"/>
  <c r="I25" i="15" l="1"/>
  <c r="E22" i="5"/>
  <c r="I22" i="5"/>
  <c r="I24" i="15"/>
  <c r="I23" i="15"/>
  <c r="I22" i="15"/>
  <c r="I21" i="15"/>
  <c r="I20" i="15"/>
  <c r="I19" i="15"/>
  <c r="I18" i="15"/>
  <c r="I17" i="15"/>
  <c r="I16" i="15"/>
  <c r="E24" i="15"/>
  <c r="E23" i="15"/>
  <c r="E22" i="15"/>
  <c r="E21" i="15"/>
  <c r="E20" i="15"/>
  <c r="E19" i="15"/>
  <c r="E18" i="15"/>
  <c r="E17" i="15"/>
  <c r="E16" i="15"/>
  <c r="I21" i="5"/>
  <c r="I20" i="5"/>
  <c r="I19" i="5"/>
  <c r="I18" i="5"/>
  <c r="I17" i="5"/>
  <c r="I16" i="5"/>
  <c r="E21" i="5"/>
  <c r="E20" i="5"/>
  <c r="E19" i="5"/>
  <c r="E18" i="5"/>
  <c r="E17" i="5"/>
  <c r="E16" i="5"/>
  <c r="L22" i="10"/>
  <c r="H22" i="10"/>
  <c r="G22" i="10"/>
  <c r="D22" i="10"/>
  <c r="E22" i="10" s="1"/>
  <c r="C22" i="10"/>
  <c r="I21" i="10"/>
  <c r="I20" i="10"/>
  <c r="I19" i="10"/>
  <c r="I18" i="10"/>
  <c r="I17" i="10"/>
  <c r="I16" i="10"/>
  <c r="E21" i="10"/>
  <c r="E20" i="10"/>
  <c r="E19" i="10"/>
  <c r="E18" i="10"/>
  <c r="E17" i="10"/>
  <c r="E16" i="10"/>
  <c r="I22" i="10" l="1"/>
  <c r="I22" i="4"/>
  <c r="I21" i="4"/>
  <c r="I20" i="4"/>
  <c r="I19" i="4"/>
  <c r="I18" i="4"/>
  <c r="I17" i="4"/>
  <c r="I16" i="4"/>
  <c r="G23" i="4"/>
  <c r="E22" i="4"/>
  <c r="E21" i="4"/>
  <c r="E20" i="4"/>
  <c r="E19" i="4"/>
  <c r="E18" i="4"/>
  <c r="E17" i="4"/>
  <c r="E16" i="4"/>
  <c r="L23" i="4"/>
  <c r="H23" i="4"/>
  <c r="C23" i="4"/>
  <c r="D23" i="4"/>
  <c r="I23" i="4" l="1"/>
  <c r="E23" i="4"/>
  <c r="H41" i="2"/>
  <c r="G41" i="2"/>
  <c r="D41" i="2"/>
  <c r="C41" i="2"/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6" i="2"/>
  <c r="H48" i="6" l="1"/>
  <c r="G48" i="6"/>
  <c r="D48" i="6"/>
  <c r="C48" i="6"/>
  <c r="I48" i="6" l="1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G50" i="7" l="1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M29" i="14"/>
  <c r="H29" i="14"/>
  <c r="C29" i="14"/>
  <c r="E50" i="7" l="1"/>
  <c r="F49" i="7"/>
  <c r="H29" i="12"/>
  <c r="M19" i="15" l="1"/>
  <c r="J24" i="15"/>
  <c r="F24" i="15"/>
  <c r="J23" i="15"/>
  <c r="F23" i="15"/>
  <c r="J22" i="15"/>
  <c r="F22" i="15"/>
  <c r="J21" i="15"/>
  <c r="F21" i="15"/>
  <c r="J20" i="15"/>
  <c r="F20" i="15"/>
  <c r="J19" i="15"/>
  <c r="F19" i="15"/>
  <c r="J18" i="15"/>
  <c r="F18" i="15"/>
  <c r="M17" i="15"/>
  <c r="J17" i="15"/>
  <c r="F17" i="15"/>
  <c r="M16" i="15"/>
  <c r="J16" i="15"/>
  <c r="F16" i="15"/>
  <c r="J25" i="15" l="1"/>
  <c r="F25" i="15"/>
  <c r="M21" i="15"/>
  <c r="M22" i="15"/>
  <c r="M18" i="15"/>
  <c r="M23" i="15"/>
  <c r="M20" i="15"/>
  <c r="M24" i="15"/>
  <c r="O32" i="14"/>
  <c r="E32" i="14"/>
  <c r="N29" i="14"/>
  <c r="I29" i="14"/>
  <c r="D29" i="14"/>
  <c r="N29" i="12"/>
  <c r="I29" i="12"/>
  <c r="D29" i="12"/>
  <c r="M25" i="15" l="1"/>
  <c r="I33" i="14"/>
  <c r="D33" i="14"/>
  <c r="N33" i="14"/>
  <c r="J32" i="14"/>
  <c r="N33" i="12"/>
  <c r="I33" i="12"/>
  <c r="D33" i="12"/>
  <c r="J32" i="12"/>
  <c r="O32" i="12"/>
  <c r="E32" i="12"/>
  <c r="J17" i="10" l="1"/>
  <c r="J18" i="10"/>
  <c r="J19" i="10"/>
  <c r="J20" i="10"/>
  <c r="J21" i="10"/>
  <c r="F17" i="10"/>
  <c r="F18" i="10"/>
  <c r="F19" i="10"/>
  <c r="F20" i="10"/>
  <c r="F21" i="10"/>
  <c r="J16" i="10"/>
  <c r="F16" i="10"/>
  <c r="J17" i="5"/>
  <c r="J18" i="5"/>
  <c r="J19" i="5"/>
  <c r="J20" i="5"/>
  <c r="J21" i="5"/>
  <c r="F17" i="5"/>
  <c r="F18" i="5"/>
  <c r="F19" i="5"/>
  <c r="F20" i="5"/>
  <c r="F21" i="5"/>
  <c r="J16" i="5"/>
  <c r="F16" i="5"/>
  <c r="J17" i="4"/>
  <c r="J18" i="4"/>
  <c r="J19" i="4"/>
  <c r="J20" i="4"/>
  <c r="J21" i="4"/>
  <c r="J22" i="4"/>
  <c r="F17" i="4"/>
  <c r="F18" i="4"/>
  <c r="F19" i="4"/>
  <c r="F20" i="4"/>
  <c r="F21" i="4"/>
  <c r="F22" i="4"/>
  <c r="J16" i="4"/>
  <c r="F16" i="4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J16" i="2"/>
  <c r="F16" i="2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J16" i="6"/>
  <c r="F16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F23" i="4" l="1"/>
  <c r="J48" i="6"/>
  <c r="F48" i="6"/>
  <c r="J23" i="4"/>
  <c r="J22" i="5"/>
  <c r="F22" i="5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17" i="7"/>
  <c r="M21" i="7"/>
  <c r="M25" i="7"/>
  <c r="M29" i="7"/>
  <c r="M33" i="7"/>
  <c r="M37" i="7"/>
  <c r="M41" i="7"/>
  <c r="M45" i="7"/>
  <c r="M18" i="7"/>
  <c r="M22" i="7"/>
  <c r="M26" i="7"/>
  <c r="M30" i="7"/>
  <c r="M34" i="7"/>
  <c r="M38" i="7"/>
  <c r="M42" i="7"/>
  <c r="M46" i="7"/>
  <c r="M16" i="10"/>
  <c r="M19" i="10"/>
  <c r="M20" i="10"/>
  <c r="M17" i="10"/>
  <c r="M21" i="10"/>
  <c r="M18" i="10"/>
  <c r="L41" i="2"/>
  <c r="M50" i="7" l="1"/>
  <c r="M16" i="5"/>
  <c r="M17" i="5"/>
  <c r="M18" i="5"/>
  <c r="M19" i="5"/>
  <c r="M20" i="5"/>
  <c r="M20" i="4"/>
  <c r="M22" i="4"/>
  <c r="M17" i="4"/>
  <c r="M21" i="4"/>
  <c r="M18" i="4"/>
  <c r="M19" i="4"/>
  <c r="M16" i="4"/>
  <c r="M16" i="2"/>
  <c r="M19" i="2"/>
  <c r="M23" i="2"/>
  <c r="M27" i="2"/>
  <c r="M31" i="2"/>
  <c r="M35" i="2"/>
  <c r="M39" i="2"/>
  <c r="M26" i="2"/>
  <c r="M30" i="2"/>
  <c r="M34" i="2"/>
  <c r="M38" i="2"/>
  <c r="M20" i="2"/>
  <c r="M24" i="2"/>
  <c r="M28" i="2"/>
  <c r="M32" i="2"/>
  <c r="M36" i="2"/>
  <c r="M40" i="2"/>
  <c r="M22" i="2"/>
  <c r="M17" i="2"/>
  <c r="M21" i="2"/>
  <c r="M25" i="2"/>
  <c r="M29" i="2"/>
  <c r="M33" i="2"/>
  <c r="M37" i="2"/>
  <c r="M18" i="2"/>
  <c r="M19" i="6"/>
  <c r="M23" i="6"/>
  <c r="M27" i="6"/>
  <c r="M31" i="6"/>
  <c r="M35" i="6"/>
  <c r="M39" i="6"/>
  <c r="M43" i="6"/>
  <c r="M47" i="6"/>
  <c r="M26" i="6"/>
  <c r="M42" i="6"/>
  <c r="M20" i="6"/>
  <c r="M24" i="6"/>
  <c r="M28" i="6"/>
  <c r="M32" i="6"/>
  <c r="M36" i="6"/>
  <c r="M40" i="6"/>
  <c r="M44" i="6"/>
  <c r="M16" i="6"/>
  <c r="M22" i="6"/>
  <c r="M30" i="6"/>
  <c r="M38" i="6"/>
  <c r="M17" i="6"/>
  <c r="M21" i="6"/>
  <c r="M25" i="6"/>
  <c r="M29" i="6"/>
  <c r="M33" i="6"/>
  <c r="M37" i="6"/>
  <c r="M41" i="6"/>
  <c r="M45" i="6"/>
  <c r="M18" i="6"/>
  <c r="M34" i="6"/>
  <c r="M46" i="6"/>
  <c r="M22" i="10"/>
  <c r="M22" i="5" l="1"/>
  <c r="M23" i="4"/>
  <c r="M41" i="2"/>
  <c r="M48" i="6"/>
</calcChain>
</file>

<file path=xl/sharedStrings.xml><?xml version="1.0" encoding="utf-8"?>
<sst xmlns="http://schemas.openxmlformats.org/spreadsheetml/2006/main" count="447" uniqueCount="317">
  <si>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</si>
  <si>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</si>
  <si>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</si>
  <si>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</si>
  <si>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</si>
  <si>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</si>
  <si>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</si>
  <si>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</si>
  <si>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</si>
  <si>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</si>
  <si>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</si>
  <si>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</si>
  <si>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</si>
  <si>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</si>
  <si>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</si>
  <si>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</si>
  <si>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</si>
  <si>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</si>
  <si>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</si>
  <si>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</si>
  <si>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</si>
  <si>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</si>
  <si>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</si>
  <si>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</si>
  <si>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</si>
  <si>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</si>
  <si>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</si>
  <si>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</si>
  <si>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</si>
  <si>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</si>
  <si>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</si>
  <si>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</si>
  <si>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</si>
  <si>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</si>
  <si>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</si>
  <si>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</si>
  <si>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</si>
  <si>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</si>
  <si>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</si>
  <si>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</si>
  <si>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</si>
  <si>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</si>
  <si>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</si>
  <si>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</si>
  <si>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</si>
  <si>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</si>
  <si>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</si>
  <si>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</si>
  <si>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</si>
  <si>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</si>
  <si>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</si>
  <si>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</si>
  <si>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</si>
  <si>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</si>
  <si>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</si>
  <si>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</si>
  <si>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</si>
  <si>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</si>
  <si>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</si>
  <si>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</si>
  <si>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</si>
  <si>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</si>
  <si>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</si>
  <si>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</si>
  <si>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</si>
  <si>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</si>
  <si>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</si>
  <si>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</si>
  <si>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</si>
  <si>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</si>
  <si>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</si>
  <si>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</si>
  <si>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</si>
  <si>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</si>
  <si>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</si>
  <si>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</si>
  <si>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</si>
  <si>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</si>
  <si>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</si>
  <si>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</si>
  <si>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</si>
  <si>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</si>
  <si>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</si>
  <si>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</si>
  <si>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</si>
  <si>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</si>
  <si>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</si>
  <si>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</si>
  <si>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</si>
  <si>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</si>
  <si>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</si>
  <si>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</si>
  <si>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</si>
  <si>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</si>
  <si>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</si>
  <si>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</si>
  <si>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</si>
  <si>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</si>
  <si>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</si>
  <si>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</si>
  <si>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</si>
  <si>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</si>
  <si>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</si>
  <si>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</si>
  <si>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</si>
  <si>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</si>
  <si>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</si>
  <si>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</si>
  <si>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</si>
  <si>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</si>
  <si>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</si>
  <si>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</si>
  <si>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</si>
  <si>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</si>
  <si>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</si>
  <si>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</si>
  <si>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</si>
  <si>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</si>
  <si>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</si>
  <si>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</si>
  <si>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</si>
  <si>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</si>
  <si>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</si>
  <si>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</si>
  <si>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</si>
  <si>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</si>
  <si>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</si>
  <si>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</si>
  <si>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</si>
  <si>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</si>
  <si>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</si>
  <si>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</si>
  <si>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</si>
  <si>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</si>
  <si>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</si>
  <si>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</si>
  <si>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</si>
  <si>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</si>
  <si>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</si>
  <si>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</si>
  <si>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</si>
  <si>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</si>
  <si>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</si>
  <si>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</si>
  <si>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</si>
  <si>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</si>
  <si>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</si>
  <si>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</si>
  <si>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</si>
  <si>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</si>
  <si>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</si>
  <si>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</si>
  <si>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</si>
  <si>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</si>
  <si>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</si>
  <si>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</si>
  <si>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</si>
  <si>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</si>
  <si>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</si>
  <si>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</si>
  <si>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</si>
  <si>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</si>
  <si>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</si>
  <si>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</si>
  <si>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</si>
  <si>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</si>
  <si>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</si>
  <si>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</si>
  <si>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</si>
  <si>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</si>
  <si>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</si>
  <si>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</si>
  <si>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</si>
  <si>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</si>
  <si>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</si>
  <si>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</si>
  <si>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</si>
  <si>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</si>
  <si>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</si>
  <si>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</si>
  <si>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</si>
  <si>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</si>
  <si>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</si>
  <si>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</si>
  <si>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</si>
  <si>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</si>
  <si>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</si>
  <si>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</si>
  <si>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</si>
  <si>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</si>
  <si>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</si>
  <si>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</si>
  <si>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</si>
  <si>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</si>
  <si>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</si>
  <si>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</si>
  <si>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</si>
  <si>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</si>
  <si>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</si>
  <si>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</si>
  <si>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</si>
  <si>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</si>
  <si>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</si>
  <si>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</si>
  <si>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</si>
  <si>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</si>
  <si>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</si>
  <si>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</si>
  <si>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</si>
  <si>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</si>
  <si>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</si>
  <si>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</si>
  <si>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</si>
  <si>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</si>
  <si>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</si>
  <si>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</si>
  <si>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</si>
  <si>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</si>
  <si>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</si>
  <si>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</si>
  <si>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</si>
  <si>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</si>
  <si>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</si>
  <si>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</si>
  <si>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</si>
  <si>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</si>
  <si>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</si>
  <si>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</si>
  <si>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</si>
  <si>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</si>
  <si>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</si>
  <si>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</si>
  <si>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</si>
  <si>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</si>
  <si>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</si>
  <si>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</si>
  <si>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</si>
  <si>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</si>
  <si>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</si>
  <si>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</si>
  <si>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</si>
  <si>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</si>
  <si>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</si>
  <si>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</si>
  <si>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</si>
  <si>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</si>
  <si>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</si>
  <si>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</si>
  <si>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</si>
  <si>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</si>
  <si>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</si>
  <si>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</si>
  <si>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</si>
  <si>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% Cambio   '17/'16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</si>
  <si>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</si>
  <si>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</si>
  <si>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</si>
  <si>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</si>
  <si>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</si>
  <si>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</si>
  <si>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</si>
  <si>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</si>
  <si>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</si>
  <si>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</si>
  <si>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</si>
  <si>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</si>
  <si>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</si>
  <si>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</si>
  <si>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</si>
  <si>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</si>
  <si>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</si>
  <si>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</si>
  <si>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</si>
  <si>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</si>
  <si>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</si>
  <si>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</si>
  <si>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</si>
  <si>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</si>
  <si>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</si>
  <si>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</si>
  <si>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</si>
  <si>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</si>
  <si>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</si>
  <si>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</si>
  <si>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</si>
  <si>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</si>
  <si>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</si>
  <si>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</si>
  <si>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</si>
  <si>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</si>
  <si>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</si>
  <si>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</si>
  <si>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</si>
  <si>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</si>
  <si>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</si>
  <si>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</si>
  <si>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</si>
  <si>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</si>
  <si>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</si>
  <si>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</si>
  <si>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</si>
  <si>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</si>
  <si>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</si>
  <si>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</si>
  <si>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</si>
  <si>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</si>
  <si>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</si>
  <si>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 xml:space="preserve">INFORMACIÓN ESTADÍSTICA DE POBLACIÓN VÍCTIMA REGISTRADA EN EL </t>
  </si>
  <si>
    <t xml:space="preserve"> SISTEMA DE INFORMACIÓN DEL SERVICIO PÚBLICO DE EMPLEO - SISE*.</t>
  </si>
  <si>
    <t>Acumulado 2013-2017</t>
  </si>
  <si>
    <t>*Esta información corresponde a 94 Prestadores que actualmente hacen uso del Sistema de Información</t>
  </si>
  <si>
    <t>Noviembre de 2017</t>
  </si>
  <si>
    <t>Diciembre de 2017</t>
  </si>
  <si>
    <t>2013-2017</t>
  </si>
  <si>
    <t>Noviembre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</si>
  <si>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Noviembre</t>
    </r>
  </si>
  <si>
    <r>
      <t>Acumulado a</t>
    </r>
    <r>
      <rPr>
        <b/>
        <sz val="12"/>
        <color rgb="FFC00000"/>
        <rFont val="Calibri"/>
        <family val="2"/>
        <scheme val="minor"/>
      </rPr>
      <t xml:space="preserve"> Noviembre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</si>
</sst>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_-* #,##0\ _€_-;\-* #,##0\ _€_-;_-* &quot;-&quot;??\ _€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43" fontId="9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4" fontId="16" fillId="2" borderId="9" xfId="4" applyNumberFormat="1" applyFont="1" applyFill="1" applyBorder="1"/>
    <xf numFmtId="3" fontId="17" fillId="4" borderId="9" xfId="4" applyNumberFormat="1" applyFont="1" applyFill="1" applyBorder="1"/>
    <xf numFmtId="164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13" fillId="0" borderId="0" xfId="0" applyFont="1" applyBorder="1" applyAlignment="1">
      <alignment horizontal="center"/>
    </xf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4" fontId="13" fillId="2" borderId="9" xfId="4" applyNumberFormat="1" applyFont="1" applyFill="1" applyBorder="1"/>
    <xf numFmtId="3" fontId="13" fillId="2" borderId="9" xfId="4" applyNumberFormat="1" applyFont="1" applyFill="1" applyBorder="1"/>
    <xf numFmtId="164" fontId="13" fillId="2" borderId="0" xfId="4" applyNumberFormat="1" applyFont="1" applyFill="1" applyBorder="1"/>
    <xf numFmtId="0" fontId="0" fillId="0" borderId="8" xfId="0" applyFont="1" applyBorder="1"/>
    <xf numFmtId="164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5" fontId="0" fillId="0" borderId="0" xfId="5" applyNumberFormat="1" applyFont="1" applyBorder="1"/>
    <xf numFmtId="165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8" fillId="2" borderId="10" xfId="0" applyNumberFormat="1" applyFont="1" applyFill="1" applyBorder="1" applyAlignment="1">
      <alignment horizontal="center" vertical="center" wrapText="1"/>
    </xf>
    <xf numFmtId="17" fontId="13" fillId="2" borderId="1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  <xf numFmtId="3" fontId="30" fillId="4" borderId="9" xfId="4" applyNumberFormat="1" applyFont="1" applyFill="1" applyBorder="1"/>
    <xf numFmtId="164" fontId="30" fillId="4" borderId="9" xfId="4" applyNumberFormat="1" applyFont="1" applyFill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Noviembre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7536</c:v>
                </c:pt>
                <c:pt idx="1">
                  <c:v>10198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Noviembre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3374</c:v>
                </c:pt>
                <c:pt idx="1">
                  <c:v>4580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Noviembre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4162</c:v>
                </c:pt>
                <c:pt idx="1">
                  <c:v>5618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Menores de 28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Edad!$D$41</c:f>
              <c:strCache>
                <c:ptCount val="1"/>
                <c:pt idx="0">
                  <c:v>  Noviembre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Edad!$D$39:$E$39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Edad!$D$40:$E$40</c:f>
              <c:numCache>
                <c:formatCode>#,##0</c:formatCode>
                <c:ptCount val="2"/>
                <c:pt idx="0">
                  <c:v>3517</c:v>
                </c:pt>
                <c:pt idx="1">
                  <c:v>4899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Entre 29 y 44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Edad!$I$41</c:f>
              <c:strCache>
                <c:ptCount val="1"/>
                <c:pt idx="0">
                  <c:v>  Noviembre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Edad!$I$39:$J$39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Edad!$I$40:$J$40</c:f>
              <c:numCache>
                <c:formatCode>#,##0</c:formatCode>
                <c:ptCount val="2"/>
                <c:pt idx="0">
                  <c:v>2790</c:v>
                </c:pt>
                <c:pt idx="1">
                  <c:v>3658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Más de 45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Edad!$N$41</c:f>
              <c:strCache>
                <c:ptCount val="1"/>
                <c:pt idx="0">
                  <c:v>  Noviembre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Edad!$N$39:$O$39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Edad!$N$40:$O$40</c:f>
              <c:numCache>
                <c:formatCode>#,##0</c:formatCode>
                <c:ptCount val="2"/>
                <c:pt idx="0">
                  <c:v>1054</c:v>
                </c:pt>
                <c:pt idx="1">
                  <c:v>1390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spiraci&#243;n Salari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lasificaciones!A1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s de conocimiento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2" Type="http://schemas.openxmlformats.org/officeDocument/2006/relationships/hyperlink" Target="#&#205;ndice!A1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hyperlink" Target="#Edad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epartamentos!A1"/><Relationship Id="rId3" Type="http://schemas.openxmlformats.org/officeDocument/2006/relationships/chart" Target="../charts/chart6.xml"/><Relationship Id="rId7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Sexo!A1"/><Relationship Id="rId5" Type="http://schemas.openxmlformats.org/officeDocument/2006/relationships/image" Target="../media/image2.png"/><Relationship Id="rId10" Type="http://schemas.openxmlformats.org/officeDocument/2006/relationships/image" Target="../media/image1.png"/><Relationship Id="rId4" Type="http://schemas.openxmlformats.org/officeDocument/2006/relationships/hyperlink" Target="#&#205;ndice!A1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dad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iudades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Departamento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Ocupaciones!A1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iudad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ducaci&#243;n '!A1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Ocupacion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xperiencia laboral'!A1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ducaci&#243;n 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Aspiraci&#243;n Salarial'!A1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eriencia labor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&#193;reas de conocimiento'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52915</xdr:rowOff>
    </xdr:from>
    <xdr:to>
      <xdr:col>5</xdr:col>
      <xdr:colOff>521334</xdr:colOff>
      <xdr:row>5</xdr:row>
      <xdr:rowOff>118915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8F624C-977C-4B60-8EF0-66129B2E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52915"/>
          <a:ext cx="5940000" cy="1113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ECCA04-E1BE-477E-950F-FD64460E2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719666</xdr:colOff>
      <xdr:row>1</xdr:row>
      <xdr:rowOff>0</xdr:rowOff>
    </xdr:from>
    <xdr:to>
      <xdr:col>12</xdr:col>
      <xdr:colOff>754166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21219A-6C82-4573-9096-37AAE59231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302749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74083</xdr:rowOff>
    </xdr:from>
    <xdr:to>
      <xdr:col>3</xdr:col>
      <xdr:colOff>306917</xdr:colOff>
      <xdr:row>5</xdr:row>
      <xdr:rowOff>150666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2E13C4-2EEE-4916-9ED9-4069A86D9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44767"/>
        <a:stretch/>
      </xdr:blipFill>
      <xdr:spPr>
        <a:xfrm>
          <a:off x="116417" y="7408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635006</xdr:colOff>
      <xdr:row>0</xdr:row>
      <xdr:rowOff>74083</xdr:rowOff>
    </xdr:from>
    <xdr:to>
      <xdr:col>10</xdr:col>
      <xdr:colOff>45089</xdr:colOff>
      <xdr:row>5</xdr:row>
      <xdr:rowOff>150666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E1FB0B-71BA-4CA8-B18D-FFB8A91E7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4520"/>
        <a:stretch/>
      </xdr:blipFill>
      <xdr:spPr>
        <a:xfrm>
          <a:off x="5979589" y="74083"/>
          <a:ext cx="27015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0</xdr:row>
      <xdr:rowOff>169334</xdr:rowOff>
    </xdr:from>
    <xdr:to>
      <xdr:col>4</xdr:col>
      <xdr:colOff>402167</xdr:colOff>
      <xdr:row>6</xdr:row>
      <xdr:rowOff>34251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280AFA-DBBF-45EC-9FCD-3143AD53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44767"/>
        <a:stretch/>
      </xdr:blipFill>
      <xdr:spPr>
        <a:xfrm>
          <a:off x="116417" y="169334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359833</xdr:colOff>
      <xdr:row>0</xdr:row>
      <xdr:rowOff>169334</xdr:rowOff>
    </xdr:from>
    <xdr:to>
      <xdr:col>15</xdr:col>
      <xdr:colOff>701250</xdr:colOff>
      <xdr:row>6</xdr:row>
      <xdr:rowOff>34251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C479EA1-73F4-40A5-969B-02B52034E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4520"/>
        <a:stretch/>
      </xdr:blipFill>
      <xdr:spPr>
        <a:xfrm>
          <a:off x="8868833" y="169334"/>
          <a:ext cx="2701500" cy="111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158743</xdr:colOff>
      <xdr:row>35</xdr:row>
      <xdr:rowOff>95253</xdr:rowOff>
    </xdr:from>
    <xdr:to>
      <xdr:col>5</xdr:col>
      <xdr:colOff>86327</xdr:colOff>
      <xdr:row>48</xdr:row>
      <xdr:rowOff>137586</xdr:rowOff>
    </xdr:to>
    <xdr:graphicFrame macro="">
      <xdr:nvGraphicFramePr>
        <xdr:cNvPr id="3" name="Gráfico 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195787</xdr:colOff>
      <xdr:row>35</xdr:row>
      <xdr:rowOff>95253</xdr:rowOff>
    </xdr:from>
    <xdr:to>
      <xdr:col>10</xdr:col>
      <xdr:colOff>493787</xdr:colOff>
      <xdr:row>48</xdr:row>
      <xdr:rowOff>137586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603248</xdr:colOff>
      <xdr:row>35</xdr:row>
      <xdr:rowOff>95253</xdr:rowOff>
    </xdr:from>
    <xdr:to>
      <xdr:col>16</xdr:col>
      <xdr:colOff>12248</xdr:colOff>
      <xdr:row>48</xdr:row>
      <xdr:rowOff>137586</xdr:rowOff>
    </xdr:to>
    <xdr:graphicFrame macro="">
      <xdr:nvGraphicFramePr>
        <xdr:cNvPr id="5" name="Gráfico 2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402167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4F076AA-BFC6-4ECF-A8DD-8545BAF9C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1</xdr:row>
      <xdr:rowOff>0</xdr:rowOff>
    </xdr:from>
    <xdr:to>
      <xdr:col>15</xdr:col>
      <xdr:colOff>733000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A6361EA-1551-428D-8437-3E740C205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4520"/>
        <a:stretch/>
      </xdr:blipFill>
      <xdr:spPr>
        <a:xfrm>
          <a:off x="8868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190500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8252D6-B898-4245-BABA-845B2E2D4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296333</xdr:colOff>
      <xdr:row>1</xdr:row>
      <xdr:rowOff>0</xdr:rowOff>
    </xdr:from>
    <xdr:to>
      <xdr:col>13</xdr:col>
      <xdr:colOff>2750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789A20-1418-4FE1-98CF-938F5544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344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447146</xdr:colOff>
      <xdr:row>6</xdr:row>
      <xdr:rowOff>101719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0F2183-0BED-4436-A80E-C89041AAD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9063" y="226219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25141</xdr:colOff>
      <xdr:row>1</xdr:row>
      <xdr:rowOff>0</xdr:rowOff>
    </xdr:from>
    <xdr:to>
      <xdr:col>13</xdr:col>
      <xdr:colOff>12016</xdr:colOff>
      <xdr:row>6</xdr:row>
      <xdr:rowOff>101719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47226EA-1EBF-4CE4-B52B-292F39047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823735" y="226219"/>
          <a:ext cx="2701500" cy="1113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DD16A4F-C5E5-46F6-BF3B-4EA7A921F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740834</xdr:colOff>
      <xdr:row>1</xdr:row>
      <xdr:rowOff>0</xdr:rowOff>
    </xdr:from>
    <xdr:to>
      <xdr:col>12</xdr:col>
      <xdr:colOff>775334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9E27E66-DCCC-4175-AC03-80532BD65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641417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201083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7E0ECEF-1185-4A33-8D08-E1A782AA8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762002</xdr:colOff>
      <xdr:row>1</xdr:row>
      <xdr:rowOff>0</xdr:rowOff>
    </xdr:from>
    <xdr:to>
      <xdr:col>13</xdr:col>
      <xdr:colOff>23918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F5B656-420E-404A-BA33-2AB7D4A9E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090835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A7B044B-946F-41E3-85AB-A92405EC8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0</xdr:rowOff>
    </xdr:from>
    <xdr:to>
      <xdr:col>13</xdr:col>
      <xdr:colOff>34501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5350D7D-9F69-4FF0-A2AE-7EF3322C4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72918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118916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B8BFD94-09E2-414A-B54D-C3180B2FA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740833</xdr:colOff>
      <xdr:row>1</xdr:row>
      <xdr:rowOff>0</xdr:rowOff>
    </xdr:from>
    <xdr:to>
      <xdr:col>12</xdr:col>
      <xdr:colOff>775333</xdr:colOff>
      <xdr:row>6</xdr:row>
      <xdr:rowOff>118916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D99C159-AB1F-4B39-9A1B-80F409A9E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20000" y="232833"/>
          <a:ext cx="2701500" cy="111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/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2" t="s">
        <v>307</v>
      </c>
      <c r="C7" s="92"/>
      <c r="D7" s="92"/>
      <c r="E7" s="92"/>
      <c r="F7" s="92"/>
      <c r="G7" s="15"/>
    </row>
    <row r="8" spans="1:16" ht="15.75" customHeight="1">
      <c r="A8" s="12"/>
      <c r="B8" s="92" t="s">
        <v>308</v>
      </c>
      <c r="C8" s="92"/>
      <c r="D8" s="92"/>
      <c r="E8" s="92"/>
      <c r="F8" s="92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285</v>
      </c>
      <c r="D14" s="4"/>
      <c r="E14" s="4"/>
      <c r="F14" s="4"/>
      <c r="G14" s="15"/>
    </row>
    <row r="15" spans="1:16" ht="15.75">
      <c r="A15" s="12"/>
      <c r="B15" s="24"/>
      <c r="C15" s="41" t="s">
        <v>286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298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3" t="s">
        <v>310</v>
      </c>
      <c r="C26" s="4"/>
      <c r="D26" s="4"/>
      <c r="E26" s="4"/>
      <c r="F26" s="4"/>
      <c r="G26" s="15"/>
    </row>
    <row r="27" spans="1:7">
      <c r="A27" s="12"/>
      <c r="B27" s="83" t="s">
        <v>227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229</v>
      </c>
      <c r="C30" s="45" t="s">
        <v>311</v>
      </c>
      <c r="D30" s="4"/>
      <c r="E30" s="4"/>
      <c r="F30" s="4"/>
      <c r="G30" s="15"/>
    </row>
    <row r="31" spans="1:7" ht="15.75">
      <c r="A31" s="12"/>
      <c r="B31" s="44" t="s">
        <v>228</v>
      </c>
      <c r="C31" s="45" t="s">
        <v>312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297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15"/>
    </row>
    <row r="13" spans="1:19" ht="63">
      <c r="A13" s="12"/>
      <c r="B13" s="30" t="s">
        <v>296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306</v>
      </c>
      <c r="K13" s="65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65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287</v>
      </c>
      <c r="C16" s="35">
        <v>51</v>
      </c>
      <c r="D16" s="35">
        <v>35</v>
      </c>
      <c r="E16" s="36">
        <f t="shared" ref="E16:E25" si="0">IF(ISBLANK(D16),"",(IFERROR(((D16/C16-1)*100),"")))</f>
        <v>-31.372549019607842</v>
      </c>
      <c r="F16" s="36">
        <f t="shared" ref="F16:F24" si="1">+(D16*100)/$D$25</f>
        <v>0.34320454991174743</v>
      </c>
      <c r="G16" s="35">
        <v>396</v>
      </c>
      <c r="H16" s="35">
        <v>478</v>
      </c>
      <c r="I16" s="36">
        <f t="shared" ref="I16:I25" si="2">IF(ISBLANK(H16),"",(IFERROR(((H16/G16-1)*100),"")))</f>
        <v>20.707070707070695</v>
      </c>
      <c r="J16" s="36">
        <f t="shared" ref="J16:J24" si="3">+(H16*100)/$H$25</f>
        <v>0.47155385875087552</v>
      </c>
      <c r="K16" s="81"/>
      <c r="L16" s="35">
        <v>1518</v>
      </c>
      <c r="M16" s="36">
        <f t="shared" ref="M16:M24" si="4">+(L16*100)/$L$25</f>
        <v>0.46842454445867343</v>
      </c>
      <c r="N16" s="15"/>
    </row>
    <row r="17" spans="1:14" ht="15.75">
      <c r="A17" s="12"/>
      <c r="B17" s="34" t="s">
        <v>288</v>
      </c>
      <c r="C17" s="35">
        <v>29</v>
      </c>
      <c r="D17" s="35">
        <v>34</v>
      </c>
      <c r="E17" s="36">
        <f t="shared" si="0"/>
        <v>17.241379310344819</v>
      </c>
      <c r="F17" s="36">
        <f t="shared" si="1"/>
        <v>0.33339870562855461</v>
      </c>
      <c r="G17" s="35">
        <v>246</v>
      </c>
      <c r="H17" s="35">
        <v>307</v>
      </c>
      <c r="I17" s="36">
        <f t="shared" si="2"/>
        <v>24.796747967479682</v>
      </c>
      <c r="J17" s="36">
        <f t="shared" si="3"/>
        <v>0.30285990509731964</v>
      </c>
      <c r="K17" s="81"/>
      <c r="L17" s="35">
        <v>1111</v>
      </c>
      <c r="M17" s="36">
        <f t="shared" si="4"/>
        <v>0.34283245645163779</v>
      </c>
      <c r="N17" s="15"/>
    </row>
    <row r="18" spans="1:14" ht="15.75">
      <c r="A18" s="12"/>
      <c r="B18" s="34" t="s">
        <v>289</v>
      </c>
      <c r="C18" s="35">
        <v>97</v>
      </c>
      <c r="D18" s="35">
        <v>121</v>
      </c>
      <c r="E18" s="36">
        <f t="shared" si="0"/>
        <v>24.742268041237114</v>
      </c>
      <c r="F18" s="36">
        <f t="shared" si="1"/>
        <v>1.1865071582663267</v>
      </c>
      <c r="G18" s="35">
        <v>1022</v>
      </c>
      <c r="H18" s="35">
        <v>1558</v>
      </c>
      <c r="I18" s="36">
        <f t="shared" si="2"/>
        <v>52.446183953033263</v>
      </c>
      <c r="J18" s="36">
        <f t="shared" si="3"/>
        <v>1.5369893555101759</v>
      </c>
      <c r="K18" s="81"/>
      <c r="L18" s="35">
        <v>5150</v>
      </c>
      <c r="M18" s="36">
        <f t="shared" si="4"/>
        <v>1.58918735438878</v>
      </c>
      <c r="N18" s="15"/>
    </row>
    <row r="19" spans="1:14" ht="15.75">
      <c r="A19" s="12"/>
      <c r="B19" s="34" t="s">
        <v>290</v>
      </c>
      <c r="C19" s="35">
        <v>89</v>
      </c>
      <c r="D19" s="35">
        <v>112</v>
      </c>
      <c r="E19" s="36">
        <f t="shared" si="0"/>
        <v>25.842696629213478</v>
      </c>
      <c r="F19" s="36">
        <f t="shared" si="1"/>
        <v>1.0982545597175917</v>
      </c>
      <c r="G19" s="35">
        <v>901</v>
      </c>
      <c r="H19" s="35">
        <v>1403</v>
      </c>
      <c r="I19" s="36">
        <f t="shared" si="2"/>
        <v>55.715871254162039</v>
      </c>
      <c r="J19" s="36">
        <f t="shared" si="3"/>
        <v>1.3840796314382393</v>
      </c>
      <c r="K19" s="81"/>
      <c r="L19" s="35">
        <v>4520</v>
      </c>
      <c r="M19" s="36">
        <f t="shared" si="4"/>
        <v>1.3947819110363662</v>
      </c>
      <c r="N19" s="15"/>
    </row>
    <row r="20" spans="1:14" ht="15.75">
      <c r="A20" s="12"/>
      <c r="B20" s="34" t="s">
        <v>291</v>
      </c>
      <c r="C20" s="35">
        <v>132</v>
      </c>
      <c r="D20" s="35">
        <v>182</v>
      </c>
      <c r="E20" s="36">
        <f t="shared" si="0"/>
        <v>37.87878787878789</v>
      </c>
      <c r="F20" s="36">
        <f t="shared" si="1"/>
        <v>1.7846636595410865</v>
      </c>
      <c r="G20" s="35">
        <v>1525</v>
      </c>
      <c r="H20" s="35">
        <v>2044</v>
      </c>
      <c r="I20" s="36">
        <f t="shared" si="2"/>
        <v>34.032786885245891</v>
      </c>
      <c r="J20" s="36">
        <f t="shared" si="3"/>
        <v>2.0164353290518608</v>
      </c>
      <c r="K20" s="81"/>
      <c r="L20" s="35">
        <v>7727</v>
      </c>
      <c r="M20" s="36">
        <f t="shared" si="4"/>
        <v>2.3843981917207966</v>
      </c>
      <c r="N20" s="15"/>
    </row>
    <row r="21" spans="1:14" ht="15" customHeight="1">
      <c r="A21" s="12"/>
      <c r="B21" s="34" t="s">
        <v>292</v>
      </c>
      <c r="C21" s="35">
        <v>435</v>
      </c>
      <c r="D21" s="35">
        <v>548</v>
      </c>
      <c r="E21" s="36">
        <f t="shared" si="0"/>
        <v>25.977011494252867</v>
      </c>
      <c r="F21" s="36">
        <f t="shared" si="1"/>
        <v>5.3736026671896449</v>
      </c>
      <c r="G21" s="35">
        <v>5116</v>
      </c>
      <c r="H21" s="35">
        <v>5801</v>
      </c>
      <c r="I21" s="36">
        <f t="shared" si="2"/>
        <v>13.3893666927287</v>
      </c>
      <c r="J21" s="36">
        <f t="shared" si="3"/>
        <v>5.7227697376858346</v>
      </c>
      <c r="K21" s="81"/>
      <c r="L21" s="35">
        <v>23841</v>
      </c>
      <c r="M21" s="36">
        <f t="shared" si="4"/>
        <v>7.356857420579205</v>
      </c>
      <c r="N21" s="15"/>
    </row>
    <row r="22" spans="1:14" ht="15.75">
      <c r="A22" s="12"/>
      <c r="B22" s="34" t="s">
        <v>293</v>
      </c>
      <c r="C22" s="35">
        <v>329</v>
      </c>
      <c r="D22" s="35">
        <v>387</v>
      </c>
      <c r="E22" s="36">
        <f t="shared" si="0"/>
        <v>17.629179331306986</v>
      </c>
      <c r="F22" s="36">
        <f t="shared" si="1"/>
        <v>3.7948617375956069</v>
      </c>
      <c r="G22" s="35">
        <v>3621</v>
      </c>
      <c r="H22" s="35">
        <v>4392</v>
      </c>
      <c r="I22" s="36">
        <f t="shared" si="2"/>
        <v>21.292460646230317</v>
      </c>
      <c r="J22" s="36">
        <f t="shared" si="3"/>
        <v>4.332771020154488</v>
      </c>
      <c r="K22" s="81"/>
      <c r="L22" s="35">
        <v>16570</v>
      </c>
      <c r="M22" s="36">
        <f t="shared" si="4"/>
        <v>5.1131717402372985</v>
      </c>
      <c r="N22" s="15"/>
    </row>
    <row r="23" spans="1:14" ht="15.75">
      <c r="A23" s="12"/>
      <c r="B23" s="34" t="s">
        <v>294</v>
      </c>
      <c r="C23" s="35">
        <v>12</v>
      </c>
      <c r="D23" s="35">
        <v>22</v>
      </c>
      <c r="E23" s="36">
        <f t="shared" si="0"/>
        <v>83.333333333333329</v>
      </c>
      <c r="F23" s="36">
        <f t="shared" si="1"/>
        <v>0.21572857423024122</v>
      </c>
      <c r="G23" s="35">
        <v>160</v>
      </c>
      <c r="H23" s="35">
        <v>205</v>
      </c>
      <c r="I23" s="36">
        <f t="shared" si="2"/>
        <v>28.125</v>
      </c>
      <c r="J23" s="36">
        <f t="shared" si="3"/>
        <v>0.20223544151449682</v>
      </c>
      <c r="K23" s="81"/>
      <c r="L23" s="35">
        <v>793</v>
      </c>
      <c r="M23" s="36">
        <f t="shared" si="4"/>
        <v>0.24470399456899078</v>
      </c>
      <c r="N23" s="15"/>
    </row>
    <row r="24" spans="1:14" ht="15.75">
      <c r="A24" s="12"/>
      <c r="B24" s="34" t="s">
        <v>295</v>
      </c>
      <c r="C24" s="35">
        <v>6362</v>
      </c>
      <c r="D24" s="35">
        <v>8757</v>
      </c>
      <c r="E24" s="36">
        <f t="shared" si="0"/>
        <v>37.645394530022003</v>
      </c>
      <c r="F24" s="36">
        <f t="shared" si="1"/>
        <v>85.869778387919197</v>
      </c>
      <c r="G24" s="35">
        <v>61003</v>
      </c>
      <c r="H24" s="35">
        <v>85179</v>
      </c>
      <c r="I24" s="36">
        <f t="shared" si="2"/>
        <v>39.630837827647824</v>
      </c>
      <c r="J24" s="36">
        <f t="shared" si="3"/>
        <v>84.030305720796704</v>
      </c>
      <c r="K24" s="81"/>
      <c r="L24" s="35">
        <v>262835</v>
      </c>
      <c r="M24" s="36">
        <f t="shared" si="4"/>
        <v>81.105642386558259</v>
      </c>
      <c r="N24" s="15"/>
    </row>
    <row r="25" spans="1:14" ht="15.75">
      <c r="A25" s="12"/>
      <c r="B25" s="40" t="s">
        <v>70</v>
      </c>
      <c r="C25" s="37">
        <f>SUM(C16:C24)</f>
        <v>7536</v>
      </c>
      <c r="D25" s="37">
        <f>SUM(D16:D24)</f>
        <v>10198</v>
      </c>
      <c r="E25" s="38">
        <f t="shared" si="0"/>
        <v>35.323779193205951</v>
      </c>
      <c r="F25" s="37">
        <f>SUM(F16:F24)</f>
        <v>100</v>
      </c>
      <c r="G25" s="37">
        <f t="shared" ref="G25:H25" si="5">SUM(G16:G24)</f>
        <v>73990</v>
      </c>
      <c r="H25" s="37">
        <f t="shared" si="5"/>
        <v>101367</v>
      </c>
      <c r="I25" s="38">
        <f t="shared" si="2"/>
        <v>37.000946073793763</v>
      </c>
      <c r="J25" s="37">
        <f>SUM(J16:J24)</f>
        <v>100</v>
      </c>
      <c r="K25" s="4"/>
      <c r="L25" s="37">
        <f t="shared" ref="L25:M25" si="6">SUM(L16:L24)</f>
        <v>324065</v>
      </c>
      <c r="M25" s="37">
        <f t="shared" si="6"/>
        <v>100</v>
      </c>
      <c r="N25" s="15"/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"/>
    </row>
    <row r="27" spans="1:14" ht="15.75">
      <c r="A27" s="12"/>
      <c r="B27" s="34" t="s">
        <v>255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>
      <c r="A28" s="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9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8"/>
      <c r="C11" s="101" t="s">
        <v>110</v>
      </c>
      <c r="D11" s="101"/>
      <c r="E11" s="101"/>
      <c r="F11" s="101"/>
      <c r="G11" s="101"/>
      <c r="H11" s="101"/>
      <c r="I11" s="101"/>
      <c r="J11" s="101"/>
      <c r="K11" s="15"/>
    </row>
    <row r="12" spans="1:11" ht="15.75">
      <c r="A12" s="12"/>
      <c r="B12" s="3"/>
      <c r="C12" s="49"/>
      <c r="D12" s="49"/>
      <c r="E12" s="49"/>
      <c r="F12" s="49"/>
      <c r="G12" s="49"/>
      <c r="H12" s="49"/>
      <c r="I12" s="49"/>
      <c r="J12" s="49"/>
      <c r="K12" s="15"/>
    </row>
    <row r="13" spans="1:11" ht="15.75">
      <c r="A13" s="12"/>
      <c r="B13" s="50" t="s">
        <v>92</v>
      </c>
      <c r="C13" s="51" t="s">
        <v>139</v>
      </c>
      <c r="D13" s="51"/>
      <c r="E13" s="51"/>
      <c r="F13" s="51"/>
      <c r="G13" s="51"/>
      <c r="H13" s="51"/>
      <c r="I13" s="51"/>
      <c r="J13" s="52"/>
      <c r="K13" s="15"/>
    </row>
    <row r="14" spans="1:11" ht="15.75">
      <c r="A14" s="12"/>
      <c r="B14" s="53"/>
      <c r="C14" s="44" t="s">
        <v>114</v>
      </c>
      <c r="D14" s="44"/>
      <c r="E14" s="44"/>
      <c r="F14" s="44"/>
      <c r="G14" s="44"/>
      <c r="H14" s="44"/>
      <c r="I14" s="44"/>
      <c r="J14" s="54"/>
      <c r="K14" s="15"/>
    </row>
    <row r="15" spans="1:11" ht="15.75">
      <c r="A15" s="12"/>
      <c r="B15" s="55"/>
      <c r="C15" s="56" t="s">
        <v>140</v>
      </c>
      <c r="D15" s="56"/>
      <c r="E15" s="56"/>
      <c r="F15" s="56"/>
      <c r="G15" s="56"/>
      <c r="H15" s="56"/>
      <c r="I15" s="56"/>
      <c r="J15" s="57"/>
      <c r="K15" s="15"/>
    </row>
    <row r="16" spans="1:11" ht="7.5" customHeight="1">
      <c r="A16" s="12"/>
      <c r="B16" s="58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50" t="s">
        <v>216</v>
      </c>
      <c r="C17" s="51" t="s">
        <v>148</v>
      </c>
      <c r="D17" s="51"/>
      <c r="E17" s="51"/>
      <c r="F17" s="51"/>
      <c r="G17" s="51"/>
      <c r="H17" s="51"/>
      <c r="I17" s="51"/>
      <c r="J17" s="52"/>
      <c r="K17" s="15"/>
    </row>
    <row r="18" spans="1:11" ht="15.75">
      <c r="A18" s="12"/>
      <c r="B18" s="59" t="s">
        <v>215</v>
      </c>
      <c r="C18" s="44" t="s">
        <v>149</v>
      </c>
      <c r="D18" s="44"/>
      <c r="E18" s="44"/>
      <c r="F18" s="44"/>
      <c r="G18" s="44"/>
      <c r="H18" s="44"/>
      <c r="I18" s="44"/>
      <c r="J18" s="54"/>
      <c r="K18" s="15"/>
    </row>
    <row r="19" spans="1:11" ht="15.75">
      <c r="A19" s="12"/>
      <c r="B19" s="53"/>
      <c r="C19" s="44" t="s">
        <v>150</v>
      </c>
      <c r="D19" s="44"/>
      <c r="E19" s="44"/>
      <c r="F19" s="44"/>
      <c r="G19" s="44"/>
      <c r="H19" s="44"/>
      <c r="I19" s="44"/>
      <c r="J19" s="54"/>
      <c r="K19" s="15"/>
    </row>
    <row r="20" spans="1:11" ht="15.75">
      <c r="A20" s="12"/>
      <c r="B20" s="55"/>
      <c r="C20" s="56" t="s">
        <v>151</v>
      </c>
      <c r="D20" s="56"/>
      <c r="E20" s="56"/>
      <c r="F20" s="56"/>
      <c r="G20" s="56"/>
      <c r="H20" s="56"/>
      <c r="I20" s="56"/>
      <c r="J20" s="57"/>
      <c r="K20" s="15"/>
    </row>
    <row r="21" spans="1:11" ht="7.5" customHeight="1">
      <c r="A21" s="12"/>
      <c r="B21" s="58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50" t="s">
        <v>221</v>
      </c>
      <c r="C22" s="51" t="s">
        <v>176</v>
      </c>
      <c r="D22" s="51"/>
      <c r="E22" s="51"/>
      <c r="F22" s="51"/>
      <c r="G22" s="51"/>
      <c r="H22" s="51"/>
      <c r="I22" s="51"/>
      <c r="J22" s="52"/>
      <c r="K22" s="15"/>
    </row>
    <row r="23" spans="1:11" ht="15.75">
      <c r="A23" s="12"/>
      <c r="B23" s="59" t="s">
        <v>220</v>
      </c>
      <c r="C23" s="44" t="s">
        <v>177</v>
      </c>
      <c r="D23" s="44"/>
      <c r="E23" s="44"/>
      <c r="F23" s="44"/>
      <c r="G23" s="44"/>
      <c r="H23" s="44"/>
      <c r="I23" s="44"/>
      <c r="J23" s="54"/>
      <c r="K23" s="15"/>
    </row>
    <row r="24" spans="1:11" ht="15.75">
      <c r="A24" s="12"/>
      <c r="B24" s="53"/>
      <c r="C24" s="44" t="s">
        <v>178</v>
      </c>
      <c r="D24" s="44"/>
      <c r="E24" s="44"/>
      <c r="F24" s="44"/>
      <c r="G24" s="44"/>
      <c r="H24" s="44"/>
      <c r="I24" s="44"/>
      <c r="J24" s="54"/>
      <c r="K24" s="15"/>
    </row>
    <row r="25" spans="1:11" ht="15.75">
      <c r="A25" s="12"/>
      <c r="B25" s="53"/>
      <c r="C25" s="44" t="s">
        <v>179</v>
      </c>
      <c r="D25" s="44"/>
      <c r="E25" s="44"/>
      <c r="F25" s="44"/>
      <c r="G25" s="44"/>
      <c r="H25" s="44"/>
      <c r="I25" s="44"/>
      <c r="J25" s="54"/>
      <c r="K25" s="15"/>
    </row>
    <row r="26" spans="1:11" ht="15.75">
      <c r="A26" s="12"/>
      <c r="B26" s="53"/>
      <c r="C26" s="44" t="s">
        <v>180</v>
      </c>
      <c r="D26" s="44"/>
      <c r="E26" s="44"/>
      <c r="F26" s="44"/>
      <c r="G26" s="44"/>
      <c r="H26" s="44"/>
      <c r="I26" s="44"/>
      <c r="J26" s="54"/>
      <c r="K26" s="15"/>
    </row>
    <row r="27" spans="1:11" ht="15.75">
      <c r="A27" s="12"/>
      <c r="B27" s="53"/>
      <c r="C27" s="44" t="s">
        <v>181</v>
      </c>
      <c r="D27" s="44"/>
      <c r="E27" s="44"/>
      <c r="F27" s="44"/>
      <c r="G27" s="44"/>
      <c r="H27" s="44"/>
      <c r="I27" s="44"/>
      <c r="J27" s="54"/>
      <c r="K27" s="15"/>
    </row>
    <row r="28" spans="1:11" ht="15.75">
      <c r="A28" s="12"/>
      <c r="B28" s="55"/>
      <c r="C28" s="56" t="s">
        <v>182</v>
      </c>
      <c r="D28" s="56"/>
      <c r="E28" s="56"/>
      <c r="F28" s="56"/>
      <c r="G28" s="56"/>
      <c r="H28" s="56"/>
      <c r="I28" s="56"/>
      <c r="J28" s="57"/>
      <c r="K28" s="15"/>
    </row>
    <row r="29" spans="1:11" ht="7.5" customHeight="1">
      <c r="A29" s="12"/>
      <c r="B29" s="58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50" t="s">
        <v>94</v>
      </c>
      <c r="C30" s="51" t="s">
        <v>152</v>
      </c>
      <c r="D30" s="51"/>
      <c r="E30" s="51"/>
      <c r="F30" s="51"/>
      <c r="G30" s="51"/>
      <c r="H30" s="51"/>
      <c r="I30" s="51"/>
      <c r="J30" s="52"/>
      <c r="K30" s="15"/>
    </row>
    <row r="31" spans="1:11" ht="15.75">
      <c r="A31" s="12"/>
      <c r="B31" s="53"/>
      <c r="C31" s="44" t="s">
        <v>153</v>
      </c>
      <c r="D31" s="44"/>
      <c r="E31" s="44"/>
      <c r="F31" s="44"/>
      <c r="G31" s="44"/>
      <c r="H31" s="44"/>
      <c r="I31" s="44"/>
      <c r="J31" s="54"/>
      <c r="K31" s="15"/>
    </row>
    <row r="32" spans="1:11" ht="15.75">
      <c r="A32" s="12"/>
      <c r="B32" s="55"/>
      <c r="C32" s="56" t="s">
        <v>154</v>
      </c>
      <c r="D32" s="56"/>
      <c r="E32" s="56"/>
      <c r="F32" s="56"/>
      <c r="G32" s="56"/>
      <c r="H32" s="56"/>
      <c r="I32" s="56"/>
      <c r="J32" s="57"/>
      <c r="K32" s="15"/>
    </row>
    <row r="33" spans="1:11" ht="7.5" customHeight="1">
      <c r="A33" s="12"/>
      <c r="B33" s="58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50" t="s">
        <v>95</v>
      </c>
      <c r="C34" s="51" t="s">
        <v>155</v>
      </c>
      <c r="D34" s="51"/>
      <c r="E34" s="51"/>
      <c r="F34" s="51"/>
      <c r="G34" s="51"/>
      <c r="H34" s="51"/>
      <c r="I34" s="51"/>
      <c r="J34" s="52"/>
      <c r="K34" s="15"/>
    </row>
    <row r="35" spans="1:11" ht="15.75">
      <c r="A35" s="12"/>
      <c r="B35" s="53"/>
      <c r="C35" s="44" t="s">
        <v>156</v>
      </c>
      <c r="D35" s="44"/>
      <c r="E35" s="44"/>
      <c r="F35" s="44"/>
      <c r="G35" s="44"/>
      <c r="H35" s="44"/>
      <c r="I35" s="44"/>
      <c r="J35" s="54"/>
      <c r="K35" s="15"/>
    </row>
    <row r="36" spans="1:11" ht="15.75">
      <c r="A36" s="12"/>
      <c r="B36" s="55"/>
      <c r="C36" s="56" t="s">
        <v>157</v>
      </c>
      <c r="D36" s="56"/>
      <c r="E36" s="56"/>
      <c r="F36" s="56"/>
      <c r="G36" s="56"/>
      <c r="H36" s="56"/>
      <c r="I36" s="56"/>
      <c r="J36" s="57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50" t="s">
        <v>212</v>
      </c>
      <c r="C38" s="51" t="s">
        <v>115</v>
      </c>
      <c r="D38" s="51"/>
      <c r="E38" s="51"/>
      <c r="F38" s="51"/>
      <c r="G38" s="51"/>
      <c r="H38" s="51"/>
      <c r="I38" s="51"/>
      <c r="J38" s="52"/>
      <c r="K38" s="15"/>
    </row>
    <row r="39" spans="1:11" ht="15.75">
      <c r="A39" s="12"/>
      <c r="B39" s="59" t="s">
        <v>213</v>
      </c>
      <c r="C39" s="44" t="s">
        <v>116</v>
      </c>
      <c r="D39" s="44"/>
      <c r="E39" s="44"/>
      <c r="F39" s="44"/>
      <c r="G39" s="44"/>
      <c r="H39" s="44"/>
      <c r="I39" s="44"/>
      <c r="J39" s="54"/>
      <c r="K39" s="15"/>
    </row>
    <row r="40" spans="1:11" ht="15.75">
      <c r="A40" s="12"/>
      <c r="B40" s="53"/>
      <c r="C40" s="44" t="s">
        <v>117</v>
      </c>
      <c r="D40" s="44"/>
      <c r="E40" s="44"/>
      <c r="F40" s="44"/>
      <c r="G40" s="44"/>
      <c r="H40" s="44"/>
      <c r="I40" s="44"/>
      <c r="J40" s="54"/>
      <c r="K40" s="15"/>
    </row>
    <row r="41" spans="1:11" ht="15.75">
      <c r="A41" s="12"/>
      <c r="B41" s="55"/>
      <c r="C41" s="56" t="s">
        <v>118</v>
      </c>
      <c r="D41" s="56"/>
      <c r="E41" s="56"/>
      <c r="F41" s="56"/>
      <c r="G41" s="56"/>
      <c r="H41" s="56"/>
      <c r="I41" s="56"/>
      <c r="J41" s="57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50" t="s">
        <v>98</v>
      </c>
      <c r="C43" s="51" t="s">
        <v>187</v>
      </c>
      <c r="D43" s="51"/>
      <c r="E43" s="51"/>
      <c r="F43" s="51"/>
      <c r="G43" s="51"/>
      <c r="H43" s="51"/>
      <c r="I43" s="51"/>
      <c r="J43" s="52"/>
      <c r="K43" s="15"/>
    </row>
    <row r="44" spans="1:11" ht="15.75">
      <c r="A44" s="12"/>
      <c r="B44" s="53"/>
      <c r="C44" s="44" t="s">
        <v>128</v>
      </c>
      <c r="D44" s="44"/>
      <c r="E44" s="44"/>
      <c r="F44" s="44"/>
      <c r="G44" s="44"/>
      <c r="H44" s="44"/>
      <c r="I44" s="44"/>
      <c r="J44" s="54"/>
      <c r="K44" s="15"/>
    </row>
    <row r="45" spans="1:11" ht="15.75">
      <c r="A45" s="12"/>
      <c r="B45" s="53"/>
      <c r="C45" s="44" t="s">
        <v>129</v>
      </c>
      <c r="D45" s="44"/>
      <c r="E45" s="44"/>
      <c r="F45" s="44"/>
      <c r="G45" s="44"/>
      <c r="H45" s="44"/>
      <c r="I45" s="44"/>
      <c r="J45" s="54"/>
      <c r="K45" s="15"/>
    </row>
    <row r="46" spans="1:11" ht="15.75">
      <c r="A46" s="12"/>
      <c r="B46" s="53"/>
      <c r="C46" s="44" t="s">
        <v>188</v>
      </c>
      <c r="D46" s="44"/>
      <c r="E46" s="44"/>
      <c r="F46" s="44"/>
      <c r="G46" s="44"/>
      <c r="H46" s="44"/>
      <c r="I46" s="44"/>
      <c r="J46" s="54"/>
      <c r="K46" s="15"/>
    </row>
    <row r="47" spans="1:11" ht="15.75">
      <c r="A47" s="12"/>
      <c r="B47" s="55"/>
      <c r="C47" s="56" t="s">
        <v>130</v>
      </c>
      <c r="D47" s="56"/>
      <c r="E47" s="56"/>
      <c r="F47" s="56"/>
      <c r="G47" s="56"/>
      <c r="H47" s="56"/>
      <c r="I47" s="56"/>
      <c r="J47" s="57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50" t="s">
        <v>219</v>
      </c>
      <c r="C49" s="51" t="s">
        <v>167</v>
      </c>
      <c r="D49" s="51"/>
      <c r="E49" s="51"/>
      <c r="F49" s="51"/>
      <c r="G49" s="51"/>
      <c r="H49" s="51"/>
      <c r="I49" s="51"/>
      <c r="J49" s="52"/>
      <c r="K49" s="15"/>
    </row>
    <row r="50" spans="1:11" ht="15.75">
      <c r="A50" s="12"/>
      <c r="B50" s="59" t="s">
        <v>218</v>
      </c>
      <c r="C50" s="44" t="s">
        <v>168</v>
      </c>
      <c r="D50" s="44"/>
      <c r="E50" s="44"/>
      <c r="F50" s="44"/>
      <c r="G50" s="44"/>
      <c r="H50" s="44"/>
      <c r="I50" s="44"/>
      <c r="J50" s="54"/>
      <c r="K50" s="15"/>
    </row>
    <row r="51" spans="1:11" ht="15.75">
      <c r="A51" s="12"/>
      <c r="B51" s="55"/>
      <c r="C51" s="56" t="s">
        <v>169</v>
      </c>
      <c r="D51" s="56"/>
      <c r="E51" s="56"/>
      <c r="F51" s="56"/>
      <c r="G51" s="56"/>
      <c r="H51" s="56"/>
      <c r="I51" s="56"/>
      <c r="J51" s="57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50" t="s">
        <v>96</v>
      </c>
      <c r="C53" s="51" t="s">
        <v>158</v>
      </c>
      <c r="D53" s="51"/>
      <c r="E53" s="51"/>
      <c r="F53" s="51"/>
      <c r="G53" s="51"/>
      <c r="H53" s="51"/>
      <c r="I53" s="51"/>
      <c r="J53" s="52"/>
      <c r="K53" s="15"/>
    </row>
    <row r="54" spans="1:11" ht="15.75">
      <c r="A54" s="12"/>
      <c r="B54" s="53"/>
      <c r="C54" s="44" t="s">
        <v>159</v>
      </c>
      <c r="D54" s="44"/>
      <c r="E54" s="44"/>
      <c r="F54" s="44"/>
      <c r="G54" s="44"/>
      <c r="H54" s="44"/>
      <c r="I54" s="44"/>
      <c r="J54" s="54"/>
      <c r="K54" s="15"/>
    </row>
    <row r="55" spans="1:11" ht="15.75">
      <c r="A55" s="12"/>
      <c r="B55" s="53"/>
      <c r="C55" s="44" t="s">
        <v>160</v>
      </c>
      <c r="D55" s="44"/>
      <c r="E55" s="44"/>
      <c r="F55" s="44"/>
      <c r="G55" s="44"/>
      <c r="H55" s="44"/>
      <c r="I55" s="44"/>
      <c r="J55" s="54"/>
      <c r="K55" s="15"/>
    </row>
    <row r="56" spans="1:11" ht="15.75">
      <c r="A56" s="12"/>
      <c r="B56" s="55"/>
      <c r="C56" s="56" t="s">
        <v>161</v>
      </c>
      <c r="D56" s="56"/>
      <c r="E56" s="56"/>
      <c r="F56" s="56"/>
      <c r="G56" s="56"/>
      <c r="H56" s="56"/>
      <c r="I56" s="56"/>
      <c r="J56" s="57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50" t="s">
        <v>75</v>
      </c>
      <c r="C58" s="51" t="s">
        <v>134</v>
      </c>
      <c r="D58" s="51"/>
      <c r="E58" s="51"/>
      <c r="F58" s="51"/>
      <c r="G58" s="51"/>
      <c r="H58" s="51"/>
      <c r="I58" s="51"/>
      <c r="J58" s="52"/>
      <c r="K58" s="15"/>
    </row>
    <row r="59" spans="1:11" ht="15.75">
      <c r="A59" s="12"/>
      <c r="B59" s="53"/>
      <c r="C59" s="44" t="s">
        <v>111</v>
      </c>
      <c r="D59" s="44"/>
      <c r="E59" s="44"/>
      <c r="F59" s="44"/>
      <c r="G59" s="44"/>
      <c r="H59" s="44"/>
      <c r="I59" s="44"/>
      <c r="J59" s="54"/>
      <c r="K59" s="15"/>
    </row>
    <row r="60" spans="1:11" ht="15.75">
      <c r="A60" s="12"/>
      <c r="B60" s="53"/>
      <c r="C60" s="44" t="s">
        <v>112</v>
      </c>
      <c r="D60" s="44"/>
      <c r="E60" s="44"/>
      <c r="F60" s="44"/>
      <c r="G60" s="44"/>
      <c r="H60" s="44"/>
      <c r="I60" s="44"/>
      <c r="J60" s="54"/>
      <c r="K60" s="15"/>
    </row>
    <row r="61" spans="1:11" ht="15.75">
      <c r="A61" s="12"/>
      <c r="B61" s="55"/>
      <c r="C61" s="56" t="s">
        <v>135</v>
      </c>
      <c r="D61" s="56"/>
      <c r="E61" s="56"/>
      <c r="F61" s="56"/>
      <c r="G61" s="56"/>
      <c r="H61" s="56"/>
      <c r="I61" s="56"/>
      <c r="J61" s="57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50" t="s">
        <v>224</v>
      </c>
      <c r="C63" s="51" t="s">
        <v>189</v>
      </c>
      <c r="D63" s="51"/>
      <c r="E63" s="51"/>
      <c r="F63" s="51"/>
      <c r="G63" s="51"/>
      <c r="H63" s="51"/>
      <c r="I63" s="51"/>
      <c r="J63" s="52"/>
      <c r="K63" s="15"/>
    </row>
    <row r="64" spans="1:11" ht="15.75">
      <c r="A64" s="12"/>
      <c r="B64" s="59" t="s">
        <v>223</v>
      </c>
      <c r="C64" s="44" t="s">
        <v>190</v>
      </c>
      <c r="D64" s="44"/>
      <c r="E64" s="44"/>
      <c r="F64" s="44"/>
      <c r="G64" s="44"/>
      <c r="H64" s="44"/>
      <c r="I64" s="44"/>
      <c r="J64" s="54"/>
      <c r="K64" s="15"/>
    </row>
    <row r="65" spans="1:11" ht="15" customHeight="1">
      <c r="A65" s="12"/>
      <c r="B65" s="53"/>
      <c r="C65" s="44" t="s">
        <v>131</v>
      </c>
      <c r="D65" s="44"/>
      <c r="E65" s="44"/>
      <c r="F65" s="44"/>
      <c r="G65" s="44"/>
      <c r="H65" s="44"/>
      <c r="I65" s="44"/>
      <c r="J65" s="54"/>
      <c r="K65" s="15"/>
    </row>
    <row r="66" spans="1:11" ht="15.75">
      <c r="A66" s="12"/>
      <c r="B66" s="55"/>
      <c r="C66" s="56" t="s">
        <v>191</v>
      </c>
      <c r="D66" s="56"/>
      <c r="E66" s="56"/>
      <c r="F66" s="56"/>
      <c r="G66" s="56"/>
      <c r="H66" s="56"/>
      <c r="I66" s="56"/>
      <c r="J66" s="57"/>
      <c r="K66" s="15"/>
    </row>
    <row r="67" spans="1:11" ht="7.5" customHeight="1">
      <c r="A67" s="12"/>
      <c r="B67" s="60"/>
      <c r="C67" s="60"/>
      <c r="D67" s="60"/>
      <c r="E67" s="60"/>
      <c r="F67" s="60"/>
      <c r="G67" s="60"/>
      <c r="H67" s="60"/>
      <c r="I67" s="60"/>
      <c r="J67" s="60"/>
      <c r="K67" s="15"/>
    </row>
    <row r="68" spans="1:11" ht="15.75">
      <c r="A68" s="12"/>
      <c r="B68" s="50" t="s">
        <v>76</v>
      </c>
      <c r="C68" s="51" t="s">
        <v>142</v>
      </c>
      <c r="D68" s="51"/>
      <c r="E68" s="51"/>
      <c r="F68" s="51"/>
      <c r="G68" s="51"/>
      <c r="H68" s="51"/>
      <c r="I68" s="51"/>
      <c r="J68" s="52"/>
      <c r="K68" s="15"/>
    </row>
    <row r="69" spans="1:11" ht="15.75">
      <c r="A69" s="12"/>
      <c r="B69" s="55"/>
      <c r="C69" s="56" t="s">
        <v>166</v>
      </c>
      <c r="D69" s="56"/>
      <c r="E69" s="56"/>
      <c r="F69" s="56"/>
      <c r="G69" s="56"/>
      <c r="H69" s="56"/>
      <c r="I69" s="56"/>
      <c r="J69" s="57"/>
      <c r="K69" s="15"/>
    </row>
    <row r="70" spans="1:11" ht="7.5" customHeight="1">
      <c r="A70" s="12"/>
      <c r="B70" s="60"/>
      <c r="C70" s="60"/>
      <c r="D70" s="60"/>
      <c r="E70" s="60"/>
      <c r="F70" s="60"/>
      <c r="G70" s="60"/>
      <c r="H70" s="60"/>
      <c r="I70" s="60"/>
      <c r="J70" s="60"/>
      <c r="K70" s="15"/>
    </row>
    <row r="71" spans="1:11" ht="15.75">
      <c r="A71" s="12"/>
      <c r="B71" s="50" t="s">
        <v>91</v>
      </c>
      <c r="C71" s="51" t="s">
        <v>192</v>
      </c>
      <c r="D71" s="51"/>
      <c r="E71" s="51"/>
      <c r="F71" s="51"/>
      <c r="G71" s="51"/>
      <c r="H71" s="51"/>
      <c r="I71" s="51"/>
      <c r="J71" s="52"/>
      <c r="K71" s="15"/>
    </row>
    <row r="72" spans="1:11" ht="15.75">
      <c r="A72" s="12"/>
      <c r="B72" s="53"/>
      <c r="C72" s="44" t="s">
        <v>137</v>
      </c>
      <c r="D72" s="44"/>
      <c r="E72" s="44"/>
      <c r="F72" s="44"/>
      <c r="G72" s="44"/>
      <c r="H72" s="44"/>
      <c r="I72" s="44"/>
      <c r="J72" s="54"/>
      <c r="K72" s="15"/>
    </row>
    <row r="73" spans="1:11" ht="15.75">
      <c r="A73" s="12"/>
      <c r="B73" s="55"/>
      <c r="C73" s="56" t="s">
        <v>138</v>
      </c>
      <c r="D73" s="56"/>
      <c r="E73" s="56"/>
      <c r="F73" s="56"/>
      <c r="G73" s="56"/>
      <c r="H73" s="56"/>
      <c r="I73" s="56"/>
      <c r="J73" s="57"/>
      <c r="K73" s="15"/>
    </row>
    <row r="74" spans="1:11" ht="7.5" customHeight="1">
      <c r="A74" s="12"/>
      <c r="B74" s="60"/>
      <c r="C74" s="60"/>
      <c r="D74" s="60"/>
      <c r="E74" s="60"/>
      <c r="F74" s="60"/>
      <c r="G74" s="60"/>
      <c r="H74" s="60"/>
      <c r="I74" s="60"/>
      <c r="J74" s="60"/>
      <c r="K74" s="15"/>
    </row>
    <row r="75" spans="1:11" ht="15" customHeight="1">
      <c r="A75" s="12"/>
      <c r="B75" s="50" t="s">
        <v>79</v>
      </c>
      <c r="C75" s="51" t="s">
        <v>207</v>
      </c>
      <c r="D75" s="51"/>
      <c r="E75" s="51"/>
      <c r="F75" s="51"/>
      <c r="G75" s="51"/>
      <c r="H75" s="51"/>
      <c r="I75" s="51"/>
      <c r="J75" s="52"/>
      <c r="K75" s="15"/>
    </row>
    <row r="76" spans="1:11" ht="15" customHeight="1">
      <c r="A76" s="12"/>
      <c r="B76" s="53"/>
      <c r="C76" s="44" t="s">
        <v>208</v>
      </c>
      <c r="D76" s="44"/>
      <c r="E76" s="44"/>
      <c r="F76" s="44"/>
      <c r="G76" s="44"/>
      <c r="H76" s="44"/>
      <c r="I76" s="44"/>
      <c r="J76" s="54"/>
      <c r="K76" s="15"/>
    </row>
    <row r="77" spans="1:11" ht="15" customHeight="1">
      <c r="A77" s="12"/>
      <c r="B77" s="55"/>
      <c r="C77" s="56" t="s">
        <v>209</v>
      </c>
      <c r="D77" s="56"/>
      <c r="E77" s="56"/>
      <c r="F77" s="56"/>
      <c r="G77" s="56"/>
      <c r="H77" s="56"/>
      <c r="I77" s="56"/>
      <c r="J77" s="57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50" t="s">
        <v>210</v>
      </c>
      <c r="C79" s="51" t="s">
        <v>113</v>
      </c>
      <c r="D79" s="51"/>
      <c r="E79" s="51"/>
      <c r="F79" s="51"/>
      <c r="G79" s="51"/>
      <c r="H79" s="51"/>
      <c r="I79" s="51"/>
      <c r="J79" s="52"/>
      <c r="K79" s="15"/>
    </row>
    <row r="80" spans="1:11" ht="15.75">
      <c r="A80" s="12"/>
      <c r="B80" s="61" t="s">
        <v>211</v>
      </c>
      <c r="C80" s="56" t="s">
        <v>136</v>
      </c>
      <c r="D80" s="56"/>
      <c r="E80" s="56"/>
      <c r="F80" s="56"/>
      <c r="G80" s="56"/>
      <c r="H80" s="56"/>
      <c r="I80" s="56"/>
      <c r="J80" s="57"/>
      <c r="K80" s="15"/>
    </row>
    <row r="81" spans="1:11" ht="7.5" customHeight="1">
      <c r="A81" s="12"/>
      <c r="B81" s="60"/>
      <c r="C81" s="60"/>
      <c r="D81" s="60"/>
      <c r="E81" s="60"/>
      <c r="F81" s="60"/>
      <c r="G81" s="60"/>
      <c r="H81" s="60"/>
      <c r="I81" s="60"/>
      <c r="J81" s="60"/>
      <c r="K81" s="15"/>
    </row>
    <row r="82" spans="1:11" ht="15" customHeight="1">
      <c r="A82" s="12"/>
      <c r="B82" s="50" t="s">
        <v>78</v>
      </c>
      <c r="C82" s="51" t="s">
        <v>193</v>
      </c>
      <c r="D82" s="51"/>
      <c r="E82" s="51"/>
      <c r="F82" s="51"/>
      <c r="G82" s="51"/>
      <c r="H82" s="51"/>
      <c r="I82" s="51"/>
      <c r="J82" s="52"/>
      <c r="K82" s="15"/>
    </row>
    <row r="83" spans="1:11" ht="15" customHeight="1">
      <c r="A83" s="12"/>
      <c r="B83" s="53"/>
      <c r="C83" s="44" t="s">
        <v>194</v>
      </c>
      <c r="D83" s="44"/>
      <c r="E83" s="44"/>
      <c r="F83" s="44"/>
      <c r="G83" s="44"/>
      <c r="H83" s="44"/>
      <c r="I83" s="44"/>
      <c r="J83" s="54"/>
      <c r="K83" s="15"/>
    </row>
    <row r="84" spans="1:11" ht="15" customHeight="1">
      <c r="A84" s="12"/>
      <c r="B84" s="53"/>
      <c r="C84" s="44" t="s">
        <v>195</v>
      </c>
      <c r="D84" s="44"/>
      <c r="E84" s="44"/>
      <c r="F84" s="44"/>
      <c r="G84" s="44"/>
      <c r="H84" s="44"/>
      <c r="I84" s="44"/>
      <c r="J84" s="54"/>
      <c r="K84" s="15"/>
    </row>
    <row r="85" spans="1:11" ht="15" customHeight="1">
      <c r="A85" s="12"/>
      <c r="B85" s="53"/>
      <c r="C85" s="44" t="s">
        <v>132</v>
      </c>
      <c r="D85" s="44"/>
      <c r="E85" s="44"/>
      <c r="F85" s="44"/>
      <c r="G85" s="44"/>
      <c r="H85" s="44"/>
      <c r="I85" s="44"/>
      <c r="J85" s="54"/>
      <c r="K85" s="15"/>
    </row>
    <row r="86" spans="1:11" ht="15" customHeight="1">
      <c r="A86" s="12"/>
      <c r="B86" s="53"/>
      <c r="C86" s="44" t="s">
        <v>133</v>
      </c>
      <c r="D86" s="44"/>
      <c r="E86" s="44"/>
      <c r="F86" s="44"/>
      <c r="G86" s="44"/>
      <c r="H86" s="44"/>
      <c r="I86" s="44"/>
      <c r="J86" s="54"/>
      <c r="K86" s="15"/>
    </row>
    <row r="87" spans="1:11" ht="15" customHeight="1">
      <c r="A87" s="12"/>
      <c r="B87" s="53"/>
      <c r="C87" s="44" t="s">
        <v>196</v>
      </c>
      <c r="D87" s="44"/>
      <c r="E87" s="44"/>
      <c r="F87" s="44"/>
      <c r="G87" s="44"/>
      <c r="H87" s="44"/>
      <c r="I87" s="44"/>
      <c r="J87" s="54"/>
      <c r="K87" s="15"/>
    </row>
    <row r="88" spans="1:11" ht="15" customHeight="1">
      <c r="A88" s="12"/>
      <c r="B88" s="53"/>
      <c r="C88" s="44" t="s">
        <v>197</v>
      </c>
      <c r="D88" s="44"/>
      <c r="E88" s="44"/>
      <c r="F88" s="44"/>
      <c r="G88" s="44"/>
      <c r="H88" s="44"/>
      <c r="I88" s="44"/>
      <c r="J88" s="54"/>
      <c r="K88" s="15"/>
    </row>
    <row r="89" spans="1:11" ht="15" customHeight="1">
      <c r="A89" s="12"/>
      <c r="B89" s="53"/>
      <c r="C89" s="44" t="s">
        <v>198</v>
      </c>
      <c r="D89" s="44"/>
      <c r="E89" s="44"/>
      <c r="F89" s="44"/>
      <c r="G89" s="44"/>
      <c r="H89" s="44"/>
      <c r="I89" s="44"/>
      <c r="J89" s="54"/>
      <c r="K89" s="15"/>
    </row>
    <row r="90" spans="1:11" ht="15" customHeight="1">
      <c r="A90" s="12"/>
      <c r="B90" s="55"/>
      <c r="C90" s="56" t="s">
        <v>199</v>
      </c>
      <c r="D90" s="56"/>
      <c r="E90" s="56"/>
      <c r="F90" s="56"/>
      <c r="G90" s="56"/>
      <c r="H90" s="56"/>
      <c r="I90" s="56"/>
      <c r="J90" s="57"/>
      <c r="K90" s="15"/>
    </row>
    <row r="91" spans="1:11" ht="7.5" customHeight="1">
      <c r="A91" s="12"/>
      <c r="B91" s="60"/>
      <c r="C91" s="60"/>
      <c r="D91" s="60"/>
      <c r="E91" s="60"/>
      <c r="F91" s="60"/>
      <c r="G91" s="60"/>
      <c r="H91" s="60"/>
      <c r="I91" s="60"/>
      <c r="J91" s="60"/>
      <c r="K91" s="15"/>
    </row>
    <row r="92" spans="1:11" ht="15" customHeight="1">
      <c r="A92" s="12"/>
      <c r="B92" s="50" t="s">
        <v>214</v>
      </c>
      <c r="C92" s="51" t="s">
        <v>143</v>
      </c>
      <c r="D92" s="51"/>
      <c r="E92" s="51"/>
      <c r="F92" s="51"/>
      <c r="G92" s="51"/>
      <c r="H92" s="51"/>
      <c r="I92" s="51"/>
      <c r="J92" s="52"/>
      <c r="K92" s="15"/>
    </row>
    <row r="93" spans="1:11" ht="15" customHeight="1">
      <c r="A93" s="12"/>
      <c r="B93" s="59" t="s">
        <v>120</v>
      </c>
      <c r="C93" s="44" t="s">
        <v>144</v>
      </c>
      <c r="D93" s="44"/>
      <c r="E93" s="44"/>
      <c r="F93" s="44"/>
      <c r="G93" s="44"/>
      <c r="H93" s="44"/>
      <c r="I93" s="44"/>
      <c r="J93" s="54"/>
      <c r="K93" s="15"/>
    </row>
    <row r="94" spans="1:11" ht="15" customHeight="1">
      <c r="A94" s="12"/>
      <c r="B94" s="53"/>
      <c r="C94" s="44" t="s">
        <v>145</v>
      </c>
      <c r="D94" s="44"/>
      <c r="E94" s="44"/>
      <c r="F94" s="44"/>
      <c r="G94" s="44"/>
      <c r="H94" s="44"/>
      <c r="I94" s="44"/>
      <c r="J94" s="54"/>
      <c r="K94" s="15"/>
    </row>
    <row r="95" spans="1:11" ht="15" customHeight="1">
      <c r="A95" s="12"/>
      <c r="B95" s="53"/>
      <c r="C95" s="44" t="s">
        <v>146</v>
      </c>
      <c r="D95" s="44"/>
      <c r="E95" s="44"/>
      <c r="F95" s="44"/>
      <c r="G95" s="44"/>
      <c r="H95" s="44"/>
      <c r="I95" s="44"/>
      <c r="J95" s="54"/>
      <c r="K95" s="15"/>
    </row>
    <row r="96" spans="1:11" ht="15" customHeight="1">
      <c r="A96" s="12"/>
      <c r="B96" s="55"/>
      <c r="C96" s="56" t="s">
        <v>147</v>
      </c>
      <c r="D96" s="56"/>
      <c r="E96" s="56"/>
      <c r="F96" s="56"/>
      <c r="G96" s="56"/>
      <c r="H96" s="56"/>
      <c r="I96" s="56"/>
      <c r="J96" s="57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2" t="s">
        <v>99</v>
      </c>
      <c r="C98" s="63" t="s">
        <v>99</v>
      </c>
      <c r="D98" s="63"/>
      <c r="E98" s="63"/>
      <c r="F98" s="63"/>
      <c r="G98" s="63"/>
      <c r="H98" s="63"/>
      <c r="I98" s="63"/>
      <c r="J98" s="64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50" t="s">
        <v>93</v>
      </c>
      <c r="C100" s="51" t="s">
        <v>119</v>
      </c>
      <c r="D100" s="51"/>
      <c r="E100" s="51"/>
      <c r="F100" s="51"/>
      <c r="G100" s="51"/>
      <c r="H100" s="51"/>
      <c r="I100" s="51"/>
      <c r="J100" s="52"/>
      <c r="K100" s="15"/>
    </row>
    <row r="101" spans="1:11" ht="15.75">
      <c r="A101" s="12"/>
      <c r="B101" s="55"/>
      <c r="C101" s="56" t="s">
        <v>141</v>
      </c>
      <c r="D101" s="56"/>
      <c r="E101" s="56"/>
      <c r="F101" s="56"/>
      <c r="G101" s="56"/>
      <c r="H101" s="56"/>
      <c r="I101" s="56"/>
      <c r="J101" s="57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50" t="s">
        <v>77</v>
      </c>
      <c r="C103" s="51" t="s">
        <v>170</v>
      </c>
      <c r="D103" s="51"/>
      <c r="E103" s="51"/>
      <c r="F103" s="51"/>
      <c r="G103" s="51"/>
      <c r="H103" s="51"/>
      <c r="I103" s="51"/>
      <c r="J103" s="52"/>
      <c r="K103" s="15"/>
    </row>
    <row r="104" spans="1:11" ht="15.75">
      <c r="A104" s="12"/>
      <c r="B104" s="53"/>
      <c r="C104" s="44" t="s">
        <v>121</v>
      </c>
      <c r="D104" s="44"/>
      <c r="E104" s="44"/>
      <c r="F104" s="44"/>
      <c r="G104" s="44"/>
      <c r="H104" s="44"/>
      <c r="I104" s="44"/>
      <c r="J104" s="54"/>
      <c r="K104" s="15"/>
    </row>
    <row r="105" spans="1:11" ht="15" customHeight="1">
      <c r="A105" s="12"/>
      <c r="B105" s="53"/>
      <c r="C105" s="44" t="s">
        <v>171</v>
      </c>
      <c r="D105" s="44"/>
      <c r="E105" s="44"/>
      <c r="F105" s="44"/>
      <c r="G105" s="44"/>
      <c r="H105" s="44"/>
      <c r="I105" s="44"/>
      <c r="J105" s="54"/>
      <c r="K105" s="15"/>
    </row>
    <row r="106" spans="1:11" ht="15.75">
      <c r="A106" s="12"/>
      <c r="B106" s="53"/>
      <c r="C106" s="44" t="s">
        <v>172</v>
      </c>
      <c r="D106" s="44"/>
      <c r="E106" s="44"/>
      <c r="F106" s="44"/>
      <c r="G106" s="44"/>
      <c r="H106" s="44"/>
      <c r="I106" s="44"/>
      <c r="J106" s="54"/>
      <c r="K106" s="15"/>
    </row>
    <row r="107" spans="1:11" ht="15.75">
      <c r="A107" s="12"/>
      <c r="B107" s="53"/>
      <c r="C107" s="44" t="s">
        <v>173</v>
      </c>
      <c r="D107" s="44"/>
      <c r="E107" s="44"/>
      <c r="F107" s="44"/>
      <c r="G107" s="44"/>
      <c r="H107" s="44"/>
      <c r="I107" s="44"/>
      <c r="J107" s="54"/>
      <c r="K107" s="15"/>
    </row>
    <row r="108" spans="1:11" ht="15.75">
      <c r="A108" s="12"/>
      <c r="B108" s="53"/>
      <c r="C108" s="44" t="s">
        <v>122</v>
      </c>
      <c r="D108" s="44"/>
      <c r="E108" s="44"/>
      <c r="F108" s="44"/>
      <c r="G108" s="44"/>
      <c r="H108" s="44"/>
      <c r="I108" s="44"/>
      <c r="J108" s="54"/>
      <c r="K108" s="15"/>
    </row>
    <row r="109" spans="1:11" ht="15.75">
      <c r="A109" s="12"/>
      <c r="B109" s="53"/>
      <c r="C109" s="44" t="s">
        <v>123</v>
      </c>
      <c r="D109" s="44"/>
      <c r="E109" s="44"/>
      <c r="F109" s="44"/>
      <c r="G109" s="44"/>
      <c r="H109" s="44"/>
      <c r="I109" s="44"/>
      <c r="J109" s="54"/>
      <c r="K109" s="15"/>
    </row>
    <row r="110" spans="1:11" ht="15.75">
      <c r="A110" s="12"/>
      <c r="B110" s="55"/>
      <c r="C110" s="56" t="s">
        <v>174</v>
      </c>
      <c r="D110" s="56"/>
      <c r="E110" s="56"/>
      <c r="F110" s="56"/>
      <c r="G110" s="56"/>
      <c r="H110" s="56"/>
      <c r="I110" s="56"/>
      <c r="J110" s="57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50" t="s">
        <v>217</v>
      </c>
      <c r="C112" s="51" t="s">
        <v>162</v>
      </c>
      <c r="D112" s="51"/>
      <c r="E112" s="51"/>
      <c r="F112" s="51"/>
      <c r="G112" s="51"/>
      <c r="H112" s="51"/>
      <c r="I112" s="51"/>
      <c r="J112" s="52"/>
      <c r="K112" s="15"/>
    </row>
    <row r="113" spans="1:11" ht="15.75">
      <c r="A113" s="12"/>
      <c r="B113" s="53"/>
      <c r="C113" s="44" t="s">
        <v>163</v>
      </c>
      <c r="D113" s="44"/>
      <c r="E113" s="44"/>
      <c r="F113" s="44"/>
      <c r="G113" s="44"/>
      <c r="H113" s="44"/>
      <c r="I113" s="44"/>
      <c r="J113" s="54"/>
      <c r="K113" s="15"/>
    </row>
    <row r="114" spans="1:11" ht="15.75">
      <c r="A114" s="12"/>
      <c r="B114" s="53"/>
      <c r="C114" s="44" t="s">
        <v>164</v>
      </c>
      <c r="D114" s="44"/>
      <c r="E114" s="44"/>
      <c r="F114" s="44"/>
      <c r="G114" s="44"/>
      <c r="H114" s="44"/>
      <c r="I114" s="44"/>
      <c r="J114" s="54"/>
      <c r="K114" s="15"/>
    </row>
    <row r="115" spans="1:11" ht="15.75">
      <c r="A115" s="12"/>
      <c r="B115" s="55"/>
      <c r="C115" s="56" t="s">
        <v>165</v>
      </c>
      <c r="D115" s="56"/>
      <c r="E115" s="56"/>
      <c r="F115" s="56"/>
      <c r="G115" s="56"/>
      <c r="H115" s="56"/>
      <c r="I115" s="56"/>
      <c r="J115" s="57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50" t="s">
        <v>127</v>
      </c>
      <c r="C117" s="51" t="s">
        <v>183</v>
      </c>
      <c r="D117" s="51"/>
      <c r="E117" s="51"/>
      <c r="F117" s="51"/>
      <c r="G117" s="51"/>
      <c r="H117" s="51"/>
      <c r="I117" s="51"/>
      <c r="J117" s="52"/>
      <c r="K117" s="15"/>
    </row>
    <row r="118" spans="1:11" ht="15.75">
      <c r="A118" s="12"/>
      <c r="B118" s="59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4"/>
      <c r="K118" s="15"/>
    </row>
    <row r="119" spans="1:11" ht="15.75">
      <c r="A119" s="12"/>
      <c r="B119" s="53"/>
      <c r="C119" s="44" t="s">
        <v>185</v>
      </c>
      <c r="D119" s="44"/>
      <c r="E119" s="44"/>
      <c r="F119" s="44"/>
      <c r="G119" s="44"/>
      <c r="H119" s="44"/>
      <c r="I119" s="44"/>
      <c r="J119" s="54"/>
      <c r="K119" s="15"/>
    </row>
    <row r="120" spans="1:11" ht="15" customHeight="1">
      <c r="A120" s="12"/>
      <c r="B120" s="55"/>
      <c r="C120" s="56" t="s">
        <v>186</v>
      </c>
      <c r="D120" s="56"/>
      <c r="E120" s="56"/>
      <c r="F120" s="56"/>
      <c r="G120" s="56"/>
      <c r="H120" s="56"/>
      <c r="I120" s="56"/>
      <c r="J120" s="57"/>
      <c r="K120" s="15"/>
    </row>
    <row r="121" spans="1:11" ht="7.5" customHeight="1">
      <c r="A121" s="12"/>
      <c r="B121" s="60"/>
      <c r="C121" s="60"/>
      <c r="D121" s="60"/>
      <c r="E121" s="60"/>
      <c r="F121" s="60"/>
      <c r="G121" s="60"/>
      <c r="H121" s="60"/>
      <c r="I121" s="60"/>
      <c r="J121" s="60"/>
      <c r="K121" s="15"/>
    </row>
    <row r="122" spans="1:11" ht="15.75">
      <c r="A122" s="12"/>
      <c r="B122" s="50" t="s">
        <v>226</v>
      </c>
      <c r="C122" s="51" t="s">
        <v>200</v>
      </c>
      <c r="D122" s="51"/>
      <c r="E122" s="51"/>
      <c r="F122" s="51"/>
      <c r="G122" s="51"/>
      <c r="H122" s="51"/>
      <c r="I122" s="51"/>
      <c r="J122" s="52"/>
      <c r="K122" s="15"/>
    </row>
    <row r="123" spans="1:11" ht="15.75">
      <c r="A123" s="12"/>
      <c r="B123" s="59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4"/>
      <c r="K123" s="15"/>
    </row>
    <row r="124" spans="1:11" ht="15.75">
      <c r="A124" s="12"/>
      <c r="B124" s="53"/>
      <c r="C124" s="44" t="s">
        <v>202</v>
      </c>
      <c r="D124" s="44"/>
      <c r="E124" s="44"/>
      <c r="F124" s="44"/>
      <c r="G124" s="44"/>
      <c r="H124" s="44"/>
      <c r="I124" s="44"/>
      <c r="J124" s="54"/>
      <c r="K124" s="15"/>
    </row>
    <row r="125" spans="1:11" ht="15.75">
      <c r="A125" s="12"/>
      <c r="B125" s="53"/>
      <c r="C125" s="44" t="s">
        <v>203</v>
      </c>
      <c r="D125" s="44"/>
      <c r="E125" s="44"/>
      <c r="F125" s="44"/>
      <c r="G125" s="44"/>
      <c r="H125" s="44"/>
      <c r="I125" s="44"/>
      <c r="J125" s="54"/>
      <c r="K125" s="15"/>
    </row>
    <row r="126" spans="1:11" ht="15.75">
      <c r="A126" s="12"/>
      <c r="B126" s="53"/>
      <c r="C126" s="44" t="s">
        <v>204</v>
      </c>
      <c r="D126" s="44"/>
      <c r="E126" s="44"/>
      <c r="F126" s="44"/>
      <c r="G126" s="44"/>
      <c r="H126" s="44"/>
      <c r="I126" s="44"/>
      <c r="J126" s="54"/>
      <c r="K126" s="15"/>
    </row>
    <row r="127" spans="1:11" ht="15.75">
      <c r="A127" s="12"/>
      <c r="B127" s="53"/>
      <c r="C127" s="44" t="s">
        <v>205</v>
      </c>
      <c r="D127" s="44"/>
      <c r="E127" s="44"/>
      <c r="F127" s="44"/>
      <c r="G127" s="44"/>
      <c r="H127" s="44"/>
      <c r="I127" s="44"/>
      <c r="J127" s="54"/>
      <c r="K127" s="15"/>
    </row>
    <row r="128" spans="1:11" ht="15.75">
      <c r="A128" s="12"/>
      <c r="B128" s="55"/>
      <c r="C128" s="56" t="s">
        <v>206</v>
      </c>
      <c r="D128" s="56"/>
      <c r="E128" s="56"/>
      <c r="F128" s="56"/>
      <c r="G128" s="56"/>
      <c r="H128" s="56"/>
      <c r="I128" s="56"/>
      <c r="J128" s="57"/>
      <c r="K128" s="15"/>
    </row>
    <row r="129" spans="1:11" ht="7.5" customHeight="1">
      <c r="A129" s="12"/>
      <c r="B129" s="44"/>
      <c r="C129" s="60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50" t="s">
        <v>97</v>
      </c>
      <c r="C130" s="51" t="s">
        <v>124</v>
      </c>
      <c r="D130" s="51"/>
      <c r="E130" s="51"/>
      <c r="F130" s="51"/>
      <c r="G130" s="51"/>
      <c r="H130" s="51"/>
      <c r="I130" s="51"/>
      <c r="J130" s="52"/>
      <c r="K130" s="15"/>
    </row>
    <row r="131" spans="1:11" ht="15.75">
      <c r="A131" s="12"/>
      <c r="B131" s="53"/>
      <c r="C131" s="44" t="s">
        <v>125</v>
      </c>
      <c r="D131" s="44"/>
      <c r="E131" s="44"/>
      <c r="F131" s="44"/>
      <c r="G131" s="44"/>
      <c r="H131" s="44"/>
      <c r="I131" s="44"/>
      <c r="J131" s="54"/>
      <c r="K131" s="15"/>
    </row>
    <row r="132" spans="1:11" ht="15.75">
      <c r="A132" s="12"/>
      <c r="B132" s="53"/>
      <c r="C132" s="44" t="s">
        <v>126</v>
      </c>
      <c r="D132" s="44"/>
      <c r="E132" s="44"/>
      <c r="F132" s="44"/>
      <c r="G132" s="44"/>
      <c r="H132" s="44"/>
      <c r="I132" s="44"/>
      <c r="J132" s="54"/>
      <c r="K132" s="15"/>
    </row>
    <row r="133" spans="1:11" ht="15.75">
      <c r="A133" s="12"/>
      <c r="B133" s="55"/>
      <c r="C133" s="56" t="s">
        <v>175</v>
      </c>
      <c r="D133" s="56"/>
      <c r="E133" s="56"/>
      <c r="F133" s="56"/>
      <c r="G133" s="56"/>
      <c r="H133" s="56"/>
      <c r="I133" s="56"/>
      <c r="J133" s="57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255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>
      <c r="A10" s="22"/>
      <c r="B10" s="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/>
    </row>
    <row r="11" spans="1:22" s="2" customFormat="1" ht="15.75">
      <c r="A11" s="22"/>
      <c r="B11" s="8"/>
      <c r="C11" s="93" t="s">
        <v>102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72"/>
    </row>
    <row r="12" spans="1:22" s="2" customFormat="1">
      <c r="A12" s="22"/>
      <c r="B12" s="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2" s="2" customFormat="1" ht="15.75">
      <c r="A13" s="22"/>
      <c r="B13" s="8"/>
      <c r="C13" s="93" t="s">
        <v>269</v>
      </c>
      <c r="D13" s="93"/>
      <c r="E13" s="93"/>
      <c r="F13" s="93"/>
      <c r="G13" s="72"/>
      <c r="H13" s="93" t="s">
        <v>68</v>
      </c>
      <c r="I13" s="93"/>
      <c r="J13" s="93"/>
      <c r="K13" s="93"/>
      <c r="L13" s="72"/>
      <c r="M13" s="93" t="s">
        <v>69</v>
      </c>
      <c r="N13" s="93"/>
      <c r="O13" s="93"/>
      <c r="P13" s="93"/>
      <c r="Q13" s="74"/>
      <c r="R13" s="72"/>
      <c r="S13" s="72"/>
      <c r="T13" s="72"/>
    </row>
    <row r="14" spans="1:22" s="2" customFormat="1" ht="15.75" customHeight="1">
      <c r="A14" s="22"/>
      <c r="B14" s="8"/>
      <c r="C14" s="96" t="s">
        <v>268</v>
      </c>
      <c r="D14" s="96"/>
      <c r="E14" s="94" t="s">
        <v>253</v>
      </c>
      <c r="F14" s="95" t="s">
        <v>309</v>
      </c>
      <c r="G14" s="69"/>
      <c r="H14" s="96" t="s">
        <v>268</v>
      </c>
      <c r="I14" s="96"/>
      <c r="J14" s="94" t="s">
        <v>253</v>
      </c>
      <c r="K14" s="95" t="s">
        <v>309</v>
      </c>
      <c r="L14" s="32"/>
      <c r="M14" s="96" t="s">
        <v>268</v>
      </c>
      <c r="N14" s="96"/>
      <c r="O14" s="94" t="s">
        <v>253</v>
      </c>
      <c r="P14" s="95" t="s">
        <v>309</v>
      </c>
      <c r="Q14" s="76"/>
      <c r="R14" s="69"/>
      <c r="S14" s="73"/>
      <c r="T14" s="73"/>
    </row>
    <row r="15" spans="1:22" s="2" customFormat="1" ht="15.75">
      <c r="A15" s="22"/>
      <c r="B15" s="8"/>
      <c r="C15" s="31">
        <v>2016</v>
      </c>
      <c r="D15" s="31">
        <v>2017</v>
      </c>
      <c r="E15" s="94"/>
      <c r="F15" s="95"/>
      <c r="G15" s="69"/>
      <c r="H15" s="31">
        <v>2016</v>
      </c>
      <c r="I15" s="31">
        <v>2017</v>
      </c>
      <c r="J15" s="94"/>
      <c r="K15" s="95"/>
      <c r="L15" s="32"/>
      <c r="M15" s="31">
        <v>2016</v>
      </c>
      <c r="N15" s="31">
        <v>2017</v>
      </c>
      <c r="O15" s="94"/>
      <c r="P15" s="95"/>
      <c r="Q15" s="76"/>
      <c r="R15" s="69"/>
      <c r="S15" s="73"/>
      <c r="T15" s="73"/>
    </row>
    <row r="16" spans="1:22" s="2" customFormat="1" ht="15.75">
      <c r="A16" s="22"/>
      <c r="B16" s="8"/>
      <c r="C16" s="31"/>
      <c r="D16" s="31"/>
      <c r="E16" s="71"/>
      <c r="F16" s="32"/>
      <c r="G16" s="69"/>
      <c r="H16" s="31"/>
      <c r="I16" s="31"/>
      <c r="J16" s="71"/>
      <c r="K16" s="32"/>
      <c r="L16" s="32"/>
      <c r="M16" s="31"/>
      <c r="N16" s="31"/>
      <c r="O16" s="71"/>
      <c r="P16" s="32"/>
      <c r="Q16" s="76"/>
      <c r="R16" s="69"/>
      <c r="S16" s="73"/>
      <c r="T16" s="73"/>
    </row>
    <row r="17" spans="1:20" s="2" customFormat="1" ht="15.75">
      <c r="A17" s="22"/>
      <c r="B17" s="34" t="s">
        <v>270</v>
      </c>
      <c r="C17" s="35">
        <v>5329</v>
      </c>
      <c r="D17" s="35">
        <v>5639</v>
      </c>
      <c r="E17" s="36">
        <f t="shared" ref="E17:E19" si="0">IF(ISBLANK(D17),"",(IFERROR(((D17/C17-1)*100),"")))</f>
        <v>5.817226496528427</v>
      </c>
      <c r="F17" s="35">
        <v>228337</v>
      </c>
      <c r="G17" s="69"/>
      <c r="H17" s="35">
        <v>2109</v>
      </c>
      <c r="I17" s="35">
        <v>2475</v>
      </c>
      <c r="J17" s="36">
        <f t="shared" ref="J17:J19" si="1">IF(ISBLANK(I17),"",(IFERROR(((I17/H17-1)*100),"")))</f>
        <v>17.354196301564716</v>
      </c>
      <c r="K17" s="35">
        <v>94422</v>
      </c>
      <c r="L17" s="32"/>
      <c r="M17" s="35">
        <v>3220</v>
      </c>
      <c r="N17" s="35">
        <v>3164</v>
      </c>
      <c r="O17" s="36">
        <f t="shared" ref="O17:O19" si="2">IF(ISBLANK(N17),"",(IFERROR(((N17/M17-1)*100),"")))</f>
        <v>-1.7391304347826098</v>
      </c>
      <c r="P17" s="35">
        <v>133915</v>
      </c>
      <c r="Q17" s="76"/>
      <c r="R17" s="69"/>
      <c r="S17" s="73"/>
      <c r="T17" s="73"/>
    </row>
    <row r="18" spans="1:20" s="2" customFormat="1" ht="15.75">
      <c r="A18" s="22"/>
      <c r="B18" s="34" t="s">
        <v>271</v>
      </c>
      <c r="C18" s="35">
        <v>3178</v>
      </c>
      <c r="D18" s="35">
        <v>6295</v>
      </c>
      <c r="E18" s="36">
        <f t="shared" si="0"/>
        <v>98.080553807426057</v>
      </c>
      <c r="F18" s="35">
        <v>234632</v>
      </c>
      <c r="G18" s="69"/>
      <c r="H18" s="35">
        <v>1267</v>
      </c>
      <c r="I18" s="35">
        <v>2603</v>
      </c>
      <c r="J18" s="36">
        <f t="shared" si="1"/>
        <v>105.44593528018945</v>
      </c>
      <c r="K18" s="35">
        <v>97025</v>
      </c>
      <c r="L18" s="32"/>
      <c r="M18" s="35">
        <v>1911</v>
      </c>
      <c r="N18" s="35">
        <v>3692</v>
      </c>
      <c r="O18" s="36">
        <f t="shared" si="2"/>
        <v>93.197278911564624</v>
      </c>
      <c r="P18" s="35">
        <v>137607</v>
      </c>
      <c r="Q18" s="76"/>
      <c r="R18" s="69"/>
      <c r="S18" s="73"/>
      <c r="T18" s="73"/>
    </row>
    <row r="19" spans="1:20" s="2" customFormat="1" ht="15.75">
      <c r="A19" s="22"/>
      <c r="B19" s="34" t="s">
        <v>272</v>
      </c>
      <c r="C19" s="35">
        <v>2900</v>
      </c>
      <c r="D19" s="35">
        <v>10675</v>
      </c>
      <c r="E19" s="36">
        <f t="shared" si="0"/>
        <v>268.10344827586204</v>
      </c>
      <c r="F19" s="35">
        <v>245307</v>
      </c>
      <c r="G19" s="69"/>
      <c r="H19" s="35">
        <v>1214</v>
      </c>
      <c r="I19" s="35">
        <v>4468</v>
      </c>
      <c r="J19" s="36">
        <f t="shared" si="1"/>
        <v>268.03953871499175</v>
      </c>
      <c r="K19" s="35">
        <v>101493</v>
      </c>
      <c r="L19" s="85"/>
      <c r="M19" s="35">
        <v>1686</v>
      </c>
      <c r="N19" s="35">
        <v>6207</v>
      </c>
      <c r="O19" s="36">
        <f t="shared" si="2"/>
        <v>268.14946619217085</v>
      </c>
      <c r="P19" s="35">
        <v>143814</v>
      </c>
      <c r="Q19" s="76"/>
      <c r="R19" s="69"/>
      <c r="S19" s="73"/>
      <c r="T19" s="73"/>
    </row>
    <row r="20" spans="1:20" s="2" customFormat="1" ht="15.75">
      <c r="A20" s="22"/>
      <c r="B20" s="34" t="s">
        <v>273</v>
      </c>
      <c r="C20" s="35">
        <v>3593</v>
      </c>
      <c r="D20" s="35">
        <v>7879</v>
      </c>
      <c r="E20" s="36">
        <f>IF(ISBLANK(D20),"",(IFERROR(((D20/C20-1)*100),"")))</f>
        <v>119.28750347898691</v>
      </c>
      <c r="F20" s="35">
        <v>253186</v>
      </c>
      <c r="G20" s="69"/>
      <c r="H20" s="35">
        <v>1484</v>
      </c>
      <c r="I20" s="35">
        <v>3508</v>
      </c>
      <c r="J20" s="36">
        <f>IF(ISBLANK(I20),"",(IFERROR(((I20/H20-1)*100),"")))</f>
        <v>136.38814016172506</v>
      </c>
      <c r="K20" s="35">
        <v>105001</v>
      </c>
      <c r="L20" s="85"/>
      <c r="M20" s="35">
        <v>2109</v>
      </c>
      <c r="N20" s="35">
        <v>4371</v>
      </c>
      <c r="O20" s="36">
        <f>IF(ISBLANK(N20),"",(IFERROR(((N20/M20-1)*100),"")))</f>
        <v>107.25462304409672</v>
      </c>
      <c r="P20" s="35">
        <v>148185</v>
      </c>
      <c r="Q20" s="76"/>
      <c r="R20" s="69"/>
      <c r="S20" s="73"/>
      <c r="T20" s="73"/>
    </row>
    <row r="21" spans="1:20" s="2" customFormat="1" ht="15.75">
      <c r="A21" s="22"/>
      <c r="B21" s="34" t="s">
        <v>274</v>
      </c>
      <c r="C21" s="35">
        <v>4289</v>
      </c>
      <c r="D21" s="35">
        <v>10068</v>
      </c>
      <c r="E21" s="36">
        <f t="shared" ref="E21:E28" si="3">IF(ISBLANK(D21),"",(IFERROR(((D21/C21-1)*100),"")))</f>
        <v>134.74003264164142</v>
      </c>
      <c r="F21" s="35">
        <v>263254</v>
      </c>
      <c r="G21" s="69"/>
      <c r="H21" s="35">
        <v>1878</v>
      </c>
      <c r="I21" s="35">
        <v>4701</v>
      </c>
      <c r="J21" s="36">
        <f t="shared" ref="J21:J28" si="4">IF(ISBLANK(I21),"",(IFERROR(((I21/H21-1)*100),"")))</f>
        <v>150.31948881789137</v>
      </c>
      <c r="K21" s="35">
        <v>109702</v>
      </c>
      <c r="L21" s="32"/>
      <c r="M21" s="35">
        <v>2411</v>
      </c>
      <c r="N21" s="35">
        <v>5367</v>
      </c>
      <c r="O21" s="36">
        <f t="shared" ref="O21:O28" si="5">IF(ISBLANK(N21),"",(IFERROR(((N21/M21-1)*100),"")))</f>
        <v>122.60472832849439</v>
      </c>
      <c r="P21" s="35">
        <v>153552</v>
      </c>
      <c r="Q21" s="76"/>
      <c r="R21" s="69"/>
      <c r="S21" s="73"/>
      <c r="T21" s="73"/>
    </row>
    <row r="22" spans="1:20" s="2" customFormat="1" ht="15.75">
      <c r="A22" s="22"/>
      <c r="B22" s="34" t="s">
        <v>275</v>
      </c>
      <c r="C22" s="35">
        <v>5949</v>
      </c>
      <c r="D22" s="35">
        <v>10460</v>
      </c>
      <c r="E22" s="36">
        <f t="shared" si="3"/>
        <v>75.827870230290813</v>
      </c>
      <c r="F22" s="35">
        <v>273714</v>
      </c>
      <c r="G22" s="69"/>
      <c r="H22" s="35">
        <v>2421</v>
      </c>
      <c r="I22" s="35">
        <v>4684</v>
      </c>
      <c r="J22" s="36">
        <f t="shared" si="4"/>
        <v>93.473771168938441</v>
      </c>
      <c r="K22" s="35">
        <v>114386</v>
      </c>
      <c r="L22" s="32"/>
      <c r="M22" s="35">
        <v>3528</v>
      </c>
      <c r="N22" s="35">
        <v>5776</v>
      </c>
      <c r="O22" s="36">
        <f t="shared" si="5"/>
        <v>63.718820861677997</v>
      </c>
      <c r="P22" s="35">
        <v>159328</v>
      </c>
      <c r="Q22" s="76"/>
      <c r="R22" s="69"/>
      <c r="S22" s="73"/>
      <c r="T22" s="73"/>
    </row>
    <row r="23" spans="1:20" s="2" customFormat="1" ht="15.75">
      <c r="A23" s="22"/>
      <c r="B23" s="34" t="s">
        <v>276</v>
      </c>
      <c r="C23" s="35">
        <v>9359</v>
      </c>
      <c r="D23" s="35">
        <v>9040</v>
      </c>
      <c r="E23" s="36">
        <f t="shared" si="3"/>
        <v>-3.4084838123731198</v>
      </c>
      <c r="F23" s="35">
        <v>282754</v>
      </c>
      <c r="G23" s="69"/>
      <c r="H23" s="35">
        <v>3862</v>
      </c>
      <c r="I23" s="35">
        <v>3943</v>
      </c>
      <c r="J23" s="36">
        <f t="shared" si="4"/>
        <v>2.0973588814086064</v>
      </c>
      <c r="K23" s="35">
        <v>118329</v>
      </c>
      <c r="L23" s="32"/>
      <c r="M23" s="35">
        <v>5497</v>
      </c>
      <c r="N23" s="35">
        <v>5097</v>
      </c>
      <c r="O23" s="36">
        <f t="shared" si="5"/>
        <v>-7.2766963798435498</v>
      </c>
      <c r="P23" s="35">
        <v>164425</v>
      </c>
      <c r="Q23" s="76"/>
      <c r="R23" s="69"/>
      <c r="S23" s="73"/>
      <c r="T23" s="73"/>
    </row>
    <row r="24" spans="1:20" s="2" customFormat="1" ht="15.75">
      <c r="A24" s="22"/>
      <c r="B24" s="34" t="s">
        <v>277</v>
      </c>
      <c r="C24" s="35">
        <v>13905</v>
      </c>
      <c r="D24" s="35">
        <v>9934</v>
      </c>
      <c r="E24" s="36">
        <f t="shared" si="3"/>
        <v>-28.558072635742537</v>
      </c>
      <c r="F24" s="35">
        <v>292688</v>
      </c>
      <c r="G24" s="69"/>
      <c r="H24" s="35">
        <v>5749</v>
      </c>
      <c r="I24" s="35">
        <v>4471</v>
      </c>
      <c r="J24" s="36">
        <f t="shared" si="4"/>
        <v>-22.229953035310491</v>
      </c>
      <c r="K24" s="35">
        <v>122800</v>
      </c>
      <c r="L24" s="32"/>
      <c r="M24" s="35">
        <v>8156</v>
      </c>
      <c r="N24" s="35">
        <v>5463</v>
      </c>
      <c r="O24" s="36">
        <f t="shared" si="5"/>
        <v>-33.018636586562046</v>
      </c>
      <c r="P24" s="35">
        <v>169888</v>
      </c>
      <c r="Q24" s="76"/>
      <c r="R24" s="69"/>
      <c r="S24" s="73"/>
      <c r="T24" s="73"/>
    </row>
    <row r="25" spans="1:20" s="2" customFormat="1" ht="15.75">
      <c r="A25" s="22"/>
      <c r="B25" s="34" t="s">
        <v>278</v>
      </c>
      <c r="C25" s="35">
        <v>9587</v>
      </c>
      <c r="D25" s="35">
        <v>10319</v>
      </c>
      <c r="E25" s="36">
        <f t="shared" si="3"/>
        <v>7.6353395222697351</v>
      </c>
      <c r="F25" s="35">
        <v>303007</v>
      </c>
      <c r="G25" s="69"/>
      <c r="H25" s="35">
        <v>4199</v>
      </c>
      <c r="I25" s="35">
        <v>4518</v>
      </c>
      <c r="J25" s="36">
        <f t="shared" si="4"/>
        <v>7.5970469159323706</v>
      </c>
      <c r="K25" s="35">
        <v>127318</v>
      </c>
      <c r="L25" s="32"/>
      <c r="M25" s="35">
        <v>5388</v>
      </c>
      <c r="N25" s="35">
        <v>5801</v>
      </c>
      <c r="O25" s="36">
        <f t="shared" si="5"/>
        <v>7.6651818856718679</v>
      </c>
      <c r="P25" s="35">
        <v>175689</v>
      </c>
      <c r="Q25" s="76"/>
      <c r="R25" s="69"/>
      <c r="S25" s="73"/>
      <c r="T25" s="73"/>
    </row>
    <row r="26" spans="1:20" s="2" customFormat="1" ht="15.75">
      <c r="A26" s="22"/>
      <c r="B26" s="34" t="s">
        <v>279</v>
      </c>
      <c r="C26" s="35">
        <v>8365</v>
      </c>
      <c r="D26" s="35">
        <v>10860</v>
      </c>
      <c r="E26" s="36">
        <f t="shared" si="3"/>
        <v>29.826658696951579</v>
      </c>
      <c r="F26" s="35">
        <v>313867</v>
      </c>
      <c r="G26" s="69"/>
      <c r="H26" s="35">
        <v>3614</v>
      </c>
      <c r="I26" s="35">
        <v>4690</v>
      </c>
      <c r="J26" s="36">
        <f t="shared" si="4"/>
        <v>29.773104593248469</v>
      </c>
      <c r="K26" s="35">
        <v>132008</v>
      </c>
      <c r="L26" s="32"/>
      <c r="M26" s="35">
        <v>4751</v>
      </c>
      <c r="N26" s="35">
        <v>6170</v>
      </c>
      <c r="O26" s="36">
        <f t="shared" si="5"/>
        <v>29.86739633761313</v>
      </c>
      <c r="P26" s="35">
        <v>181859</v>
      </c>
      <c r="Q26" s="76"/>
      <c r="R26" s="69"/>
      <c r="S26" s="73"/>
      <c r="T26" s="73"/>
    </row>
    <row r="27" spans="1:20" s="2" customFormat="1" ht="15.75">
      <c r="A27" s="22"/>
      <c r="B27" s="34" t="s">
        <v>280</v>
      </c>
      <c r="C27" s="35">
        <v>7536</v>
      </c>
      <c r="D27" s="102">
        <v>10198</v>
      </c>
      <c r="E27" s="103">
        <f t="shared" si="3"/>
        <v>35.323779193205951</v>
      </c>
      <c r="F27" s="102">
        <v>324065</v>
      </c>
      <c r="G27" s="69"/>
      <c r="H27" s="35">
        <v>3374</v>
      </c>
      <c r="I27" s="102">
        <v>4580</v>
      </c>
      <c r="J27" s="103">
        <f t="shared" si="4"/>
        <v>35.743924125666872</v>
      </c>
      <c r="K27" s="102">
        <v>136588</v>
      </c>
      <c r="L27" s="32"/>
      <c r="M27" s="35">
        <v>4162</v>
      </c>
      <c r="N27" s="102">
        <v>5618</v>
      </c>
      <c r="O27" s="103">
        <f t="shared" si="5"/>
        <v>34.98318116290244</v>
      </c>
      <c r="P27" s="102">
        <v>187477</v>
      </c>
      <c r="Q27" s="76"/>
      <c r="R27" s="69"/>
      <c r="S27" s="73"/>
      <c r="T27" s="73"/>
    </row>
    <row r="28" spans="1:20" s="2" customFormat="1" ht="15.75">
      <c r="A28" s="22"/>
      <c r="B28" s="34" t="s">
        <v>281</v>
      </c>
      <c r="C28" s="35">
        <v>5491</v>
      </c>
      <c r="D28" s="35"/>
      <c r="E28" s="36" t="str">
        <f t="shared" si="3"/>
        <v/>
      </c>
      <c r="F28" s="35"/>
      <c r="G28" s="69"/>
      <c r="H28" s="35">
        <v>2471</v>
      </c>
      <c r="I28" s="35"/>
      <c r="J28" s="36" t="str">
        <f t="shared" si="4"/>
        <v/>
      </c>
      <c r="K28" s="35"/>
      <c r="L28" s="32"/>
      <c r="M28" s="35">
        <v>3020</v>
      </c>
      <c r="N28" s="35"/>
      <c r="O28" s="36" t="str">
        <f t="shared" si="5"/>
        <v/>
      </c>
      <c r="P28" s="35"/>
      <c r="Q28" s="76"/>
      <c r="R28" s="69"/>
      <c r="S28" s="73"/>
      <c r="T28" s="73"/>
    </row>
    <row r="29" spans="1:20" s="91" customFormat="1" ht="15.75">
      <c r="A29" s="89"/>
      <c r="B29" s="40" t="s">
        <v>282</v>
      </c>
      <c r="C29" s="78">
        <f>SUM(C17:C28)</f>
        <v>79481</v>
      </c>
      <c r="D29" s="78">
        <f>SUM(D17:D28)</f>
        <v>101367</v>
      </c>
      <c r="E29" s="77"/>
      <c r="F29" s="78"/>
      <c r="G29" s="82"/>
      <c r="H29" s="78">
        <f>SUM(H17:H28)</f>
        <v>33642</v>
      </c>
      <c r="I29" s="78">
        <f>SUM(I17:I28)</f>
        <v>44641</v>
      </c>
      <c r="J29" s="77"/>
      <c r="K29" s="78"/>
      <c r="L29" s="82"/>
      <c r="M29" s="78">
        <f>SUM(M17:M28)</f>
        <v>45839</v>
      </c>
      <c r="N29" s="78">
        <f>SUM(N17:N28)</f>
        <v>56726</v>
      </c>
      <c r="O29" s="77"/>
      <c r="P29" s="78"/>
      <c r="Q29" s="90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284</v>
      </c>
      <c r="C32" s="78">
        <f>SUM(C17:C27)</f>
        <v>73990</v>
      </c>
      <c r="D32" s="78">
        <f>SUM(D17:D27)</f>
        <v>101367</v>
      </c>
      <c r="E32" s="77">
        <f>(D32/C32-1)*100</f>
        <v>37.000946073793763</v>
      </c>
      <c r="G32" s="21"/>
      <c r="H32" s="78">
        <f>SUM(H17:H27)</f>
        <v>31171</v>
      </c>
      <c r="I32" s="78">
        <f>SUM(I17:I27)</f>
        <v>44641</v>
      </c>
      <c r="J32" s="77">
        <f>(I32/H32-1)*100</f>
        <v>43.213243078502451</v>
      </c>
      <c r="K32" s="21"/>
      <c r="L32" s="21"/>
      <c r="M32" s="78">
        <f>SUM(M17:M27)</f>
        <v>42819</v>
      </c>
      <c r="N32" s="78">
        <f>SUM(N17:N27)</f>
        <v>56726</v>
      </c>
      <c r="O32" s="77">
        <f>(N32/M32-1)*100</f>
        <v>32.478572596277353</v>
      </c>
      <c r="P32" s="21"/>
      <c r="Q32" s="23"/>
    </row>
    <row r="33" spans="1:17" s="2" customFormat="1" ht="15.75">
      <c r="A33" s="22"/>
      <c r="B33" s="40" t="s">
        <v>283</v>
      </c>
      <c r="C33" s="79"/>
      <c r="D33" s="77">
        <f>(D32/C32-1)*100</f>
        <v>37.000946073793763</v>
      </c>
      <c r="E33" s="21"/>
      <c r="F33" s="79"/>
      <c r="G33" s="21"/>
      <c r="H33" s="79"/>
      <c r="I33" s="77">
        <f>(I32/H32-1)*100</f>
        <v>43.213243078502451</v>
      </c>
      <c r="J33" s="21"/>
      <c r="K33" s="21"/>
      <c r="L33" s="21"/>
      <c r="M33" s="79"/>
      <c r="N33" s="77">
        <f>(N32/M32-1)*100</f>
        <v>32.478572596277353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300</v>
      </c>
      <c r="D38" s="21" t="s">
        <v>301</v>
      </c>
      <c r="E38" s="21"/>
      <c r="F38" s="21"/>
      <c r="G38" s="21"/>
      <c r="H38" s="21" t="s">
        <v>300</v>
      </c>
      <c r="I38" s="21" t="s">
        <v>301</v>
      </c>
      <c r="J38" s="21"/>
      <c r="K38" s="21"/>
      <c r="L38" s="21"/>
      <c r="M38" s="21" t="s">
        <v>300</v>
      </c>
      <c r="N38" s="21" t="s">
        <v>301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2016</v>
      </c>
      <c r="E39" s="21">
        <f>D15</f>
        <v>2017</v>
      </c>
      <c r="F39" s="21"/>
      <c r="G39" s="21"/>
      <c r="H39" s="21"/>
      <c r="I39" s="21">
        <f>H15</f>
        <v>2016</v>
      </c>
      <c r="J39" s="21">
        <f>I15</f>
        <v>2017</v>
      </c>
      <c r="K39" s="21"/>
      <c r="L39" s="21"/>
      <c r="M39" s="21"/>
      <c r="N39" s="21">
        <f>M15</f>
        <v>2016</v>
      </c>
      <c r="O39" s="21">
        <f>N15</f>
        <v>2017</v>
      </c>
      <c r="P39" s="21"/>
      <c r="Q39" s="23"/>
    </row>
    <row r="40" spans="1:17" s="2" customFormat="1">
      <c r="A40" s="22"/>
      <c r="B40" s="8"/>
      <c r="C40" s="21" t="s">
        <v>302</v>
      </c>
      <c r="D40" s="84">
        <f>C27</f>
        <v>7536</v>
      </c>
      <c r="E40" s="84">
        <f>D27</f>
        <v>10198</v>
      </c>
      <c r="F40" s="21"/>
      <c r="G40" s="21"/>
      <c r="H40" s="21" t="s">
        <v>302</v>
      </c>
      <c r="I40" s="84">
        <f>H27</f>
        <v>3374</v>
      </c>
      <c r="J40" s="84">
        <f>I27</f>
        <v>4580</v>
      </c>
      <c r="K40" s="21"/>
      <c r="L40" s="21"/>
      <c r="M40" s="21" t="s">
        <v>302</v>
      </c>
      <c r="N40" s="84">
        <f>M27</f>
        <v>4162</v>
      </c>
      <c r="O40" s="84">
        <f>N27</f>
        <v>5618</v>
      </c>
      <c r="P40" s="21"/>
      <c r="Q40" s="23"/>
    </row>
    <row r="41" spans="1:17" s="2" customFormat="1">
      <c r="A41" s="22"/>
      <c r="B41" s="8"/>
      <c r="C41" s="21" t="s">
        <v>303</v>
      </c>
      <c r="D41" s="21" t="str">
        <f>B27</f>
        <v xml:space="preserve">  Noviembre</v>
      </c>
      <c r="E41" s="21"/>
      <c r="F41" s="21"/>
      <c r="G41" s="21"/>
      <c r="H41" s="21" t="s">
        <v>303</v>
      </c>
      <c r="I41" s="21" t="str">
        <f>B27</f>
        <v xml:space="preserve">  Noviembre</v>
      </c>
      <c r="J41" s="21"/>
      <c r="K41" s="21"/>
      <c r="L41" s="21"/>
      <c r="M41" s="21" t="str">
        <f>B20</f>
        <v xml:space="preserve">  Abril</v>
      </c>
      <c r="N41" s="21" t="str">
        <f>B27</f>
        <v xml:space="preserve">  Noviembre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3">
    <mergeCell ref="C11:P11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72"/>
  <sheetViews>
    <sheetView showGridLines="0" zoomScale="90" zoomScaleNormal="90" workbookViewId="0">
      <selection activeCell="P29" sqref="P29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>
      <c r="A10" s="1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3"/>
      <c r="R10" s="2"/>
      <c r="S10" s="2"/>
      <c r="T10" s="2"/>
    </row>
    <row r="11" spans="1:20" s="69" customFormat="1" ht="15.75">
      <c r="A11" s="67"/>
      <c r="B11" s="68"/>
      <c r="C11" s="93" t="s">
        <v>103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68"/>
    </row>
    <row r="12" spans="1:20" s="69" customForma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0" s="69" customFormat="1" ht="15.75">
      <c r="A13" s="67"/>
      <c r="B13" s="68"/>
      <c r="C13" s="93" t="s">
        <v>84</v>
      </c>
      <c r="D13" s="93"/>
      <c r="E13" s="93"/>
      <c r="F13" s="93"/>
      <c r="G13" s="72"/>
      <c r="H13" s="93" t="s">
        <v>72</v>
      </c>
      <c r="I13" s="93"/>
      <c r="J13" s="93"/>
      <c r="K13" s="93"/>
      <c r="L13" s="72"/>
      <c r="M13" s="93" t="s">
        <v>73</v>
      </c>
      <c r="N13" s="93"/>
      <c r="O13" s="93"/>
      <c r="P13" s="93"/>
      <c r="Q13" s="74"/>
      <c r="R13" s="72"/>
      <c r="S13" s="72"/>
      <c r="T13" s="68"/>
    </row>
    <row r="14" spans="1:20" s="69" customFormat="1" ht="15.75" customHeight="1">
      <c r="A14" s="67"/>
      <c r="B14" s="70"/>
      <c r="C14" s="96" t="s">
        <v>268</v>
      </c>
      <c r="D14" s="96"/>
      <c r="E14" s="94" t="s">
        <v>253</v>
      </c>
      <c r="F14" s="95" t="s">
        <v>309</v>
      </c>
      <c r="H14" s="96" t="s">
        <v>268</v>
      </c>
      <c r="I14" s="96"/>
      <c r="J14" s="94" t="s">
        <v>253</v>
      </c>
      <c r="K14" s="95" t="s">
        <v>309</v>
      </c>
      <c r="L14" s="32"/>
      <c r="M14" s="96" t="s">
        <v>268</v>
      </c>
      <c r="N14" s="96"/>
      <c r="O14" s="94" t="s">
        <v>253</v>
      </c>
      <c r="P14" s="95" t="s">
        <v>309</v>
      </c>
      <c r="Q14" s="75"/>
      <c r="R14" s="73"/>
      <c r="S14" s="73"/>
      <c r="T14" s="68"/>
    </row>
    <row r="15" spans="1:20" s="69" customFormat="1" ht="15.75">
      <c r="A15" s="67"/>
      <c r="B15" s="70"/>
      <c r="C15" s="31">
        <v>2016</v>
      </c>
      <c r="D15" s="31">
        <v>2017</v>
      </c>
      <c r="E15" s="94"/>
      <c r="F15" s="95"/>
      <c r="H15" s="31">
        <v>2016</v>
      </c>
      <c r="I15" s="31">
        <v>2017</v>
      </c>
      <c r="J15" s="94"/>
      <c r="K15" s="95"/>
      <c r="L15" s="32"/>
      <c r="M15" s="31">
        <v>2016</v>
      </c>
      <c r="N15" s="31">
        <v>2017</v>
      </c>
      <c r="O15" s="94"/>
      <c r="P15" s="95"/>
      <c r="Q15" s="75"/>
      <c r="R15" s="73"/>
      <c r="S15" s="73"/>
      <c r="T15" s="68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80"/>
      <c r="R16" s="2"/>
      <c r="S16" s="2"/>
      <c r="T16" s="2"/>
    </row>
    <row r="17" spans="1:19" s="2" customFormat="1" ht="15.75">
      <c r="A17" s="22"/>
      <c r="B17" s="34" t="s">
        <v>270</v>
      </c>
      <c r="C17" s="35">
        <v>2891</v>
      </c>
      <c r="D17" s="35">
        <v>2898</v>
      </c>
      <c r="E17" s="36">
        <f t="shared" ref="E17:E19" si="0">IF(ISBLANK(D17),"",(IFERROR(((D17/C17-1)*100),"")))</f>
        <v>0.2421307506053294</v>
      </c>
      <c r="F17" s="35">
        <v>109908</v>
      </c>
      <c r="G17" s="69"/>
      <c r="H17" s="35">
        <v>1910</v>
      </c>
      <c r="I17" s="35">
        <v>2051</v>
      </c>
      <c r="J17" s="36">
        <f t="shared" ref="J17:J19" si="1">IF(ISBLANK(I17),"",(IFERROR(((I17/H17-1)*100),"")))</f>
        <v>7.3821989528795706</v>
      </c>
      <c r="K17" s="35">
        <v>89190</v>
      </c>
      <c r="L17" s="32"/>
      <c r="M17" s="35">
        <v>503</v>
      </c>
      <c r="N17" s="35">
        <v>622</v>
      </c>
      <c r="O17" s="36">
        <f t="shared" ref="O17:O19" si="2">IF(ISBLANK(N17),"",(IFERROR(((N17/M17-1)*100),"")))</f>
        <v>23.658051689860837</v>
      </c>
      <c r="P17" s="35">
        <v>28977</v>
      </c>
      <c r="Q17" s="76"/>
      <c r="R17" s="73"/>
      <c r="S17" s="73"/>
    </row>
    <row r="18" spans="1:19" s="2" customFormat="1" ht="15.75">
      <c r="A18" s="22"/>
      <c r="B18" s="34" t="s">
        <v>271</v>
      </c>
      <c r="C18" s="35">
        <v>1764</v>
      </c>
      <c r="D18" s="35">
        <v>3292</v>
      </c>
      <c r="E18" s="36">
        <f t="shared" si="0"/>
        <v>86.621315192743765</v>
      </c>
      <c r="F18" s="35">
        <v>113200</v>
      </c>
      <c r="G18" s="69"/>
      <c r="H18" s="35">
        <v>1120</v>
      </c>
      <c r="I18" s="35">
        <v>2224</v>
      </c>
      <c r="J18" s="36">
        <f t="shared" si="1"/>
        <v>98.571428571428584</v>
      </c>
      <c r="K18" s="35">
        <v>91414</v>
      </c>
      <c r="L18" s="32"/>
      <c r="M18" s="35">
        <v>287</v>
      </c>
      <c r="N18" s="35">
        <v>698</v>
      </c>
      <c r="O18" s="36">
        <f t="shared" si="2"/>
        <v>143.20557491289199</v>
      </c>
      <c r="P18" s="35">
        <v>29675</v>
      </c>
      <c r="Q18" s="76"/>
      <c r="R18" s="73"/>
      <c r="S18" s="73"/>
    </row>
    <row r="19" spans="1:19" s="2" customFormat="1" ht="15.75">
      <c r="A19" s="22"/>
      <c r="B19" s="34" t="s">
        <v>272</v>
      </c>
      <c r="C19" s="35">
        <v>1580</v>
      </c>
      <c r="D19" s="35">
        <v>5484</v>
      </c>
      <c r="E19" s="36">
        <f t="shared" si="0"/>
        <v>247.08860759493669</v>
      </c>
      <c r="F19" s="35">
        <v>118684</v>
      </c>
      <c r="G19" s="69"/>
      <c r="H19" s="35">
        <v>1052</v>
      </c>
      <c r="I19" s="35">
        <v>3754</v>
      </c>
      <c r="J19" s="36">
        <f t="shared" si="1"/>
        <v>256.84410646387835</v>
      </c>
      <c r="K19" s="35">
        <v>95168</v>
      </c>
      <c r="L19" s="85"/>
      <c r="M19" s="35">
        <v>261</v>
      </c>
      <c r="N19" s="35">
        <v>1257</v>
      </c>
      <c r="O19" s="36">
        <f t="shared" si="2"/>
        <v>381.60919540229889</v>
      </c>
      <c r="P19" s="35">
        <v>30932</v>
      </c>
      <c r="Q19" s="76"/>
      <c r="R19" s="73"/>
      <c r="S19" s="73"/>
    </row>
    <row r="20" spans="1:19" s="2" customFormat="1" ht="15.75">
      <c r="A20" s="22"/>
      <c r="B20" s="34" t="s">
        <v>273</v>
      </c>
      <c r="C20" s="35">
        <v>1940</v>
      </c>
      <c r="D20" s="35">
        <v>4051</v>
      </c>
      <c r="E20" s="36">
        <f>IF(ISBLANK(D20),"",(IFERROR(((D20/C20-1)*100),"")))</f>
        <v>108.81443298969073</v>
      </c>
      <c r="F20" s="35">
        <v>122735</v>
      </c>
      <c r="G20" s="69"/>
      <c r="H20" s="35">
        <v>1298</v>
      </c>
      <c r="I20" s="35">
        <v>2712</v>
      </c>
      <c r="J20" s="36">
        <f>IF(ISBLANK(I20),"",(IFERROR(((I20/H20-1)*100),"")))</f>
        <v>108.93682588597842</v>
      </c>
      <c r="K20" s="35">
        <v>97880</v>
      </c>
      <c r="L20" s="85"/>
      <c r="M20" s="35">
        <v>349</v>
      </c>
      <c r="N20" s="35">
        <v>948</v>
      </c>
      <c r="O20" s="36">
        <f>IF(ISBLANK(N20),"",(IFERROR(((N20/M20-1)*100),"")))</f>
        <v>171.63323782234957</v>
      </c>
      <c r="P20" s="35">
        <v>31880</v>
      </c>
      <c r="Q20" s="76"/>
      <c r="R20" s="73"/>
      <c r="S20" s="73"/>
    </row>
    <row r="21" spans="1:19" s="2" customFormat="1" ht="15.75">
      <c r="A21" s="22"/>
      <c r="B21" s="34" t="s">
        <v>274</v>
      </c>
      <c r="C21" s="35">
        <v>2102</v>
      </c>
      <c r="D21" s="35">
        <v>5032</v>
      </c>
      <c r="E21" s="36">
        <f t="shared" ref="E21:E28" si="3">IF(ISBLANK(D21),"",(IFERROR(((D21/C21-1)*100),"")))</f>
        <v>139.39105613701236</v>
      </c>
      <c r="F21" s="35">
        <v>127767</v>
      </c>
      <c r="G21" s="69"/>
      <c r="H21" s="35">
        <v>1648</v>
      </c>
      <c r="I21" s="35">
        <v>3547</v>
      </c>
      <c r="J21" s="36">
        <f t="shared" ref="J21:J28" si="4">IF(ISBLANK(I21),"",(IFERROR(((I21/H21-1)*100),"")))</f>
        <v>115.23058252427182</v>
      </c>
      <c r="K21" s="35">
        <v>101427</v>
      </c>
      <c r="L21" s="32"/>
      <c r="M21" s="35">
        <v>523</v>
      </c>
      <c r="N21" s="35">
        <v>1328</v>
      </c>
      <c r="O21" s="36">
        <f t="shared" ref="O21:O28" si="5">IF(ISBLANK(N21),"",(IFERROR(((N21/M21-1)*100),"")))</f>
        <v>153.91969407265776</v>
      </c>
      <c r="P21" s="35">
        <v>33208</v>
      </c>
      <c r="Q21" s="76"/>
      <c r="R21" s="73"/>
      <c r="S21" s="73"/>
    </row>
    <row r="22" spans="1:19" s="2" customFormat="1" ht="15.75">
      <c r="A22" s="22"/>
      <c r="B22" s="34" t="s">
        <v>275</v>
      </c>
      <c r="C22" s="35">
        <v>3014</v>
      </c>
      <c r="D22" s="35">
        <v>5515</v>
      </c>
      <c r="E22" s="36">
        <f t="shared" si="3"/>
        <v>82.9794293297943</v>
      </c>
      <c r="F22" s="35">
        <v>133282</v>
      </c>
      <c r="G22" s="69"/>
      <c r="H22" s="35">
        <v>2203</v>
      </c>
      <c r="I22" s="35">
        <v>3593</v>
      </c>
      <c r="J22" s="36">
        <f t="shared" si="4"/>
        <v>63.09577848388561</v>
      </c>
      <c r="K22" s="35">
        <v>105020</v>
      </c>
      <c r="L22" s="32"/>
      <c r="M22" s="35">
        <v>706</v>
      </c>
      <c r="N22" s="35">
        <v>1178</v>
      </c>
      <c r="O22" s="36">
        <f t="shared" si="5"/>
        <v>66.855524079320119</v>
      </c>
      <c r="P22" s="35">
        <v>34386</v>
      </c>
      <c r="Q22" s="76"/>
      <c r="R22" s="73"/>
      <c r="S22" s="73"/>
    </row>
    <row r="23" spans="1:19" s="2" customFormat="1" ht="15.75">
      <c r="A23" s="22"/>
      <c r="B23" s="34" t="s">
        <v>276</v>
      </c>
      <c r="C23" s="35">
        <v>4613</v>
      </c>
      <c r="D23" s="35">
        <v>4688</v>
      </c>
      <c r="E23" s="36">
        <f t="shared" si="3"/>
        <v>1.6258400173422949</v>
      </c>
      <c r="F23" s="35">
        <v>137970</v>
      </c>
      <c r="G23" s="69"/>
      <c r="H23" s="35">
        <v>3465</v>
      </c>
      <c r="I23" s="35">
        <v>3278</v>
      </c>
      <c r="J23" s="36">
        <f t="shared" si="4"/>
        <v>-5.3968253968253999</v>
      </c>
      <c r="K23" s="35">
        <v>108298</v>
      </c>
      <c r="L23" s="32"/>
      <c r="M23" s="35">
        <v>1202</v>
      </c>
      <c r="N23" s="35">
        <v>970</v>
      </c>
      <c r="O23" s="36">
        <f t="shared" si="5"/>
        <v>-19.301164725457575</v>
      </c>
      <c r="P23" s="35">
        <v>35356</v>
      </c>
      <c r="Q23" s="76"/>
      <c r="R23" s="73"/>
      <c r="S23" s="73"/>
    </row>
    <row r="24" spans="1:19" s="2" customFormat="1" ht="15.75">
      <c r="A24" s="22"/>
      <c r="B24" s="34" t="s">
        <v>277</v>
      </c>
      <c r="C24" s="35">
        <v>6970</v>
      </c>
      <c r="D24" s="35">
        <v>4947</v>
      </c>
      <c r="E24" s="36">
        <f t="shared" si="3"/>
        <v>-29.024390243902442</v>
      </c>
      <c r="F24" s="35">
        <v>142917</v>
      </c>
      <c r="G24" s="69"/>
      <c r="H24" s="35">
        <v>5261</v>
      </c>
      <c r="I24" s="35">
        <v>3603</v>
      </c>
      <c r="J24" s="36">
        <f t="shared" si="4"/>
        <v>-31.514921117658233</v>
      </c>
      <c r="K24" s="35">
        <v>111901</v>
      </c>
      <c r="L24" s="32"/>
      <c r="M24" s="35">
        <v>1560</v>
      </c>
      <c r="N24" s="35">
        <v>1191</v>
      </c>
      <c r="O24" s="36">
        <f t="shared" si="5"/>
        <v>-23.65384615384616</v>
      </c>
      <c r="P24" s="35">
        <v>36547</v>
      </c>
      <c r="Q24" s="76"/>
      <c r="R24" s="73"/>
      <c r="S24" s="73"/>
    </row>
    <row r="25" spans="1:19" s="2" customFormat="1" ht="15.75">
      <c r="A25" s="22"/>
      <c r="B25" s="34" t="s">
        <v>278</v>
      </c>
      <c r="C25" s="35">
        <v>4623</v>
      </c>
      <c r="D25" s="35">
        <v>5058</v>
      </c>
      <c r="E25" s="36">
        <f t="shared" si="3"/>
        <v>9.4094743672939565</v>
      </c>
      <c r="F25" s="35">
        <v>147975</v>
      </c>
      <c r="G25" s="69"/>
      <c r="H25" s="35">
        <v>3688</v>
      </c>
      <c r="I25" s="35">
        <v>3747</v>
      </c>
      <c r="J25" s="36">
        <f t="shared" si="4"/>
        <v>1.5997830802602975</v>
      </c>
      <c r="K25" s="35">
        <v>115648</v>
      </c>
      <c r="L25" s="32"/>
      <c r="M25" s="35">
        <v>1198</v>
      </c>
      <c r="N25" s="35">
        <v>1228</v>
      </c>
      <c r="O25" s="36">
        <f t="shared" si="5"/>
        <v>2.5041736227044975</v>
      </c>
      <c r="P25" s="35">
        <v>37775</v>
      </c>
      <c r="Q25" s="76"/>
      <c r="R25" s="73"/>
      <c r="S25" s="73"/>
    </row>
    <row r="26" spans="1:19" s="2" customFormat="1" ht="15.75">
      <c r="A26" s="22"/>
      <c r="B26" s="34" t="s">
        <v>279</v>
      </c>
      <c r="C26" s="35">
        <v>4003</v>
      </c>
      <c r="D26" s="35">
        <v>5335</v>
      </c>
      <c r="E26" s="36">
        <f t="shared" si="3"/>
        <v>33.275043717212085</v>
      </c>
      <c r="F26" s="35">
        <v>153310</v>
      </c>
      <c r="G26" s="69"/>
      <c r="H26" s="35">
        <v>3175</v>
      </c>
      <c r="I26" s="35">
        <v>3895</v>
      </c>
      <c r="J26" s="36">
        <f t="shared" si="4"/>
        <v>22.677165354330707</v>
      </c>
      <c r="K26" s="35">
        <v>119543</v>
      </c>
      <c r="L26" s="32"/>
      <c r="M26" s="35">
        <v>1083</v>
      </c>
      <c r="N26" s="35">
        <v>1298</v>
      </c>
      <c r="O26" s="36">
        <f t="shared" si="5"/>
        <v>19.852262234533711</v>
      </c>
      <c r="P26" s="35">
        <v>39073</v>
      </c>
      <c r="Q26" s="76"/>
      <c r="R26" s="73"/>
      <c r="S26" s="73"/>
    </row>
    <row r="27" spans="1:19" s="2" customFormat="1" ht="15.75">
      <c r="A27" s="22"/>
      <c r="B27" s="34" t="s">
        <v>280</v>
      </c>
      <c r="C27" s="35">
        <v>3517</v>
      </c>
      <c r="D27" s="102">
        <v>4899</v>
      </c>
      <c r="E27" s="103">
        <f t="shared" si="3"/>
        <v>39.294853568382138</v>
      </c>
      <c r="F27" s="102">
        <v>158209</v>
      </c>
      <c r="G27" s="69"/>
      <c r="H27" s="35">
        <v>2790</v>
      </c>
      <c r="I27" s="102">
        <v>3658</v>
      </c>
      <c r="J27" s="103">
        <f t="shared" si="4"/>
        <v>31.111111111111111</v>
      </c>
      <c r="K27" s="102">
        <v>123201</v>
      </c>
      <c r="L27" s="32"/>
      <c r="M27" s="35">
        <v>1054</v>
      </c>
      <c r="N27" s="102">
        <v>1390</v>
      </c>
      <c r="O27" s="103">
        <f t="shared" si="5"/>
        <v>31.878557874762812</v>
      </c>
      <c r="P27" s="102">
        <v>40463</v>
      </c>
      <c r="Q27" s="76"/>
      <c r="R27" s="73"/>
      <c r="S27" s="73"/>
    </row>
    <row r="28" spans="1:19" s="2" customFormat="1" ht="15.75">
      <c r="A28" s="22"/>
      <c r="B28" s="34" t="s">
        <v>281</v>
      </c>
      <c r="C28" s="35">
        <v>2634</v>
      </c>
      <c r="D28" s="35"/>
      <c r="E28" s="36" t="str">
        <f t="shared" si="3"/>
        <v/>
      </c>
      <c r="F28" s="35"/>
      <c r="G28" s="69"/>
      <c r="H28" s="35">
        <v>1989</v>
      </c>
      <c r="I28" s="35"/>
      <c r="J28" s="36" t="str">
        <f t="shared" si="4"/>
        <v/>
      </c>
      <c r="K28" s="35"/>
      <c r="L28" s="32"/>
      <c r="M28" s="35">
        <v>750</v>
      </c>
      <c r="N28" s="35"/>
      <c r="O28" s="36" t="str">
        <f t="shared" si="5"/>
        <v/>
      </c>
      <c r="P28" s="35"/>
      <c r="Q28" s="76"/>
      <c r="R28" s="73"/>
      <c r="S28" s="73"/>
    </row>
    <row r="29" spans="1:19" s="91" customFormat="1" ht="15.75">
      <c r="A29" s="89"/>
      <c r="B29" s="40" t="s">
        <v>282</v>
      </c>
      <c r="C29" s="78">
        <f>SUM(C17:C28)</f>
        <v>39651</v>
      </c>
      <c r="D29" s="78">
        <f>SUM(D17:D28)</f>
        <v>51199</v>
      </c>
      <c r="E29" s="77"/>
      <c r="F29" s="78"/>
      <c r="G29" s="82"/>
      <c r="H29" s="78">
        <f>SUM(H17:H28)</f>
        <v>29599</v>
      </c>
      <c r="I29" s="78">
        <f>SUM(I17:I28)</f>
        <v>36062</v>
      </c>
      <c r="J29" s="77"/>
      <c r="K29" s="78"/>
      <c r="L29" s="82"/>
      <c r="M29" s="78">
        <f>SUM(M17:M28)</f>
        <v>9476</v>
      </c>
      <c r="N29" s="78">
        <f>SUM(N17:N28)</f>
        <v>12108</v>
      </c>
      <c r="O29" s="77"/>
      <c r="P29" s="78"/>
      <c r="Q29" s="90"/>
    </row>
    <row r="30" spans="1:19" s="2" customFormat="1">
      <c r="A30" s="22"/>
      <c r="B30" s="8"/>
      <c r="C30" s="21"/>
      <c r="D30" s="21"/>
      <c r="E30" s="21"/>
      <c r="F30" s="21" t="s">
        <v>304</v>
      </c>
      <c r="G30" s="21"/>
      <c r="H30" s="21"/>
      <c r="I30" s="21"/>
      <c r="J30" s="21"/>
      <c r="K30" s="21" t="s">
        <v>304</v>
      </c>
      <c r="L30" s="21"/>
      <c r="M30" s="21"/>
      <c r="N30" s="21"/>
      <c r="O30" s="21"/>
      <c r="P30" s="21" t="s">
        <v>304</v>
      </c>
      <c r="Q30" s="23"/>
    </row>
    <row r="31" spans="1:19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19" s="2" customFormat="1" ht="15.75">
      <c r="A32" s="22"/>
      <c r="B32" s="40" t="s">
        <v>284</v>
      </c>
      <c r="C32" s="78">
        <f>SUM(C17:C27)</f>
        <v>37017</v>
      </c>
      <c r="D32" s="78">
        <f>SUM(D17:D27)</f>
        <v>51199</v>
      </c>
      <c r="E32" s="77">
        <f>(D32/C32-1)*100</f>
        <v>38.312126860631615</v>
      </c>
      <c r="G32" s="21"/>
      <c r="H32" s="78">
        <f>SUM(H17:H27)</f>
        <v>27610</v>
      </c>
      <c r="I32" s="78">
        <f>SUM(I17:I27)</f>
        <v>36062</v>
      </c>
      <c r="J32" s="77">
        <f>(I32/H32-1)*100</f>
        <v>30.612097066280342</v>
      </c>
      <c r="K32" s="21"/>
      <c r="L32" s="21"/>
      <c r="M32" s="78">
        <f>SUM(M17:M27)</f>
        <v>8726</v>
      </c>
      <c r="N32" s="78">
        <f>SUM(N17:N27)</f>
        <v>12108</v>
      </c>
      <c r="O32" s="77">
        <f>(N32/M32-1)*100</f>
        <v>38.757735503094203</v>
      </c>
      <c r="P32" s="21"/>
      <c r="Q32" s="23"/>
    </row>
    <row r="33" spans="1:17" s="2" customFormat="1" ht="15.75">
      <c r="A33" s="22"/>
      <c r="B33" s="40" t="s">
        <v>283</v>
      </c>
      <c r="C33" s="79"/>
      <c r="D33" s="77">
        <f>(D32/C32-1)*100</f>
        <v>38.312126860631615</v>
      </c>
      <c r="E33" s="21"/>
      <c r="F33" s="79"/>
      <c r="G33" s="21"/>
      <c r="H33" s="79"/>
      <c r="I33" s="77">
        <f>(I32/H32-1)*100</f>
        <v>30.612097066280342</v>
      </c>
      <c r="J33" s="21"/>
      <c r="K33" s="21"/>
      <c r="L33" s="21"/>
      <c r="M33" s="79"/>
      <c r="N33" s="77">
        <f>(N32/M32-1)*100</f>
        <v>38.757735503094203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300</v>
      </c>
      <c r="D38" s="21" t="s">
        <v>301</v>
      </c>
      <c r="E38" s="21"/>
      <c r="F38" s="21"/>
      <c r="G38" s="21"/>
      <c r="H38" s="21" t="s">
        <v>300</v>
      </c>
      <c r="I38" s="21" t="s">
        <v>301</v>
      </c>
      <c r="J38" s="21"/>
      <c r="K38" s="21"/>
      <c r="L38" s="21"/>
      <c r="M38" s="21" t="s">
        <v>300</v>
      </c>
      <c r="N38" s="21" t="s">
        <v>301</v>
      </c>
      <c r="O38" s="21"/>
      <c r="P38" s="21"/>
      <c r="Q38" s="23"/>
    </row>
    <row r="39" spans="1:17" s="2" customFormat="1">
      <c r="A39" s="22"/>
      <c r="B39" s="8"/>
      <c r="C39" s="21" t="str">
        <f>C13</f>
        <v>Menores de 28 años</v>
      </c>
      <c r="D39" s="21">
        <f>C15</f>
        <v>2016</v>
      </c>
      <c r="E39" s="21">
        <f>D15</f>
        <v>2017</v>
      </c>
      <c r="F39" s="21"/>
      <c r="G39" s="21"/>
      <c r="H39" s="21"/>
      <c r="I39" s="21">
        <f>H15</f>
        <v>2016</v>
      </c>
      <c r="J39" s="21">
        <f>I15</f>
        <v>2017</v>
      </c>
      <c r="K39" s="21"/>
      <c r="L39" s="21"/>
      <c r="M39" s="21"/>
      <c r="N39" s="21">
        <f>M15</f>
        <v>2016</v>
      </c>
      <c r="O39" s="21">
        <f>N15</f>
        <v>2017</v>
      </c>
      <c r="P39" s="21"/>
      <c r="Q39" s="23"/>
    </row>
    <row r="40" spans="1:17" s="2" customFormat="1">
      <c r="A40" s="22"/>
      <c r="B40" s="8"/>
      <c r="C40" s="21" t="s">
        <v>302</v>
      </c>
      <c r="D40" s="84">
        <f>C27</f>
        <v>3517</v>
      </c>
      <c r="E40" s="84">
        <f>D27</f>
        <v>4899</v>
      </c>
      <c r="F40" s="21"/>
      <c r="G40" s="21"/>
      <c r="H40" s="21" t="s">
        <v>302</v>
      </c>
      <c r="I40" s="84">
        <f>H27</f>
        <v>2790</v>
      </c>
      <c r="J40" s="84">
        <f>I27</f>
        <v>3658</v>
      </c>
      <c r="K40" s="21"/>
      <c r="L40" s="21"/>
      <c r="M40" s="21" t="s">
        <v>302</v>
      </c>
      <c r="N40" s="84">
        <f>M27</f>
        <v>1054</v>
      </c>
      <c r="O40" s="84">
        <f>N27</f>
        <v>1390</v>
      </c>
      <c r="P40" s="21"/>
      <c r="Q40" s="23"/>
    </row>
    <row r="41" spans="1:17" s="2" customFormat="1">
      <c r="A41" s="22"/>
      <c r="B41" s="8"/>
      <c r="C41" s="21" t="s">
        <v>303</v>
      </c>
      <c r="D41" s="21" t="str">
        <f>B27</f>
        <v xml:space="preserve">  Noviembre</v>
      </c>
      <c r="E41" s="21"/>
      <c r="F41" s="21"/>
      <c r="G41" s="21"/>
      <c r="H41" s="21" t="s">
        <v>303</v>
      </c>
      <c r="I41" s="21" t="str">
        <f>B27</f>
        <v xml:space="preserve">  Noviembre</v>
      </c>
      <c r="J41" s="21"/>
      <c r="K41" s="21"/>
      <c r="L41" s="21"/>
      <c r="M41" s="21" t="str">
        <f>B20</f>
        <v xml:space="preserve">  Abril</v>
      </c>
      <c r="N41" s="21" t="str">
        <f>B27</f>
        <v xml:space="preserve">  Noviembre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20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20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20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20">
      <c r="A52" s="1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  <c r="R52" s="2"/>
      <c r="S52" s="2"/>
      <c r="T52" s="2"/>
    </row>
    <row r="53" spans="1:20">
      <c r="A53" s="1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3"/>
      <c r="R53" s="2"/>
      <c r="S53" s="2"/>
      <c r="T53" s="2"/>
    </row>
    <row r="54" spans="1:20">
      <c r="A54" s="1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  <c r="R54" s="2"/>
      <c r="S54" s="2"/>
      <c r="T54" s="2"/>
    </row>
    <row r="55" spans="1:20">
      <c r="A55" s="1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3"/>
      <c r="R55" s="2"/>
      <c r="S55" s="2"/>
      <c r="T55" s="2"/>
    </row>
    <row r="56" spans="1:20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5"/>
    </row>
    <row r="57" spans="1:20">
      <c r="A57" s="1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9"/>
    </row>
    <row r="59" spans="1:20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20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20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20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20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20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3">
    <mergeCell ref="C11:P11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S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  <col min="17" max="17" width="11.85546875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9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9">
      <c r="A10" s="12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pans="1:19" ht="15.75">
      <c r="A11" s="12"/>
      <c r="B11" s="8"/>
      <c r="C11" s="97" t="s">
        <v>104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9" ht="29.25" customHeight="1">
      <c r="A13" s="12"/>
      <c r="B13" s="30" t="s">
        <v>254</v>
      </c>
      <c r="C13" s="98" t="s">
        <v>314</v>
      </c>
      <c r="D13" s="98"/>
      <c r="E13" s="95" t="s">
        <v>253</v>
      </c>
      <c r="F13" s="95" t="s">
        <v>305</v>
      </c>
      <c r="G13" s="100" t="s">
        <v>315</v>
      </c>
      <c r="H13" s="99"/>
      <c r="I13" s="95" t="s">
        <v>253</v>
      </c>
      <c r="J13" s="95" t="s">
        <v>306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19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9" ht="15.75">
      <c r="A16" s="12"/>
      <c r="B16" s="34" t="s">
        <v>25</v>
      </c>
      <c r="C16" s="35">
        <v>6</v>
      </c>
      <c r="D16" s="35">
        <v>2</v>
      </c>
      <c r="E16" s="36">
        <f t="shared" ref="E16:E50" si="0">IF(ISBLANK(D16),"",(IFERROR(((D16/C16-1)*100),"")))</f>
        <v>-66.666666666666671</v>
      </c>
      <c r="F16" s="36">
        <f>+(D16*100)/$D$50</f>
        <v>1.9611688566385566E-2</v>
      </c>
      <c r="G16" s="35">
        <v>22</v>
      </c>
      <c r="H16" s="35">
        <v>31</v>
      </c>
      <c r="I16" s="36">
        <f t="shared" ref="I16:I50" si="1">IF(ISBLANK(H16),"",(IFERROR(((H16/G16-1)*100),"")))</f>
        <v>40.909090909090921</v>
      </c>
      <c r="J16" s="36">
        <f>+(H16*100)/$H$50</f>
        <v>3.0581944814387325E-2</v>
      </c>
      <c r="K16" s="81"/>
      <c r="L16" s="35">
        <v>102</v>
      </c>
      <c r="M16" s="36">
        <f>+(L16*100)/$L$50</f>
        <v>3.1475167018962247E-2</v>
      </c>
      <c r="N16" s="15"/>
    </row>
    <row r="17" spans="1:14" ht="15.75">
      <c r="A17" s="12"/>
      <c r="B17" s="34" t="s">
        <v>0</v>
      </c>
      <c r="C17" s="35">
        <v>1541</v>
      </c>
      <c r="D17" s="35">
        <v>2809</v>
      </c>
      <c r="E17" s="36">
        <f t="shared" si="0"/>
        <v>82.284231018818943</v>
      </c>
      <c r="F17" s="36">
        <f t="shared" ref="F17:F48" si="2">+(D17*100)/$D$50</f>
        <v>27.544616591488527</v>
      </c>
      <c r="G17" s="35">
        <v>16050</v>
      </c>
      <c r="H17" s="35">
        <v>26852</v>
      </c>
      <c r="I17" s="36">
        <f t="shared" si="1"/>
        <v>67.302180685358252</v>
      </c>
      <c r="J17" s="36">
        <f t="shared" ref="J17:J48" si="3">+(H17*100)/$H$50</f>
        <v>26.489883295352531</v>
      </c>
      <c r="K17" s="81"/>
      <c r="L17" s="35">
        <v>73660</v>
      </c>
      <c r="M17" s="36">
        <f t="shared" ref="M17:M47" si="4">+(L17*100)/$L$50</f>
        <v>22.730007868791755</v>
      </c>
      <c r="N17" s="15"/>
    </row>
    <row r="18" spans="1:14" ht="15.75">
      <c r="A18" s="12"/>
      <c r="B18" s="34" t="s">
        <v>23</v>
      </c>
      <c r="C18" s="35">
        <v>131</v>
      </c>
      <c r="D18" s="35">
        <v>95</v>
      </c>
      <c r="E18" s="36">
        <f t="shared" si="0"/>
        <v>-27.480916030534353</v>
      </c>
      <c r="F18" s="36">
        <f t="shared" si="2"/>
        <v>0.93155520690331439</v>
      </c>
      <c r="G18" s="35">
        <v>1060</v>
      </c>
      <c r="H18" s="35">
        <v>1260</v>
      </c>
      <c r="I18" s="36">
        <f t="shared" si="1"/>
        <v>18.867924528301884</v>
      </c>
      <c r="J18" s="36">
        <f t="shared" si="3"/>
        <v>1.2430080795525171</v>
      </c>
      <c r="K18" s="81"/>
      <c r="L18" s="35">
        <v>3673</v>
      </c>
      <c r="M18" s="36">
        <f t="shared" si="4"/>
        <v>1.1334145927514543</v>
      </c>
      <c r="N18" s="15"/>
    </row>
    <row r="19" spans="1:14" ht="15.75">
      <c r="A19" s="12"/>
      <c r="B19" s="34" t="s">
        <v>2</v>
      </c>
      <c r="C19" s="35">
        <v>298</v>
      </c>
      <c r="D19" s="35">
        <v>335</v>
      </c>
      <c r="E19" s="36">
        <f t="shared" si="0"/>
        <v>12.416107382550345</v>
      </c>
      <c r="F19" s="36">
        <f t="shared" si="2"/>
        <v>3.2849578348695823</v>
      </c>
      <c r="G19" s="35">
        <v>3240</v>
      </c>
      <c r="H19" s="35">
        <v>3720</v>
      </c>
      <c r="I19" s="36">
        <f t="shared" si="1"/>
        <v>14.814814814814813</v>
      </c>
      <c r="J19" s="36">
        <f t="shared" si="3"/>
        <v>3.6698333777264791</v>
      </c>
      <c r="K19" s="81"/>
      <c r="L19" s="35">
        <v>13992</v>
      </c>
      <c r="M19" s="36">
        <f t="shared" si="4"/>
        <v>4.3176523228364676</v>
      </c>
      <c r="N19" s="15"/>
    </row>
    <row r="20" spans="1:14" ht="15.75">
      <c r="A20" s="12"/>
      <c r="B20" s="34" t="s">
        <v>230</v>
      </c>
      <c r="C20" s="35">
        <v>601</v>
      </c>
      <c r="D20" s="35">
        <v>901</v>
      </c>
      <c r="E20" s="36">
        <f t="shared" si="0"/>
        <v>49.916805324459233</v>
      </c>
      <c r="F20" s="36">
        <f t="shared" si="2"/>
        <v>8.8350656991566971</v>
      </c>
      <c r="G20" s="35">
        <v>7486</v>
      </c>
      <c r="H20" s="35">
        <v>9012</v>
      </c>
      <c r="I20" s="36">
        <f t="shared" si="1"/>
        <v>20.384718140528978</v>
      </c>
      <c r="J20" s="36">
        <f t="shared" si="3"/>
        <v>8.8904673118470505</v>
      </c>
      <c r="K20" s="81"/>
      <c r="L20" s="35">
        <v>31359</v>
      </c>
      <c r="M20" s="36">
        <f t="shared" si="4"/>
        <v>9.6767623779180099</v>
      </c>
      <c r="N20" s="15"/>
    </row>
    <row r="21" spans="1:14" ht="15.75">
      <c r="A21" s="12"/>
      <c r="B21" s="34" t="s">
        <v>5</v>
      </c>
      <c r="C21" s="35">
        <v>90</v>
      </c>
      <c r="D21" s="35">
        <v>83</v>
      </c>
      <c r="E21" s="36">
        <f t="shared" si="0"/>
        <v>-7.7777777777777724</v>
      </c>
      <c r="F21" s="36">
        <f t="shared" si="2"/>
        <v>0.813885075505001</v>
      </c>
      <c r="G21" s="35">
        <v>571</v>
      </c>
      <c r="H21" s="35">
        <v>833</v>
      </c>
      <c r="I21" s="36">
        <f t="shared" si="1"/>
        <v>45.884413309982499</v>
      </c>
      <c r="J21" s="36">
        <f t="shared" si="3"/>
        <v>0.82176645259305292</v>
      </c>
      <c r="K21" s="81"/>
      <c r="L21" s="35">
        <v>3126</v>
      </c>
      <c r="M21" s="36">
        <f t="shared" si="4"/>
        <v>0.96462129511054884</v>
      </c>
      <c r="N21" s="15"/>
    </row>
    <row r="22" spans="1:14" ht="15.75">
      <c r="A22" s="12"/>
      <c r="B22" s="34" t="s">
        <v>9</v>
      </c>
      <c r="C22" s="35">
        <v>62</v>
      </c>
      <c r="D22" s="35">
        <v>56</v>
      </c>
      <c r="E22" s="36">
        <f t="shared" si="0"/>
        <v>-9.6774193548387117</v>
      </c>
      <c r="F22" s="36">
        <f t="shared" si="2"/>
        <v>0.54912727985879584</v>
      </c>
      <c r="G22" s="35">
        <v>695</v>
      </c>
      <c r="H22" s="35">
        <v>658</v>
      </c>
      <c r="I22" s="36">
        <f t="shared" si="1"/>
        <v>-5.3237410071942488</v>
      </c>
      <c r="J22" s="36">
        <f t="shared" si="3"/>
        <v>0.64912644154409227</v>
      </c>
      <c r="K22" s="81"/>
      <c r="L22" s="35">
        <v>2212</v>
      </c>
      <c r="M22" s="36">
        <f t="shared" si="4"/>
        <v>0.682579112215142</v>
      </c>
      <c r="N22" s="15"/>
    </row>
    <row r="23" spans="1:14" ht="15.75">
      <c r="A23" s="12"/>
      <c r="B23" s="34" t="s">
        <v>10</v>
      </c>
      <c r="C23" s="35">
        <v>55</v>
      </c>
      <c r="D23" s="35">
        <v>71</v>
      </c>
      <c r="E23" s="36">
        <f t="shared" si="0"/>
        <v>29.090909090909101</v>
      </c>
      <c r="F23" s="36">
        <f t="shared" si="2"/>
        <v>0.69621494410668761</v>
      </c>
      <c r="G23" s="35">
        <v>802</v>
      </c>
      <c r="H23" s="35">
        <v>708</v>
      </c>
      <c r="I23" s="36">
        <f t="shared" si="1"/>
        <v>-11.720698254364093</v>
      </c>
      <c r="J23" s="36">
        <f t="shared" si="3"/>
        <v>0.69845215898665247</v>
      </c>
      <c r="K23" s="81"/>
      <c r="L23" s="35">
        <v>3115</v>
      </c>
      <c r="M23" s="36">
        <f t="shared" si="4"/>
        <v>0.96122691435360186</v>
      </c>
      <c r="N23" s="15"/>
    </row>
    <row r="24" spans="1:14" ht="15.75">
      <c r="A24" s="12"/>
      <c r="B24" s="34" t="s">
        <v>21</v>
      </c>
      <c r="C24" s="35">
        <v>63</v>
      </c>
      <c r="D24" s="35">
        <v>119</v>
      </c>
      <c r="E24" s="36">
        <f t="shared" si="0"/>
        <v>88.888888888888886</v>
      </c>
      <c r="F24" s="36">
        <f t="shared" si="2"/>
        <v>1.1668954696999412</v>
      </c>
      <c r="G24" s="35">
        <v>937</v>
      </c>
      <c r="H24" s="35">
        <v>1263</v>
      </c>
      <c r="I24" s="36">
        <f t="shared" si="1"/>
        <v>34.791889007470658</v>
      </c>
      <c r="J24" s="36">
        <f t="shared" si="3"/>
        <v>1.2459676225990708</v>
      </c>
      <c r="K24" s="81"/>
      <c r="L24" s="35">
        <v>4598</v>
      </c>
      <c r="M24" s="36">
        <f t="shared" si="4"/>
        <v>1.4188511564038078</v>
      </c>
      <c r="N24" s="15"/>
    </row>
    <row r="25" spans="1:14" ht="15.75">
      <c r="A25" s="12"/>
      <c r="B25" s="34" t="s">
        <v>12</v>
      </c>
      <c r="C25" s="35">
        <v>257</v>
      </c>
      <c r="D25" s="35">
        <v>161</v>
      </c>
      <c r="E25" s="36">
        <f t="shared" si="0"/>
        <v>-37.354085603112843</v>
      </c>
      <c r="F25" s="36">
        <f t="shared" si="2"/>
        <v>1.578740929594038</v>
      </c>
      <c r="G25" s="35">
        <v>2671</v>
      </c>
      <c r="H25" s="35">
        <v>1985</v>
      </c>
      <c r="I25" s="36">
        <f t="shared" si="1"/>
        <v>-25.683264694870832</v>
      </c>
      <c r="J25" s="36">
        <f t="shared" si="3"/>
        <v>1.95823098246964</v>
      </c>
      <c r="K25" s="81"/>
      <c r="L25" s="35">
        <v>7422</v>
      </c>
      <c r="M25" s="36">
        <f t="shared" si="4"/>
        <v>2.2902812707327236</v>
      </c>
      <c r="N25" s="15"/>
    </row>
    <row r="26" spans="1:14" ht="15.75">
      <c r="A26" s="12"/>
      <c r="B26" s="34" t="s">
        <v>16</v>
      </c>
      <c r="C26" s="35">
        <v>187</v>
      </c>
      <c r="D26" s="35">
        <v>265</v>
      </c>
      <c r="E26" s="36">
        <f t="shared" si="0"/>
        <v>41.711229946524057</v>
      </c>
      <c r="F26" s="36">
        <f t="shared" si="2"/>
        <v>2.5985487350460876</v>
      </c>
      <c r="G26" s="35">
        <v>1313</v>
      </c>
      <c r="H26" s="35">
        <v>2480</v>
      </c>
      <c r="I26" s="36">
        <f t="shared" si="1"/>
        <v>88.880426504188875</v>
      </c>
      <c r="J26" s="36">
        <f t="shared" si="3"/>
        <v>2.4465555851509859</v>
      </c>
      <c r="K26" s="81"/>
      <c r="L26" s="35">
        <v>5578</v>
      </c>
      <c r="M26" s="36">
        <f t="shared" si="4"/>
        <v>1.7212596238408961</v>
      </c>
      <c r="N26" s="15"/>
    </row>
    <row r="27" spans="1:14" ht="15.75">
      <c r="A27" s="12"/>
      <c r="B27" s="34" t="s">
        <v>14</v>
      </c>
      <c r="C27" s="35">
        <v>416</v>
      </c>
      <c r="D27" s="35">
        <v>572</v>
      </c>
      <c r="E27" s="36">
        <f t="shared" si="0"/>
        <v>37.5</v>
      </c>
      <c r="F27" s="36">
        <f t="shared" si="2"/>
        <v>5.6089429299862719</v>
      </c>
      <c r="G27" s="35">
        <v>2743</v>
      </c>
      <c r="H27" s="35">
        <v>4754</v>
      </c>
      <c r="I27" s="36">
        <f t="shared" si="1"/>
        <v>73.31388990156762</v>
      </c>
      <c r="J27" s="36">
        <f t="shared" si="3"/>
        <v>4.6898892144386242</v>
      </c>
      <c r="K27" s="81"/>
      <c r="L27" s="35">
        <v>9880</v>
      </c>
      <c r="M27" s="36">
        <f t="shared" si="4"/>
        <v>3.0487710798759506</v>
      </c>
      <c r="N27" s="15"/>
    </row>
    <row r="28" spans="1:14" ht="15.75">
      <c r="A28" s="12"/>
      <c r="B28" s="34" t="s">
        <v>24</v>
      </c>
      <c r="C28" s="35">
        <v>76</v>
      </c>
      <c r="D28" s="35">
        <v>65</v>
      </c>
      <c r="E28" s="36">
        <f t="shared" si="0"/>
        <v>-14.473684210526317</v>
      </c>
      <c r="F28" s="36">
        <f t="shared" si="2"/>
        <v>0.63737987840753085</v>
      </c>
      <c r="G28" s="35">
        <v>661</v>
      </c>
      <c r="H28" s="35">
        <v>1049</v>
      </c>
      <c r="I28" s="36">
        <f t="shared" si="1"/>
        <v>58.698940998487139</v>
      </c>
      <c r="J28" s="36">
        <f t="shared" si="3"/>
        <v>1.0348535519449131</v>
      </c>
      <c r="K28" s="81"/>
      <c r="L28" s="35">
        <v>2515</v>
      </c>
      <c r="M28" s="36">
        <f t="shared" si="4"/>
        <v>0.77607887306558865</v>
      </c>
      <c r="N28" s="15"/>
    </row>
    <row r="29" spans="1:14" ht="15.75">
      <c r="A29" s="12"/>
      <c r="B29" s="34" t="s">
        <v>18</v>
      </c>
      <c r="C29" s="35">
        <v>156</v>
      </c>
      <c r="D29" s="35">
        <v>220</v>
      </c>
      <c r="E29" s="36">
        <f t="shared" si="0"/>
        <v>41.025641025641036</v>
      </c>
      <c r="F29" s="36">
        <f t="shared" si="2"/>
        <v>2.1572857423024123</v>
      </c>
      <c r="G29" s="35">
        <v>1104</v>
      </c>
      <c r="H29" s="35">
        <v>3491</v>
      </c>
      <c r="I29" s="36">
        <f t="shared" si="1"/>
        <v>216.21376811594203</v>
      </c>
      <c r="J29" s="36">
        <f t="shared" si="3"/>
        <v>3.4439215918395534</v>
      </c>
      <c r="K29" s="81"/>
      <c r="L29" s="35">
        <v>6496</v>
      </c>
      <c r="M29" s="36">
        <f t="shared" si="4"/>
        <v>2.0045361270115563</v>
      </c>
      <c r="N29" s="15"/>
    </row>
    <row r="30" spans="1:14" ht="15.75">
      <c r="A30" s="12"/>
      <c r="B30" s="34" t="s">
        <v>1</v>
      </c>
      <c r="C30" s="35">
        <v>342</v>
      </c>
      <c r="D30" s="35">
        <v>402</v>
      </c>
      <c r="E30" s="36">
        <f t="shared" si="0"/>
        <v>17.543859649122815</v>
      </c>
      <c r="F30" s="36">
        <f t="shared" si="2"/>
        <v>3.9419494018434986</v>
      </c>
      <c r="G30" s="35">
        <v>3609</v>
      </c>
      <c r="H30" s="35">
        <v>4764</v>
      </c>
      <c r="I30" s="36">
        <f t="shared" si="1"/>
        <v>32.003325020781382</v>
      </c>
      <c r="J30" s="36">
        <f t="shared" si="3"/>
        <v>4.6997543579271364</v>
      </c>
      <c r="K30" s="81"/>
      <c r="L30" s="35">
        <v>13964</v>
      </c>
      <c r="M30" s="36">
        <f t="shared" si="4"/>
        <v>4.3090120809096941</v>
      </c>
      <c r="N30" s="15"/>
    </row>
    <row r="31" spans="1:14" ht="15.75">
      <c r="A31" s="12"/>
      <c r="B31" s="34" t="s">
        <v>27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0</v>
      </c>
      <c r="H31" s="35">
        <v>1</v>
      </c>
      <c r="I31" s="36" t="str">
        <f t="shared" si="1"/>
        <v/>
      </c>
      <c r="J31" s="36">
        <f t="shared" si="3"/>
        <v>9.8651434885120397E-4</v>
      </c>
      <c r="K31" s="81"/>
      <c r="L31" s="35">
        <v>4</v>
      </c>
      <c r="M31" s="36">
        <f t="shared" si="4"/>
        <v>1.2343202752534213E-3</v>
      </c>
      <c r="N31" s="15"/>
    </row>
    <row r="32" spans="1:14" ht="15.75">
      <c r="A32" s="12"/>
      <c r="B32" s="34" t="s">
        <v>26</v>
      </c>
      <c r="C32" s="35">
        <v>0</v>
      </c>
      <c r="D32" s="35">
        <v>1</v>
      </c>
      <c r="E32" s="36" t="str">
        <f t="shared" si="0"/>
        <v/>
      </c>
      <c r="F32" s="36">
        <f t="shared" si="2"/>
        <v>9.8058442831927828E-3</v>
      </c>
      <c r="G32" s="35">
        <v>13</v>
      </c>
      <c r="H32" s="35">
        <v>13</v>
      </c>
      <c r="I32" s="36">
        <f t="shared" si="1"/>
        <v>0</v>
      </c>
      <c r="J32" s="36">
        <f t="shared" si="3"/>
        <v>1.2824686535065653E-2</v>
      </c>
      <c r="K32" s="81"/>
      <c r="L32" s="35">
        <v>50</v>
      </c>
      <c r="M32" s="36">
        <f t="shared" si="4"/>
        <v>1.5429003440667768E-2</v>
      </c>
      <c r="N32" s="15"/>
    </row>
    <row r="33" spans="1:14" ht="15.75">
      <c r="A33" s="12"/>
      <c r="B33" s="34" t="s">
        <v>8</v>
      </c>
      <c r="C33" s="35">
        <v>98</v>
      </c>
      <c r="D33" s="35">
        <v>183</v>
      </c>
      <c r="E33" s="36">
        <f t="shared" si="0"/>
        <v>86.734693877551024</v>
      </c>
      <c r="F33" s="36">
        <f t="shared" si="2"/>
        <v>1.7944695038242793</v>
      </c>
      <c r="G33" s="35">
        <v>1063</v>
      </c>
      <c r="H33" s="35">
        <v>1640</v>
      </c>
      <c r="I33" s="36">
        <f t="shared" si="1"/>
        <v>54.280338664158045</v>
      </c>
      <c r="J33" s="36">
        <f t="shared" si="3"/>
        <v>1.6178835321159746</v>
      </c>
      <c r="K33" s="81"/>
      <c r="L33" s="35">
        <v>4288</v>
      </c>
      <c r="M33" s="36">
        <f t="shared" si="4"/>
        <v>1.3231913350716678</v>
      </c>
      <c r="N33" s="15"/>
    </row>
    <row r="34" spans="1:14" ht="15.75">
      <c r="A34" s="12"/>
      <c r="B34" s="34" t="s">
        <v>19</v>
      </c>
      <c r="C34" s="35">
        <v>106</v>
      </c>
      <c r="D34" s="35">
        <v>166</v>
      </c>
      <c r="E34" s="36">
        <f t="shared" si="0"/>
        <v>56.603773584905667</v>
      </c>
      <c r="F34" s="36">
        <f t="shared" si="2"/>
        <v>1.627770151010002</v>
      </c>
      <c r="G34" s="35">
        <v>1271</v>
      </c>
      <c r="H34" s="35">
        <v>2045</v>
      </c>
      <c r="I34" s="36">
        <f t="shared" si="1"/>
        <v>60.896931549960655</v>
      </c>
      <c r="J34" s="36">
        <f t="shared" si="3"/>
        <v>2.0174218434007121</v>
      </c>
      <c r="K34" s="81"/>
      <c r="L34" s="35">
        <v>4566</v>
      </c>
      <c r="M34" s="36">
        <f t="shared" si="4"/>
        <v>1.4089765942017805</v>
      </c>
      <c r="N34" s="15"/>
    </row>
    <row r="35" spans="1:14" ht="15.75">
      <c r="A35" s="12"/>
      <c r="B35" s="34" t="s">
        <v>17</v>
      </c>
      <c r="C35" s="35">
        <v>184</v>
      </c>
      <c r="D35" s="35">
        <v>265</v>
      </c>
      <c r="E35" s="36">
        <f t="shared" si="0"/>
        <v>44.021739130434788</v>
      </c>
      <c r="F35" s="36">
        <f t="shared" si="2"/>
        <v>2.5985487350460876</v>
      </c>
      <c r="G35" s="35">
        <v>2082</v>
      </c>
      <c r="H35" s="35">
        <v>2440</v>
      </c>
      <c r="I35" s="36">
        <f t="shared" si="1"/>
        <v>17.195004803073964</v>
      </c>
      <c r="J35" s="36">
        <f t="shared" si="3"/>
        <v>2.407095011196938</v>
      </c>
      <c r="K35" s="81"/>
      <c r="L35" s="35">
        <v>6990</v>
      </c>
      <c r="M35" s="36">
        <f t="shared" si="4"/>
        <v>2.1569746810053538</v>
      </c>
      <c r="N35" s="15"/>
    </row>
    <row r="36" spans="1:14" ht="15.75">
      <c r="A36" s="12"/>
      <c r="B36" s="34" t="s">
        <v>4</v>
      </c>
      <c r="C36" s="35">
        <v>436</v>
      </c>
      <c r="D36" s="35">
        <v>292</v>
      </c>
      <c r="E36" s="36">
        <f t="shared" si="0"/>
        <v>-33.027522935779821</v>
      </c>
      <c r="F36" s="36">
        <f t="shared" si="2"/>
        <v>2.8633065306922925</v>
      </c>
      <c r="G36" s="35">
        <v>4087</v>
      </c>
      <c r="H36" s="35">
        <v>3971</v>
      </c>
      <c r="I36" s="36">
        <f t="shared" si="1"/>
        <v>-2.8382676780034255</v>
      </c>
      <c r="J36" s="36">
        <f t="shared" si="3"/>
        <v>3.9174484792881312</v>
      </c>
      <c r="K36" s="81"/>
      <c r="L36" s="35">
        <v>22896</v>
      </c>
      <c r="M36" s="36">
        <f t="shared" si="4"/>
        <v>7.0652492555505839</v>
      </c>
      <c r="N36" s="15"/>
    </row>
    <row r="37" spans="1:14" ht="15.75">
      <c r="A37" s="12"/>
      <c r="B37" s="34" t="s">
        <v>13</v>
      </c>
      <c r="C37" s="35">
        <v>216</v>
      </c>
      <c r="D37" s="35">
        <v>513</v>
      </c>
      <c r="E37" s="36">
        <f t="shared" si="0"/>
        <v>137.5</v>
      </c>
      <c r="F37" s="36">
        <f t="shared" si="2"/>
        <v>5.0303981172778975</v>
      </c>
      <c r="G37" s="35">
        <v>1651</v>
      </c>
      <c r="H37" s="35">
        <v>3103</v>
      </c>
      <c r="I37" s="36">
        <f t="shared" si="1"/>
        <v>87.946698970321009</v>
      </c>
      <c r="J37" s="36">
        <f t="shared" si="3"/>
        <v>3.061154024485286</v>
      </c>
      <c r="K37" s="81"/>
      <c r="L37" s="35">
        <v>6837</v>
      </c>
      <c r="M37" s="36">
        <f t="shared" si="4"/>
        <v>2.1097619304769104</v>
      </c>
      <c r="N37" s="15"/>
    </row>
    <row r="38" spans="1:14" ht="15.75">
      <c r="A38" s="12"/>
      <c r="B38" s="34" t="s">
        <v>11</v>
      </c>
      <c r="C38" s="35">
        <v>207</v>
      </c>
      <c r="D38" s="35">
        <v>176</v>
      </c>
      <c r="E38" s="36">
        <f t="shared" si="0"/>
        <v>-14.975845410628018</v>
      </c>
      <c r="F38" s="36">
        <f t="shared" si="2"/>
        <v>1.7258285938419298</v>
      </c>
      <c r="G38" s="35">
        <v>2019</v>
      </c>
      <c r="H38" s="35">
        <v>2560</v>
      </c>
      <c r="I38" s="36">
        <f t="shared" si="1"/>
        <v>26.795443288756804</v>
      </c>
      <c r="J38" s="36">
        <f t="shared" si="3"/>
        <v>2.5254767330590822</v>
      </c>
      <c r="K38" s="81"/>
      <c r="L38" s="35">
        <v>7212</v>
      </c>
      <c r="M38" s="36">
        <f t="shared" si="4"/>
        <v>2.2254794562819189</v>
      </c>
      <c r="N38" s="15"/>
    </row>
    <row r="39" spans="1:14" ht="15.75">
      <c r="A39" s="12"/>
      <c r="B39" s="34" t="s">
        <v>22</v>
      </c>
      <c r="C39" s="35">
        <v>190</v>
      </c>
      <c r="D39" s="35">
        <v>209</v>
      </c>
      <c r="E39" s="36">
        <f t="shared" si="0"/>
        <v>10.000000000000009</v>
      </c>
      <c r="F39" s="36">
        <f t="shared" si="2"/>
        <v>2.0494214551872916</v>
      </c>
      <c r="G39" s="35">
        <v>1251</v>
      </c>
      <c r="H39" s="35">
        <v>2670</v>
      </c>
      <c r="I39" s="36">
        <f t="shared" si="1"/>
        <v>113.42925659472422</v>
      </c>
      <c r="J39" s="36">
        <f t="shared" si="3"/>
        <v>2.633993311432715</v>
      </c>
      <c r="K39" s="81"/>
      <c r="L39" s="35">
        <v>5827</v>
      </c>
      <c r="M39" s="36">
        <f t="shared" si="4"/>
        <v>1.7980960609754215</v>
      </c>
      <c r="N39" s="15"/>
    </row>
    <row r="40" spans="1:14" ht="15.75">
      <c r="A40" s="12"/>
      <c r="B40" s="34" t="s">
        <v>15</v>
      </c>
      <c r="C40" s="35">
        <v>52</v>
      </c>
      <c r="D40" s="35">
        <v>34</v>
      </c>
      <c r="E40" s="36">
        <f t="shared" si="0"/>
        <v>-34.615384615384613</v>
      </c>
      <c r="F40" s="36">
        <f t="shared" si="2"/>
        <v>0.33339870562855461</v>
      </c>
      <c r="G40" s="35">
        <v>367</v>
      </c>
      <c r="H40" s="35">
        <v>539</v>
      </c>
      <c r="I40" s="36">
        <f t="shared" si="1"/>
        <v>46.866485013623979</v>
      </c>
      <c r="J40" s="36">
        <f t="shared" si="3"/>
        <v>0.53173123403079903</v>
      </c>
      <c r="K40" s="81"/>
      <c r="L40" s="35">
        <v>1441</v>
      </c>
      <c r="M40" s="36">
        <f t="shared" si="4"/>
        <v>0.44466387916004507</v>
      </c>
      <c r="N40" s="15"/>
    </row>
    <row r="41" spans="1:14" ht="15.75">
      <c r="A41" s="12"/>
      <c r="B41" s="34" t="s">
        <v>6</v>
      </c>
      <c r="C41" s="35">
        <v>185</v>
      </c>
      <c r="D41" s="35">
        <v>197</v>
      </c>
      <c r="E41" s="36">
        <f t="shared" si="0"/>
        <v>6.4864864864864868</v>
      </c>
      <c r="F41" s="36">
        <f t="shared" si="2"/>
        <v>1.9317513237889783</v>
      </c>
      <c r="G41" s="35">
        <v>1406</v>
      </c>
      <c r="H41" s="35">
        <v>1438</v>
      </c>
      <c r="I41" s="36">
        <f t="shared" si="1"/>
        <v>2.2759601706970223</v>
      </c>
      <c r="J41" s="36">
        <f t="shared" si="3"/>
        <v>1.4186076336480313</v>
      </c>
      <c r="K41" s="81"/>
      <c r="L41" s="35">
        <v>5140</v>
      </c>
      <c r="M41" s="36">
        <f t="shared" si="4"/>
        <v>1.5861015537006464</v>
      </c>
      <c r="N41" s="15"/>
    </row>
    <row r="42" spans="1:14" ht="15.75">
      <c r="A42" s="12"/>
      <c r="B42" s="34" t="s">
        <v>74</v>
      </c>
      <c r="C42" s="35">
        <v>1</v>
      </c>
      <c r="D42" s="35">
        <v>1</v>
      </c>
      <c r="E42" s="36">
        <f t="shared" si="0"/>
        <v>0</v>
      </c>
      <c r="F42" s="36">
        <f t="shared" si="2"/>
        <v>9.8058442831927828E-3</v>
      </c>
      <c r="G42" s="35">
        <v>10</v>
      </c>
      <c r="H42" s="35">
        <v>10</v>
      </c>
      <c r="I42" s="36">
        <f t="shared" si="1"/>
        <v>0</v>
      </c>
      <c r="J42" s="36">
        <f t="shared" si="3"/>
        <v>9.8651434885120397E-3</v>
      </c>
      <c r="K42" s="81"/>
      <c r="L42" s="35">
        <v>22</v>
      </c>
      <c r="M42" s="36">
        <f t="shared" si="4"/>
        <v>6.7887615138938172E-3</v>
      </c>
      <c r="N42" s="15"/>
    </row>
    <row r="43" spans="1:14" ht="15.75">
      <c r="A43" s="12"/>
      <c r="B43" s="34" t="s">
        <v>3</v>
      </c>
      <c r="C43" s="35">
        <v>473</v>
      </c>
      <c r="D43" s="35">
        <v>606</v>
      </c>
      <c r="E43" s="36">
        <f t="shared" si="0"/>
        <v>28.118393234672311</v>
      </c>
      <c r="F43" s="36">
        <f t="shared" si="2"/>
        <v>5.9423416356148264</v>
      </c>
      <c r="G43" s="35">
        <v>4277</v>
      </c>
      <c r="H43" s="35">
        <v>5301</v>
      </c>
      <c r="I43" s="36">
        <f t="shared" si="1"/>
        <v>23.942015431377129</v>
      </c>
      <c r="J43" s="36">
        <f t="shared" si="3"/>
        <v>5.2295125632602328</v>
      </c>
      <c r="K43" s="81"/>
      <c r="L43" s="35">
        <v>17710</v>
      </c>
      <c r="M43" s="36">
        <f t="shared" si="4"/>
        <v>5.4649530186845228</v>
      </c>
      <c r="N43" s="15"/>
    </row>
    <row r="44" spans="1:14" ht="15.75">
      <c r="A44" s="12"/>
      <c r="B44" s="34" t="s">
        <v>20</v>
      </c>
      <c r="C44" s="35">
        <v>72</v>
      </c>
      <c r="D44" s="35">
        <v>146</v>
      </c>
      <c r="E44" s="36">
        <f t="shared" si="0"/>
        <v>102.77777777777777</v>
      </c>
      <c r="F44" s="36">
        <f t="shared" si="2"/>
        <v>1.4316532653461462</v>
      </c>
      <c r="G44" s="35">
        <v>2442</v>
      </c>
      <c r="H44" s="35">
        <v>1633</v>
      </c>
      <c r="I44" s="36">
        <f t="shared" si="1"/>
        <v>-33.128583128583131</v>
      </c>
      <c r="J44" s="36">
        <f t="shared" si="3"/>
        <v>1.6109779316740163</v>
      </c>
      <c r="K44" s="81"/>
      <c r="L44" s="35">
        <v>9915</v>
      </c>
      <c r="M44" s="36">
        <f t="shared" si="4"/>
        <v>3.0595713822844184</v>
      </c>
      <c r="N44" s="15"/>
    </row>
    <row r="45" spans="1:14" ht="15.75">
      <c r="A45" s="12"/>
      <c r="B45" s="34" t="s">
        <v>7</v>
      </c>
      <c r="C45" s="35">
        <v>177</v>
      </c>
      <c r="D45" s="35">
        <v>184</v>
      </c>
      <c r="E45" s="36">
        <f t="shared" si="0"/>
        <v>3.9548022598870025</v>
      </c>
      <c r="F45" s="36">
        <f t="shared" si="2"/>
        <v>1.804275348107472</v>
      </c>
      <c r="G45" s="35">
        <v>1319</v>
      </c>
      <c r="H45" s="35">
        <v>1893</v>
      </c>
      <c r="I45" s="36">
        <f t="shared" si="1"/>
        <v>43.51781652767248</v>
      </c>
      <c r="J45" s="36">
        <f t="shared" si="3"/>
        <v>1.8674716623753294</v>
      </c>
      <c r="K45" s="81"/>
      <c r="L45" s="35">
        <v>4923</v>
      </c>
      <c r="M45" s="36">
        <f t="shared" si="4"/>
        <v>1.5191396787681484</v>
      </c>
      <c r="N45" s="15"/>
    </row>
    <row r="46" spans="1:14" ht="15.75">
      <c r="A46" s="12"/>
      <c r="B46" s="34" t="s">
        <v>231</v>
      </c>
      <c r="C46" s="35">
        <v>856</v>
      </c>
      <c r="D46" s="35">
        <v>1069</v>
      </c>
      <c r="E46" s="36">
        <f t="shared" si="0"/>
        <v>24.883177570093462</v>
      </c>
      <c r="F46" s="36">
        <f t="shared" si="2"/>
        <v>10.482447538733085</v>
      </c>
      <c r="G46" s="35">
        <v>7764</v>
      </c>
      <c r="H46" s="35">
        <v>9246</v>
      </c>
      <c r="I46" s="36">
        <f t="shared" si="1"/>
        <v>19.088098918083453</v>
      </c>
      <c r="J46" s="36">
        <f t="shared" si="3"/>
        <v>9.1213116694782332</v>
      </c>
      <c r="K46" s="81"/>
      <c r="L46" s="35">
        <v>44528</v>
      </c>
      <c r="M46" s="36">
        <f t="shared" si="4"/>
        <v>13.740453304121086</v>
      </c>
      <c r="N46" s="15"/>
    </row>
    <row r="47" spans="1:14" ht="15.75">
      <c r="A47" s="12"/>
      <c r="B47" s="34" t="s">
        <v>29</v>
      </c>
      <c r="C47" s="35">
        <v>1</v>
      </c>
      <c r="D47" s="35">
        <v>0</v>
      </c>
      <c r="E47" s="36">
        <f t="shared" si="0"/>
        <v>-100</v>
      </c>
      <c r="F47" s="36">
        <f t="shared" si="2"/>
        <v>0</v>
      </c>
      <c r="G47" s="35">
        <v>2</v>
      </c>
      <c r="H47" s="35">
        <v>2</v>
      </c>
      <c r="I47" s="36">
        <f t="shared" si="1"/>
        <v>0</v>
      </c>
      <c r="J47" s="36">
        <f t="shared" si="3"/>
        <v>1.9730286977024079E-3</v>
      </c>
      <c r="K47" s="81"/>
      <c r="L47" s="35">
        <v>12</v>
      </c>
      <c r="M47" s="36">
        <f t="shared" si="4"/>
        <v>3.7029608257602644E-3</v>
      </c>
      <c r="N47" s="15"/>
    </row>
    <row r="48" spans="1:14" ht="15.75">
      <c r="A48" s="12"/>
      <c r="B48" s="34" t="s">
        <v>28</v>
      </c>
      <c r="C48" s="35">
        <v>1</v>
      </c>
      <c r="D48" s="35">
        <v>0</v>
      </c>
      <c r="E48" s="36">
        <f t="shared" si="0"/>
        <v>-100</v>
      </c>
      <c r="F48" s="36">
        <f t="shared" si="2"/>
        <v>0</v>
      </c>
      <c r="G48" s="35">
        <v>2</v>
      </c>
      <c r="H48" s="35">
        <v>2</v>
      </c>
      <c r="I48" s="36">
        <f t="shared" si="1"/>
        <v>0</v>
      </c>
      <c r="J48" s="36">
        <f t="shared" si="3"/>
        <v>1.9730286977024079E-3</v>
      </c>
      <c r="K48" s="81"/>
      <c r="L48" s="35">
        <v>7</v>
      </c>
      <c r="M48" s="36">
        <f>+(L48*100)/$L$50</f>
        <v>2.1600604816934873E-3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81"/>
      <c r="L49" s="35">
        <v>5</v>
      </c>
      <c r="M49" s="36">
        <f>+(L49*100)/$L$50</f>
        <v>1.5429003440667766E-3</v>
      </c>
      <c r="N49" s="15"/>
    </row>
    <row r="50" spans="1:14" ht="15.75">
      <c r="A50" s="12"/>
      <c r="B50" s="40" t="s">
        <v>70</v>
      </c>
      <c r="C50" s="37">
        <f>SUM(C16:C49)</f>
        <v>7536</v>
      </c>
      <c r="D50" s="37">
        <f>SUM(D16:D49)</f>
        <v>10198</v>
      </c>
      <c r="E50" s="38">
        <f t="shared" si="0"/>
        <v>35.323779193205951</v>
      </c>
      <c r="F50" s="38">
        <v>100</v>
      </c>
      <c r="G50" s="37">
        <f>SUM(G16:G49)</f>
        <v>73990</v>
      </c>
      <c r="H50" s="37">
        <f>SUM(H16:H49)</f>
        <v>101367</v>
      </c>
      <c r="I50" s="38">
        <f t="shared" si="1"/>
        <v>37.000946073793763</v>
      </c>
      <c r="J50" s="38">
        <v>100</v>
      </c>
      <c r="K50" s="81"/>
      <c r="L50" s="37">
        <f>SUM(L16:L49)</f>
        <v>324065</v>
      </c>
      <c r="M50" s="38">
        <f>SUM(M16:M49)</f>
        <v>99.999999999999986</v>
      </c>
      <c r="N50" s="15"/>
    </row>
    <row r="51" spans="1:14">
      <c r="A51" s="12"/>
      <c r="B51" s="4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</row>
    <row r="52" spans="1:14" ht="15.75">
      <c r="A52" s="12"/>
      <c r="B52" s="34" t="s">
        <v>255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</sheetData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55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105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22" ht="63">
      <c r="A13" s="12"/>
      <c r="B13" s="30" t="s">
        <v>256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306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23</v>
      </c>
      <c r="C16" s="35">
        <v>115</v>
      </c>
      <c r="D16" s="35">
        <v>49</v>
      </c>
      <c r="E16" s="36">
        <f t="shared" ref="E16:E48" si="0">IF(ISBLANK(D16),"",(IFERROR(((D16/C16-1)*100),"")))</f>
        <v>-57.391304347826086</v>
      </c>
      <c r="F16" s="36">
        <f>+(D16*100)/$D$48</f>
        <v>0.99979596000816162</v>
      </c>
      <c r="G16" s="35">
        <v>921</v>
      </c>
      <c r="H16" s="35">
        <v>716</v>
      </c>
      <c r="I16" s="36">
        <f t="shared" ref="I16:I48" si="1">IF(ISBLANK(H16),"",(IFERROR(((H16/G16-1)*100),"")))</f>
        <v>-22.258414766558086</v>
      </c>
      <c r="J16" s="36">
        <f>+(H16*100)/$H$48</f>
        <v>1.4648117839607202</v>
      </c>
      <c r="K16" s="81"/>
      <c r="L16" s="35">
        <v>2623</v>
      </c>
      <c r="M16" s="36">
        <f>+(L16*100)/$L$48</f>
        <v>1.6003172569476221</v>
      </c>
      <c r="N16" s="15"/>
    </row>
    <row r="17" spans="1:14" ht="15.75">
      <c r="A17" s="12"/>
      <c r="B17" s="34" t="s">
        <v>43</v>
      </c>
      <c r="C17" s="35">
        <v>39</v>
      </c>
      <c r="D17" s="35">
        <v>20</v>
      </c>
      <c r="E17" s="36">
        <f t="shared" si="0"/>
        <v>-48.717948717948723</v>
      </c>
      <c r="F17" s="36">
        <f t="shared" ref="F17:F47" si="2">+(D17*100)/$D$48</f>
        <v>0.40807998367680065</v>
      </c>
      <c r="G17" s="35">
        <v>235</v>
      </c>
      <c r="H17" s="35">
        <v>366</v>
      </c>
      <c r="I17" s="36">
        <f t="shared" si="1"/>
        <v>55.744680851063833</v>
      </c>
      <c r="J17" s="36">
        <f t="shared" ref="J17:J47" si="3">+(H17*100)/$H$48</f>
        <v>0.74877250409165308</v>
      </c>
      <c r="K17" s="81"/>
      <c r="L17" s="35">
        <v>982</v>
      </c>
      <c r="M17" s="36">
        <f t="shared" ref="M17:M47" si="4">+(L17*100)/$L$48</f>
        <v>0.59912754339403917</v>
      </c>
      <c r="N17" s="15"/>
    </row>
    <row r="18" spans="1:14" ht="15.75">
      <c r="A18" s="12"/>
      <c r="B18" s="34" t="s">
        <v>33</v>
      </c>
      <c r="C18" s="35">
        <v>139</v>
      </c>
      <c r="D18" s="35">
        <v>191</v>
      </c>
      <c r="E18" s="36">
        <f t="shared" si="0"/>
        <v>37.410071942446031</v>
      </c>
      <c r="F18" s="36">
        <f t="shared" si="2"/>
        <v>3.8971638441134462</v>
      </c>
      <c r="G18" s="35">
        <v>1748</v>
      </c>
      <c r="H18" s="35">
        <v>2172</v>
      </c>
      <c r="I18" s="36">
        <f t="shared" si="1"/>
        <v>24.256292906178501</v>
      </c>
      <c r="J18" s="36">
        <f t="shared" si="3"/>
        <v>4.443535188216039</v>
      </c>
      <c r="K18" s="81"/>
      <c r="L18" s="35">
        <v>7822</v>
      </c>
      <c r="M18" s="36">
        <f t="shared" si="4"/>
        <v>4.772276623653946</v>
      </c>
      <c r="N18" s="15"/>
    </row>
    <row r="19" spans="1:14" ht="15.75">
      <c r="A19" s="12"/>
      <c r="B19" s="34" t="s">
        <v>30</v>
      </c>
      <c r="C19" s="35">
        <v>601</v>
      </c>
      <c r="D19" s="35">
        <v>901</v>
      </c>
      <c r="E19" s="36">
        <f t="shared" si="0"/>
        <v>49.916805324459233</v>
      </c>
      <c r="F19" s="36">
        <f t="shared" si="2"/>
        <v>18.384003264639869</v>
      </c>
      <c r="G19" s="35">
        <v>7486</v>
      </c>
      <c r="H19" s="35">
        <v>9012</v>
      </c>
      <c r="I19" s="36">
        <f t="shared" si="1"/>
        <v>20.384718140528978</v>
      </c>
      <c r="J19" s="36">
        <f t="shared" si="3"/>
        <v>18.436988543371523</v>
      </c>
      <c r="K19" s="81"/>
      <c r="L19" s="35">
        <v>31359</v>
      </c>
      <c r="M19" s="36">
        <f t="shared" si="4"/>
        <v>19.132424270156495</v>
      </c>
      <c r="N19" s="15"/>
    </row>
    <row r="20" spans="1:14" ht="15.75">
      <c r="A20" s="12"/>
      <c r="B20" s="34" t="s">
        <v>34</v>
      </c>
      <c r="C20" s="35">
        <v>152</v>
      </c>
      <c r="D20" s="35">
        <v>213</v>
      </c>
      <c r="E20" s="36">
        <f t="shared" si="0"/>
        <v>40.131578947368432</v>
      </c>
      <c r="F20" s="36">
        <f t="shared" si="2"/>
        <v>4.3460518261579271</v>
      </c>
      <c r="G20" s="35">
        <v>1141</v>
      </c>
      <c r="H20" s="35">
        <v>1479</v>
      </c>
      <c r="I20" s="36">
        <f t="shared" si="1"/>
        <v>29.623137598597715</v>
      </c>
      <c r="J20" s="36">
        <f t="shared" si="3"/>
        <v>3.0257774140752862</v>
      </c>
      <c r="K20" s="81"/>
      <c r="L20" s="35">
        <v>4441</v>
      </c>
      <c r="M20" s="36">
        <f t="shared" si="4"/>
        <v>2.7094963545956499</v>
      </c>
      <c r="N20" s="15"/>
    </row>
    <row r="21" spans="1:14" ht="15.75">
      <c r="A21" s="12"/>
      <c r="B21" s="34" t="s">
        <v>32</v>
      </c>
      <c r="C21" s="35">
        <v>339</v>
      </c>
      <c r="D21" s="35">
        <v>571</v>
      </c>
      <c r="E21" s="36">
        <f t="shared" si="0"/>
        <v>68.436578171091455</v>
      </c>
      <c r="F21" s="36">
        <f t="shared" si="2"/>
        <v>11.650683533972659</v>
      </c>
      <c r="G21" s="35">
        <v>2452</v>
      </c>
      <c r="H21" s="35">
        <v>3244</v>
      </c>
      <c r="I21" s="36">
        <f t="shared" si="1"/>
        <v>32.300163132137037</v>
      </c>
      <c r="J21" s="36">
        <f t="shared" si="3"/>
        <v>6.6366612111292964</v>
      </c>
      <c r="K21" s="81"/>
      <c r="L21" s="35">
        <v>14491</v>
      </c>
      <c r="M21" s="36">
        <f t="shared" si="4"/>
        <v>8.8410969769073553</v>
      </c>
      <c r="N21" s="15"/>
    </row>
    <row r="22" spans="1:14" ht="15.75">
      <c r="A22" s="12"/>
      <c r="B22" s="34" t="s">
        <v>35</v>
      </c>
      <c r="C22" s="35">
        <v>75</v>
      </c>
      <c r="D22" s="35">
        <v>63</v>
      </c>
      <c r="E22" s="36">
        <f t="shared" si="0"/>
        <v>-16.000000000000004</v>
      </c>
      <c r="F22" s="36">
        <f t="shared" si="2"/>
        <v>1.285451948581922</v>
      </c>
      <c r="G22" s="35">
        <v>435</v>
      </c>
      <c r="H22" s="35">
        <v>648</v>
      </c>
      <c r="I22" s="36">
        <f t="shared" si="1"/>
        <v>48.965517241379317</v>
      </c>
      <c r="J22" s="36">
        <f t="shared" si="3"/>
        <v>1.32569558101473</v>
      </c>
      <c r="K22" s="81"/>
      <c r="L22" s="35">
        <v>2407</v>
      </c>
      <c r="M22" s="36">
        <f t="shared" si="4"/>
        <v>1.4685336017815198</v>
      </c>
      <c r="N22" s="15"/>
    </row>
    <row r="23" spans="1:14" ht="15.75">
      <c r="A23" s="12"/>
      <c r="B23" s="34" t="s">
        <v>41</v>
      </c>
      <c r="C23" s="35">
        <v>151</v>
      </c>
      <c r="D23" s="35">
        <v>115</v>
      </c>
      <c r="E23" s="36">
        <f t="shared" si="0"/>
        <v>-23.841059602649008</v>
      </c>
      <c r="F23" s="36">
        <f t="shared" si="2"/>
        <v>2.3464599061416038</v>
      </c>
      <c r="G23" s="35">
        <v>1608</v>
      </c>
      <c r="H23" s="35">
        <v>1679</v>
      </c>
      <c r="I23" s="36">
        <f t="shared" si="1"/>
        <v>4.4154228855721289</v>
      </c>
      <c r="J23" s="36">
        <f t="shared" si="3"/>
        <v>3.4349427168576105</v>
      </c>
      <c r="K23" s="81"/>
      <c r="L23" s="35">
        <v>5233</v>
      </c>
      <c r="M23" s="36">
        <f t="shared" si="4"/>
        <v>3.1927030902046916</v>
      </c>
      <c r="N23" s="15"/>
    </row>
    <row r="24" spans="1:14" ht="15.75">
      <c r="A24" s="12"/>
      <c r="B24" s="34" t="s">
        <v>52</v>
      </c>
      <c r="C24" s="35">
        <v>58</v>
      </c>
      <c r="D24" s="35">
        <v>98</v>
      </c>
      <c r="E24" s="36">
        <f t="shared" si="0"/>
        <v>68.965517241379317</v>
      </c>
      <c r="F24" s="36">
        <f t="shared" si="2"/>
        <v>1.9995919200163232</v>
      </c>
      <c r="G24" s="35">
        <v>889</v>
      </c>
      <c r="H24" s="35">
        <v>1168</v>
      </c>
      <c r="I24" s="36">
        <f t="shared" si="1"/>
        <v>31.383577052868382</v>
      </c>
      <c r="J24" s="36">
        <f t="shared" si="3"/>
        <v>2.3895253682487727</v>
      </c>
      <c r="K24" s="81"/>
      <c r="L24" s="35">
        <v>4299</v>
      </c>
      <c r="M24" s="36">
        <f t="shared" si="4"/>
        <v>2.6228608035142309</v>
      </c>
      <c r="N24" s="15"/>
    </row>
    <row r="25" spans="1:14" ht="15.75">
      <c r="A25" s="12"/>
      <c r="B25" s="34" t="s">
        <v>38</v>
      </c>
      <c r="C25" s="35">
        <v>112</v>
      </c>
      <c r="D25" s="35">
        <v>123</v>
      </c>
      <c r="E25" s="36">
        <f t="shared" si="0"/>
        <v>9.8214285714285801</v>
      </c>
      <c r="F25" s="36">
        <f t="shared" si="2"/>
        <v>2.5096918996123239</v>
      </c>
      <c r="G25" s="35">
        <v>981</v>
      </c>
      <c r="H25" s="35">
        <v>1246</v>
      </c>
      <c r="I25" s="36">
        <f t="shared" si="1"/>
        <v>27.013251783893978</v>
      </c>
      <c r="J25" s="36">
        <f t="shared" si="3"/>
        <v>2.549099836333879</v>
      </c>
      <c r="K25" s="81"/>
      <c r="L25" s="35">
        <v>3545</v>
      </c>
      <c r="M25" s="36">
        <f t="shared" si="4"/>
        <v>2.1628382294621886</v>
      </c>
      <c r="N25" s="15"/>
    </row>
    <row r="26" spans="1:14" ht="15.75">
      <c r="A26" s="12"/>
      <c r="B26" s="34" t="s">
        <v>57</v>
      </c>
      <c r="C26" s="35">
        <v>0</v>
      </c>
      <c r="D26" s="35">
        <v>0</v>
      </c>
      <c r="E26" s="36" t="str">
        <f t="shared" si="0"/>
        <v/>
      </c>
      <c r="F26" s="36">
        <f t="shared" si="2"/>
        <v>0</v>
      </c>
      <c r="G26" s="35">
        <v>0</v>
      </c>
      <c r="H26" s="35">
        <v>1</v>
      </c>
      <c r="I26" s="36" t="str">
        <f t="shared" si="1"/>
        <v/>
      </c>
      <c r="J26" s="36">
        <f t="shared" si="3"/>
        <v>2.0458265139116204E-3</v>
      </c>
      <c r="K26" s="81"/>
      <c r="L26" s="35">
        <v>3</v>
      </c>
      <c r="M26" s="36">
        <f t="shared" si="4"/>
        <v>1.8303285439736432E-3</v>
      </c>
      <c r="N26" s="15"/>
    </row>
    <row r="27" spans="1:14" ht="15.75">
      <c r="A27" s="12"/>
      <c r="B27" s="34" t="s">
        <v>56</v>
      </c>
      <c r="C27" s="35">
        <v>5</v>
      </c>
      <c r="D27" s="35">
        <v>1</v>
      </c>
      <c r="E27" s="36">
        <f t="shared" si="0"/>
        <v>-80</v>
      </c>
      <c r="F27" s="36">
        <f t="shared" si="2"/>
        <v>2.0403999183840033E-2</v>
      </c>
      <c r="G27" s="35">
        <v>21</v>
      </c>
      <c r="H27" s="35">
        <v>30</v>
      </c>
      <c r="I27" s="36">
        <f t="shared" si="1"/>
        <v>42.857142857142861</v>
      </c>
      <c r="J27" s="36">
        <f t="shared" si="3"/>
        <v>6.137479541734861E-2</v>
      </c>
      <c r="K27" s="81"/>
      <c r="L27" s="35">
        <v>100</v>
      </c>
      <c r="M27" s="36">
        <f t="shared" si="4"/>
        <v>6.101095146578811E-2</v>
      </c>
      <c r="N27" s="15"/>
    </row>
    <row r="28" spans="1:14" ht="15.75">
      <c r="A28" s="12"/>
      <c r="B28" s="34" t="s">
        <v>39</v>
      </c>
      <c r="C28" s="35">
        <v>23</v>
      </c>
      <c r="D28" s="35">
        <v>49</v>
      </c>
      <c r="E28" s="36">
        <f t="shared" si="0"/>
        <v>113.04347826086958</v>
      </c>
      <c r="F28" s="36">
        <f t="shared" si="2"/>
        <v>0.99979596000816162</v>
      </c>
      <c r="G28" s="35">
        <v>380</v>
      </c>
      <c r="H28" s="35">
        <v>383</v>
      </c>
      <c r="I28" s="36">
        <f t="shared" si="1"/>
        <v>0.78947368421051767</v>
      </c>
      <c r="J28" s="36">
        <f t="shared" si="3"/>
        <v>0.78355155482815053</v>
      </c>
      <c r="K28" s="81"/>
      <c r="L28" s="35">
        <v>1708</v>
      </c>
      <c r="M28" s="36">
        <f t="shared" si="4"/>
        <v>1.0420670510356609</v>
      </c>
      <c r="N28" s="15"/>
    </row>
    <row r="29" spans="1:14" ht="15.75">
      <c r="A29" s="12"/>
      <c r="B29" s="34" t="s">
        <v>31</v>
      </c>
      <c r="C29" s="35">
        <v>428</v>
      </c>
      <c r="D29" s="35">
        <v>1044</v>
      </c>
      <c r="E29" s="36">
        <f t="shared" si="0"/>
        <v>143.92523364485982</v>
      </c>
      <c r="F29" s="36">
        <f t="shared" si="2"/>
        <v>21.301775147928993</v>
      </c>
      <c r="G29" s="35">
        <v>5613</v>
      </c>
      <c r="H29" s="35">
        <v>10022</v>
      </c>
      <c r="I29" s="36">
        <f t="shared" si="1"/>
        <v>78.549795118474975</v>
      </c>
      <c r="J29" s="36">
        <f t="shared" si="3"/>
        <v>20.50327332242226</v>
      </c>
      <c r="K29" s="81"/>
      <c r="L29" s="35">
        <v>29754</v>
      </c>
      <c r="M29" s="36">
        <f t="shared" si="4"/>
        <v>18.153198499130593</v>
      </c>
      <c r="N29" s="15"/>
    </row>
    <row r="30" spans="1:14" ht="15.75">
      <c r="A30" s="12"/>
      <c r="B30" s="34" t="s">
        <v>58</v>
      </c>
      <c r="C30" s="35">
        <v>1</v>
      </c>
      <c r="D30" s="35">
        <v>0</v>
      </c>
      <c r="E30" s="36">
        <f t="shared" si="0"/>
        <v>-100</v>
      </c>
      <c r="F30" s="36">
        <f t="shared" si="2"/>
        <v>0</v>
      </c>
      <c r="G30" s="35">
        <v>2</v>
      </c>
      <c r="H30" s="35">
        <v>2</v>
      </c>
      <c r="I30" s="36">
        <f t="shared" si="1"/>
        <v>0</v>
      </c>
      <c r="J30" s="36">
        <f t="shared" si="3"/>
        <v>4.0916530278232409E-3</v>
      </c>
      <c r="K30" s="81"/>
      <c r="L30" s="35">
        <v>12</v>
      </c>
      <c r="M30" s="36">
        <f t="shared" si="4"/>
        <v>7.321314175894573E-3</v>
      </c>
      <c r="N30" s="15"/>
    </row>
    <row r="31" spans="1:14" ht="15.75">
      <c r="A31" s="12"/>
      <c r="B31" s="34" t="s">
        <v>55</v>
      </c>
      <c r="C31" s="35">
        <v>28</v>
      </c>
      <c r="D31" s="35">
        <v>21</v>
      </c>
      <c r="E31" s="36">
        <f t="shared" si="0"/>
        <v>-25</v>
      </c>
      <c r="F31" s="36">
        <f t="shared" si="2"/>
        <v>0.42848398286064071</v>
      </c>
      <c r="G31" s="35">
        <v>196</v>
      </c>
      <c r="H31" s="35">
        <v>299</v>
      </c>
      <c r="I31" s="36">
        <f t="shared" si="1"/>
        <v>52.551020408163261</v>
      </c>
      <c r="J31" s="36">
        <f t="shared" si="3"/>
        <v>0.61170212765957444</v>
      </c>
      <c r="K31" s="81"/>
      <c r="L31" s="35">
        <v>778</v>
      </c>
      <c r="M31" s="36">
        <f t="shared" si="4"/>
        <v>0.47466520240383148</v>
      </c>
      <c r="N31" s="15"/>
    </row>
    <row r="32" spans="1:14" ht="15.75">
      <c r="A32" s="12"/>
      <c r="B32" s="34" t="s">
        <v>47</v>
      </c>
      <c r="C32" s="35">
        <v>63</v>
      </c>
      <c r="D32" s="35">
        <v>147</v>
      </c>
      <c r="E32" s="36">
        <f t="shared" si="0"/>
        <v>133.33333333333334</v>
      </c>
      <c r="F32" s="36">
        <f t="shared" si="2"/>
        <v>2.9993878800244849</v>
      </c>
      <c r="G32" s="35">
        <v>517</v>
      </c>
      <c r="H32" s="35">
        <v>2515</v>
      </c>
      <c r="I32" s="36">
        <f t="shared" si="1"/>
        <v>386.46034816247584</v>
      </c>
      <c r="J32" s="36">
        <f t="shared" si="3"/>
        <v>5.1452536824877253</v>
      </c>
      <c r="K32" s="81"/>
      <c r="L32" s="35">
        <v>4263</v>
      </c>
      <c r="M32" s="36">
        <f t="shared" si="4"/>
        <v>2.600896860986547</v>
      </c>
      <c r="N32" s="15"/>
    </row>
    <row r="33" spans="1:14" ht="15.75">
      <c r="A33" s="12"/>
      <c r="B33" s="34" t="s">
        <v>40</v>
      </c>
      <c r="C33" s="35">
        <v>73</v>
      </c>
      <c r="D33" s="35">
        <v>151</v>
      </c>
      <c r="E33" s="36">
        <f t="shared" si="0"/>
        <v>106.84931506849313</v>
      </c>
      <c r="F33" s="36">
        <f t="shared" si="2"/>
        <v>3.0810038767598451</v>
      </c>
      <c r="G33" s="35">
        <v>744</v>
      </c>
      <c r="H33" s="35">
        <v>1104</v>
      </c>
      <c r="I33" s="36">
        <f t="shared" si="1"/>
        <v>48.387096774193552</v>
      </c>
      <c r="J33" s="36">
        <f t="shared" si="3"/>
        <v>2.2585924713584289</v>
      </c>
      <c r="K33" s="81"/>
      <c r="L33" s="35">
        <v>3144</v>
      </c>
      <c r="M33" s="36">
        <f t="shared" si="4"/>
        <v>1.9181843140843782</v>
      </c>
      <c r="N33" s="15"/>
    </row>
    <row r="34" spans="1:14" ht="15.75">
      <c r="A34" s="12"/>
      <c r="B34" s="34" t="s">
        <v>44</v>
      </c>
      <c r="C34" s="35">
        <v>125</v>
      </c>
      <c r="D34" s="35">
        <v>143</v>
      </c>
      <c r="E34" s="36">
        <f t="shared" si="0"/>
        <v>14.399999999999991</v>
      </c>
      <c r="F34" s="36">
        <f t="shared" si="2"/>
        <v>2.9177718832891246</v>
      </c>
      <c r="G34" s="35">
        <v>1015</v>
      </c>
      <c r="H34" s="35">
        <v>1477</v>
      </c>
      <c r="I34" s="36">
        <f t="shared" si="1"/>
        <v>45.517241379310349</v>
      </c>
      <c r="J34" s="36">
        <f t="shared" si="3"/>
        <v>3.021685761047463</v>
      </c>
      <c r="K34" s="81"/>
      <c r="L34" s="35">
        <v>4125</v>
      </c>
      <c r="M34" s="36">
        <f t="shared" si="4"/>
        <v>2.5167017479637597</v>
      </c>
      <c r="N34" s="15"/>
    </row>
    <row r="35" spans="1:14" ht="15.75">
      <c r="A35" s="12"/>
      <c r="B35" s="34" t="s">
        <v>36</v>
      </c>
      <c r="C35" s="35">
        <v>143</v>
      </c>
      <c r="D35" s="35">
        <v>133</v>
      </c>
      <c r="E35" s="36">
        <f t="shared" si="0"/>
        <v>-6.9930069930069898</v>
      </c>
      <c r="F35" s="36">
        <f t="shared" si="2"/>
        <v>2.7137318914507245</v>
      </c>
      <c r="G35" s="35">
        <v>989</v>
      </c>
      <c r="H35" s="35">
        <v>911</v>
      </c>
      <c r="I35" s="36">
        <f t="shared" si="1"/>
        <v>-7.8867542972699711</v>
      </c>
      <c r="J35" s="36">
        <f t="shared" si="3"/>
        <v>1.863747954173486</v>
      </c>
      <c r="K35" s="81"/>
      <c r="L35" s="35">
        <v>3492</v>
      </c>
      <c r="M35" s="36">
        <f t="shared" si="4"/>
        <v>2.1305024251853206</v>
      </c>
      <c r="N35" s="15"/>
    </row>
    <row r="36" spans="1:14" ht="15.75">
      <c r="A36" s="12"/>
      <c r="B36" s="34" t="s">
        <v>48</v>
      </c>
      <c r="C36" s="35">
        <v>76</v>
      </c>
      <c r="D36" s="35">
        <v>167</v>
      </c>
      <c r="E36" s="36">
        <f t="shared" si="0"/>
        <v>119.73684210526314</v>
      </c>
      <c r="F36" s="36">
        <f t="shared" si="2"/>
        <v>3.4074678637012856</v>
      </c>
      <c r="G36" s="35">
        <v>717</v>
      </c>
      <c r="H36" s="35">
        <v>1630</v>
      </c>
      <c r="I36" s="36">
        <f t="shared" si="1"/>
        <v>127.33612273361229</v>
      </c>
      <c r="J36" s="36">
        <f t="shared" si="3"/>
        <v>3.3346972176759411</v>
      </c>
      <c r="K36" s="81"/>
      <c r="L36" s="35">
        <v>3474</v>
      </c>
      <c r="M36" s="36">
        <f t="shared" si="4"/>
        <v>2.1195204539214787</v>
      </c>
      <c r="N36" s="15"/>
    </row>
    <row r="37" spans="1:14" ht="15.75">
      <c r="A37" s="12"/>
      <c r="B37" s="34" t="s">
        <v>85</v>
      </c>
      <c r="C37" s="35">
        <v>1</v>
      </c>
      <c r="D37" s="35">
        <v>0</v>
      </c>
      <c r="E37" s="36">
        <f t="shared" si="0"/>
        <v>-100</v>
      </c>
      <c r="F37" s="36">
        <f t="shared" si="2"/>
        <v>0</v>
      </c>
      <c r="G37" s="35">
        <v>2</v>
      </c>
      <c r="H37" s="35">
        <v>2</v>
      </c>
      <c r="I37" s="36">
        <f t="shared" si="1"/>
        <v>0</v>
      </c>
      <c r="J37" s="36">
        <f t="shared" si="3"/>
        <v>4.0916530278232409E-3</v>
      </c>
      <c r="K37" s="81"/>
      <c r="L37" s="35">
        <v>6</v>
      </c>
      <c r="M37" s="36">
        <f t="shared" si="4"/>
        <v>3.6606570879472865E-3</v>
      </c>
      <c r="N37" s="15"/>
    </row>
    <row r="38" spans="1:14" ht="15.75">
      <c r="A38" s="12"/>
      <c r="B38" s="34" t="s">
        <v>53</v>
      </c>
      <c r="C38" s="35">
        <v>73</v>
      </c>
      <c r="D38" s="35">
        <v>39</v>
      </c>
      <c r="E38" s="36">
        <f t="shared" si="0"/>
        <v>-46.575342465753423</v>
      </c>
      <c r="F38" s="36">
        <f t="shared" si="2"/>
        <v>0.79575596816976124</v>
      </c>
      <c r="G38" s="35">
        <v>607</v>
      </c>
      <c r="H38" s="35">
        <v>819</v>
      </c>
      <c r="I38" s="36">
        <f t="shared" si="1"/>
        <v>34.925864909390448</v>
      </c>
      <c r="J38" s="36">
        <f t="shared" si="3"/>
        <v>1.675531914893617</v>
      </c>
      <c r="K38" s="81"/>
      <c r="L38" s="35">
        <v>2139</v>
      </c>
      <c r="M38" s="36">
        <f t="shared" si="4"/>
        <v>1.3050242518532076</v>
      </c>
      <c r="N38" s="15"/>
    </row>
    <row r="39" spans="1:14" ht="15.75">
      <c r="A39" s="12"/>
      <c r="B39" s="34" t="s">
        <v>50</v>
      </c>
      <c r="C39" s="35">
        <v>80</v>
      </c>
      <c r="D39" s="35">
        <v>86</v>
      </c>
      <c r="E39" s="36">
        <f t="shared" si="0"/>
        <v>7.4999999999999956</v>
      </c>
      <c r="F39" s="36">
        <f t="shared" si="2"/>
        <v>1.7547439298102427</v>
      </c>
      <c r="G39" s="35">
        <v>706</v>
      </c>
      <c r="H39" s="35">
        <v>1123</v>
      </c>
      <c r="I39" s="36">
        <f t="shared" si="1"/>
        <v>59.065155807365443</v>
      </c>
      <c r="J39" s="36">
        <f t="shared" si="3"/>
        <v>2.2974631751227497</v>
      </c>
      <c r="K39" s="81"/>
      <c r="L39" s="35">
        <v>2761</v>
      </c>
      <c r="M39" s="36">
        <f t="shared" si="4"/>
        <v>1.6845123699704097</v>
      </c>
      <c r="N39" s="15"/>
    </row>
    <row r="40" spans="1:14" ht="15.75">
      <c r="A40" s="12"/>
      <c r="B40" s="34" t="s">
        <v>54</v>
      </c>
      <c r="C40" s="35">
        <v>1</v>
      </c>
      <c r="D40" s="35">
        <v>1</v>
      </c>
      <c r="E40" s="36">
        <f t="shared" si="0"/>
        <v>0</v>
      </c>
      <c r="F40" s="36">
        <f t="shared" si="2"/>
        <v>2.0403999183840033E-2</v>
      </c>
      <c r="G40" s="35">
        <v>10</v>
      </c>
      <c r="H40" s="35">
        <v>10</v>
      </c>
      <c r="I40" s="36">
        <f t="shared" si="1"/>
        <v>0</v>
      </c>
      <c r="J40" s="36">
        <f t="shared" si="3"/>
        <v>2.0458265139116204E-2</v>
      </c>
      <c r="K40" s="81"/>
      <c r="L40" s="35">
        <v>22</v>
      </c>
      <c r="M40" s="36">
        <f t="shared" si="4"/>
        <v>1.3422409322473385E-2</v>
      </c>
      <c r="N40" s="15"/>
    </row>
    <row r="41" spans="1:14" ht="15.75">
      <c r="A41" s="12"/>
      <c r="B41" s="34" t="s">
        <v>232</v>
      </c>
      <c r="C41" s="35">
        <v>0</v>
      </c>
      <c r="D41" s="35">
        <v>1</v>
      </c>
      <c r="E41" s="36" t="str">
        <f t="shared" si="0"/>
        <v/>
      </c>
      <c r="F41" s="36">
        <f t="shared" si="2"/>
        <v>2.0403999183840033E-2</v>
      </c>
      <c r="G41" s="35">
        <v>12</v>
      </c>
      <c r="H41" s="35">
        <v>11</v>
      </c>
      <c r="I41" s="36">
        <f t="shared" si="1"/>
        <v>-8.3333333333333375</v>
      </c>
      <c r="J41" s="36">
        <f t="shared" si="3"/>
        <v>2.2504091653027823E-2</v>
      </c>
      <c r="K41" s="81"/>
      <c r="L41" s="35">
        <v>44</v>
      </c>
      <c r="M41" s="36">
        <f t="shared" si="4"/>
        <v>2.6844818644946769E-2</v>
      </c>
      <c r="N41" s="15"/>
    </row>
    <row r="42" spans="1:14" ht="15.75">
      <c r="A42" s="12"/>
      <c r="B42" s="34" t="s">
        <v>42</v>
      </c>
      <c r="C42" s="35">
        <v>121</v>
      </c>
      <c r="D42" s="35">
        <v>121</v>
      </c>
      <c r="E42" s="36">
        <f t="shared" si="0"/>
        <v>0</v>
      </c>
      <c r="F42" s="36">
        <f t="shared" si="2"/>
        <v>2.4688839012446437</v>
      </c>
      <c r="G42" s="35">
        <v>1310</v>
      </c>
      <c r="H42" s="35">
        <v>1354</v>
      </c>
      <c r="I42" s="36">
        <f t="shared" si="1"/>
        <v>3.3587786259541952</v>
      </c>
      <c r="J42" s="36">
        <f t="shared" si="3"/>
        <v>2.7700490998363341</v>
      </c>
      <c r="K42" s="81"/>
      <c r="L42" s="35">
        <v>4641</v>
      </c>
      <c r="M42" s="36">
        <f t="shared" si="4"/>
        <v>2.8315182575272262</v>
      </c>
      <c r="N42" s="15"/>
    </row>
    <row r="43" spans="1:14" ht="15.75">
      <c r="A43" s="12"/>
      <c r="B43" s="34" t="s">
        <v>51</v>
      </c>
      <c r="C43" s="35">
        <v>55</v>
      </c>
      <c r="D43" s="35">
        <v>68</v>
      </c>
      <c r="E43" s="36">
        <f t="shared" si="0"/>
        <v>23.636363636363633</v>
      </c>
      <c r="F43" s="36">
        <f t="shared" si="2"/>
        <v>1.3874719445011223</v>
      </c>
      <c r="G43" s="35">
        <v>1971</v>
      </c>
      <c r="H43" s="35">
        <v>988</v>
      </c>
      <c r="I43" s="36">
        <f t="shared" si="1"/>
        <v>-49.873160832064947</v>
      </c>
      <c r="J43" s="36">
        <f t="shared" si="3"/>
        <v>2.021276595744681</v>
      </c>
      <c r="K43" s="81"/>
      <c r="L43" s="35">
        <v>7955</v>
      </c>
      <c r="M43" s="36">
        <f t="shared" si="4"/>
        <v>4.853421189103444</v>
      </c>
      <c r="N43" s="15"/>
    </row>
    <row r="44" spans="1:14" ht="15.75">
      <c r="A44" s="12"/>
      <c r="B44" s="34" t="s">
        <v>46</v>
      </c>
      <c r="C44" s="35">
        <v>18</v>
      </c>
      <c r="D44" s="35">
        <v>9</v>
      </c>
      <c r="E44" s="36">
        <f t="shared" si="0"/>
        <v>-50</v>
      </c>
      <c r="F44" s="36">
        <f t="shared" si="2"/>
        <v>0.18363599265456029</v>
      </c>
      <c r="G44" s="35">
        <v>228</v>
      </c>
      <c r="H44" s="35">
        <v>172</v>
      </c>
      <c r="I44" s="36">
        <f t="shared" si="1"/>
        <v>-24.561403508771928</v>
      </c>
      <c r="J44" s="36">
        <f t="shared" si="3"/>
        <v>0.35188216039279868</v>
      </c>
      <c r="K44" s="81"/>
      <c r="L44" s="35">
        <v>734</v>
      </c>
      <c r="M44" s="36">
        <f t="shared" si="4"/>
        <v>0.44782038375888472</v>
      </c>
      <c r="N44" s="15"/>
    </row>
    <row r="45" spans="1:14" ht="15.75">
      <c r="A45" s="12"/>
      <c r="B45" s="34" t="s">
        <v>49</v>
      </c>
      <c r="C45" s="35">
        <v>131</v>
      </c>
      <c r="D45" s="35">
        <v>193</v>
      </c>
      <c r="E45" s="36">
        <f t="shared" si="0"/>
        <v>47.328244274809151</v>
      </c>
      <c r="F45" s="36">
        <f t="shared" si="2"/>
        <v>3.9379718424811263</v>
      </c>
      <c r="G45" s="35">
        <v>1555</v>
      </c>
      <c r="H45" s="35">
        <v>1757</v>
      </c>
      <c r="I45" s="36">
        <f t="shared" si="1"/>
        <v>12.990353697749191</v>
      </c>
      <c r="J45" s="36">
        <f t="shared" si="3"/>
        <v>3.5945171849427169</v>
      </c>
      <c r="K45" s="81"/>
      <c r="L45" s="35">
        <v>4810</v>
      </c>
      <c r="M45" s="36">
        <f t="shared" si="4"/>
        <v>2.934626765504408</v>
      </c>
      <c r="N45" s="15"/>
    </row>
    <row r="46" spans="1:14" ht="15.75">
      <c r="A46" s="12"/>
      <c r="B46" s="34" t="s">
        <v>37</v>
      </c>
      <c r="C46" s="35">
        <v>137</v>
      </c>
      <c r="D46" s="35">
        <v>130</v>
      </c>
      <c r="E46" s="36">
        <f t="shared" si="0"/>
        <v>-5.1094890510948954</v>
      </c>
      <c r="F46" s="36">
        <f t="shared" si="2"/>
        <v>2.6525198938992043</v>
      </c>
      <c r="G46" s="35">
        <v>1723</v>
      </c>
      <c r="H46" s="35">
        <v>1725</v>
      </c>
      <c r="I46" s="36">
        <f t="shared" si="1"/>
        <v>0.11607661056296514</v>
      </c>
      <c r="J46" s="36">
        <f t="shared" si="3"/>
        <v>3.529050736497545</v>
      </c>
      <c r="K46" s="81"/>
      <c r="L46" s="35">
        <v>9201</v>
      </c>
      <c r="M46" s="36">
        <f t="shared" si="4"/>
        <v>5.6136176443671637</v>
      </c>
      <c r="N46" s="15"/>
    </row>
    <row r="47" spans="1:14" ht="15.75">
      <c r="A47" s="12"/>
      <c r="B47" s="34" t="s">
        <v>45</v>
      </c>
      <c r="C47" s="35">
        <v>69</v>
      </c>
      <c r="D47" s="35">
        <v>53</v>
      </c>
      <c r="E47" s="36">
        <f t="shared" si="0"/>
        <v>-23.188405797101453</v>
      </c>
      <c r="F47" s="36">
        <f t="shared" si="2"/>
        <v>1.0814119567435216</v>
      </c>
      <c r="G47" s="35">
        <v>1045</v>
      </c>
      <c r="H47" s="35">
        <v>815</v>
      </c>
      <c r="I47" s="36">
        <f t="shared" si="1"/>
        <v>-22.009569377990434</v>
      </c>
      <c r="J47" s="36">
        <f t="shared" si="3"/>
        <v>1.6673486088379705</v>
      </c>
      <c r="K47" s="81"/>
      <c r="L47" s="35">
        <v>3537</v>
      </c>
      <c r="M47" s="36">
        <f t="shared" si="4"/>
        <v>2.1579573533449254</v>
      </c>
      <c r="N47" s="15"/>
    </row>
    <row r="48" spans="1:14" ht="15.75">
      <c r="A48" s="12"/>
      <c r="B48" s="40" t="s">
        <v>70</v>
      </c>
      <c r="C48" s="42">
        <f>SUM(C16:C47)</f>
        <v>3432</v>
      </c>
      <c r="D48" s="42">
        <f>SUM(D16:D47)</f>
        <v>4901</v>
      </c>
      <c r="E48" s="38">
        <f t="shared" si="0"/>
        <v>42.803030303030297</v>
      </c>
      <c r="F48" s="38">
        <f>SUM(F16:F47)</f>
        <v>100.00000000000001</v>
      </c>
      <c r="G48" s="42">
        <f>SUM(G16:G47)</f>
        <v>37259</v>
      </c>
      <c r="H48" s="42">
        <f>SUM(H16:H47)</f>
        <v>48880</v>
      </c>
      <c r="I48" s="38">
        <f t="shared" si="1"/>
        <v>31.189779650554229</v>
      </c>
      <c r="J48" s="38">
        <f>SUM(J16:J47)</f>
        <v>99.999999999999986</v>
      </c>
      <c r="K48" s="4"/>
      <c r="L48" s="42">
        <f>SUM(L16:L47)</f>
        <v>163905</v>
      </c>
      <c r="M48" s="38">
        <f>SUM(M16:M47)</f>
        <v>100</v>
      </c>
      <c r="N48" s="15"/>
    </row>
    <row r="49" spans="1:14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5"/>
    </row>
    <row r="50" spans="1:14" ht="15.75">
      <c r="A50" s="12"/>
      <c r="B50" s="34" t="s">
        <v>255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4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55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106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19" ht="63">
      <c r="A13" s="12"/>
      <c r="B13" s="30" t="s">
        <v>257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306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233</v>
      </c>
      <c r="C16" s="35">
        <v>66</v>
      </c>
      <c r="D16" s="35">
        <v>373</v>
      </c>
      <c r="E16" s="36">
        <f t="shared" ref="E16:E41" si="0">IF(ISBLANK(D16),"",(IFERROR(((D16/C16-1)*100),"")))</f>
        <v>465.15151515151513</v>
      </c>
      <c r="F16" s="36">
        <f>+(D16*100)/$D$41</f>
        <v>3.6575799176309078</v>
      </c>
      <c r="G16" s="35">
        <v>801</v>
      </c>
      <c r="H16" s="35">
        <v>2471</v>
      </c>
      <c r="I16" s="36">
        <f t="shared" ref="I16:I41" si="1">IF(ISBLANK(H16),"",(IFERROR(((H16/G16-1)*100),"")))</f>
        <v>208.48938826466917</v>
      </c>
      <c r="J16" s="36">
        <f>+(H16*100)/$H$41</f>
        <v>2.4376769560113254</v>
      </c>
      <c r="K16" s="81"/>
      <c r="L16" s="35">
        <v>5266</v>
      </c>
      <c r="M16" s="36">
        <f>+(L16*100)/$L$41</f>
        <v>1.6249826423711293</v>
      </c>
      <c r="N16" s="15"/>
    </row>
    <row r="17" spans="1:18" ht="15.75">
      <c r="A17" s="12"/>
      <c r="B17" s="34" t="s">
        <v>234</v>
      </c>
      <c r="C17" s="35">
        <v>45</v>
      </c>
      <c r="D17" s="35">
        <v>369</v>
      </c>
      <c r="E17" s="36">
        <f t="shared" si="0"/>
        <v>719.99999999999989</v>
      </c>
      <c r="F17" s="36">
        <f t="shared" ref="F17:F40" si="2">+(D17*100)/$D$41</f>
        <v>3.6183565404981368</v>
      </c>
      <c r="G17" s="35">
        <v>373</v>
      </c>
      <c r="H17" s="35">
        <v>2361</v>
      </c>
      <c r="I17" s="36">
        <f t="shared" si="1"/>
        <v>532.97587131367288</v>
      </c>
      <c r="J17" s="36">
        <f t="shared" ref="J17:J40" si="3">+(H17*100)/$H$41</f>
        <v>2.3291603776376926</v>
      </c>
      <c r="K17" s="81"/>
      <c r="L17" s="35">
        <v>3582</v>
      </c>
      <c r="M17" s="36">
        <f t="shared" ref="M17:M40" si="4">+(L17*100)/$L$41</f>
        <v>1.1053338064894389</v>
      </c>
      <c r="N17" s="15"/>
    </row>
    <row r="18" spans="1:18" ht="15.75">
      <c r="A18" s="12"/>
      <c r="B18" s="34" t="s">
        <v>235</v>
      </c>
      <c r="C18" s="35">
        <v>558</v>
      </c>
      <c r="D18" s="35">
        <v>54</v>
      </c>
      <c r="E18" s="36">
        <f t="shared" si="0"/>
        <v>-90.322580645161281</v>
      </c>
      <c r="F18" s="36">
        <f t="shared" si="2"/>
        <v>0.52951559129241033</v>
      </c>
      <c r="G18" s="35">
        <v>6128</v>
      </c>
      <c r="H18" s="35">
        <v>4069</v>
      </c>
      <c r="I18" s="36">
        <f t="shared" si="1"/>
        <v>-33.599869451697131</v>
      </c>
      <c r="J18" s="36">
        <f t="shared" si="3"/>
        <v>4.014126885475549</v>
      </c>
      <c r="K18" s="81"/>
      <c r="L18" s="35">
        <v>24867</v>
      </c>
      <c r="M18" s="36">
        <f t="shared" si="4"/>
        <v>7.6734605711817077</v>
      </c>
      <c r="N18" s="15"/>
    </row>
    <row r="19" spans="1:18" ht="15.75">
      <c r="A19" s="12"/>
      <c r="B19" s="34" t="s">
        <v>236</v>
      </c>
      <c r="C19" s="35">
        <v>62</v>
      </c>
      <c r="D19" s="35">
        <v>63</v>
      </c>
      <c r="E19" s="36">
        <f t="shared" si="0"/>
        <v>1.6129032258064502</v>
      </c>
      <c r="F19" s="36">
        <f t="shared" si="2"/>
        <v>0.61776818984114534</v>
      </c>
      <c r="G19" s="35">
        <v>721</v>
      </c>
      <c r="H19" s="35">
        <v>819</v>
      </c>
      <c r="I19" s="36">
        <f t="shared" si="1"/>
        <v>13.592233009708732</v>
      </c>
      <c r="J19" s="36">
        <f t="shared" si="3"/>
        <v>0.80795525170913607</v>
      </c>
      <c r="K19" s="81"/>
      <c r="L19" s="35">
        <v>3092</v>
      </c>
      <c r="M19" s="36">
        <f t="shared" si="4"/>
        <v>0.95412957277089472</v>
      </c>
      <c r="N19" s="15"/>
    </row>
    <row r="20" spans="1:18" ht="15.75">
      <c r="A20" s="12"/>
      <c r="B20" s="34" t="s">
        <v>237</v>
      </c>
      <c r="C20" s="35">
        <v>140</v>
      </c>
      <c r="D20" s="35">
        <v>88</v>
      </c>
      <c r="E20" s="36">
        <f t="shared" si="0"/>
        <v>-37.142857142857146</v>
      </c>
      <c r="F20" s="36">
        <f t="shared" si="2"/>
        <v>0.86291429692096489</v>
      </c>
      <c r="G20" s="35">
        <v>1431</v>
      </c>
      <c r="H20" s="35">
        <v>1393</v>
      </c>
      <c r="I20" s="36">
        <f t="shared" si="1"/>
        <v>-2.6554856743535971</v>
      </c>
      <c r="J20" s="36">
        <f t="shared" si="3"/>
        <v>1.3742144879497273</v>
      </c>
      <c r="K20" s="81"/>
      <c r="L20" s="35">
        <v>5535</v>
      </c>
      <c r="M20" s="36">
        <f t="shared" si="4"/>
        <v>1.7079906808819219</v>
      </c>
      <c r="N20" s="15"/>
    </row>
    <row r="21" spans="1:18" ht="15" customHeight="1">
      <c r="A21" s="12"/>
      <c r="B21" s="34" t="s">
        <v>238</v>
      </c>
      <c r="C21" s="35">
        <v>70</v>
      </c>
      <c r="D21" s="35">
        <v>31</v>
      </c>
      <c r="E21" s="36">
        <f t="shared" si="0"/>
        <v>-55.714285714285715</v>
      </c>
      <c r="F21" s="36">
        <f t="shared" si="2"/>
        <v>0.30398117277897629</v>
      </c>
      <c r="G21" s="35">
        <v>775</v>
      </c>
      <c r="H21" s="35">
        <v>636</v>
      </c>
      <c r="I21" s="36">
        <f t="shared" si="1"/>
        <v>-17.93548387096774</v>
      </c>
      <c r="J21" s="36">
        <f t="shared" si="3"/>
        <v>0.62742312586936577</v>
      </c>
      <c r="K21" s="81"/>
      <c r="L21" s="35">
        <v>2769</v>
      </c>
      <c r="M21" s="36">
        <f t="shared" si="4"/>
        <v>0.85445821054418092</v>
      </c>
      <c r="N21" s="15"/>
    </row>
    <row r="22" spans="1:18" ht="15.75">
      <c r="A22" s="12"/>
      <c r="B22" s="34" t="s">
        <v>239</v>
      </c>
      <c r="C22" s="35">
        <v>381</v>
      </c>
      <c r="D22" s="35">
        <v>17</v>
      </c>
      <c r="E22" s="36">
        <f t="shared" si="0"/>
        <v>-95.538057742782158</v>
      </c>
      <c r="F22" s="36">
        <f t="shared" si="2"/>
        <v>0.16669935281427731</v>
      </c>
      <c r="G22" s="35">
        <v>3424</v>
      </c>
      <c r="H22" s="35">
        <v>2592</v>
      </c>
      <c r="I22" s="36">
        <f t="shared" si="1"/>
        <v>-24.299065420560751</v>
      </c>
      <c r="J22" s="36">
        <f t="shared" si="3"/>
        <v>2.5570451922223207</v>
      </c>
      <c r="K22" s="81"/>
      <c r="L22" s="35">
        <v>11768</v>
      </c>
      <c r="M22" s="36">
        <f t="shared" si="4"/>
        <v>3.6313702497955656</v>
      </c>
      <c r="N22" s="15"/>
    </row>
    <row r="23" spans="1:18" ht="15.75">
      <c r="A23" s="12"/>
      <c r="B23" s="34" t="s">
        <v>240</v>
      </c>
      <c r="C23" s="35">
        <v>452</v>
      </c>
      <c r="D23" s="35">
        <v>190</v>
      </c>
      <c r="E23" s="36">
        <f t="shared" si="0"/>
        <v>-57.964601769911503</v>
      </c>
      <c r="F23" s="36">
        <f t="shared" si="2"/>
        <v>1.8631104138066288</v>
      </c>
      <c r="G23" s="35">
        <v>4811</v>
      </c>
      <c r="H23" s="35">
        <v>4161</v>
      </c>
      <c r="I23" s="36">
        <f t="shared" si="1"/>
        <v>-13.510704635210979</v>
      </c>
      <c r="J23" s="36">
        <f t="shared" si="3"/>
        <v>4.1048862055698603</v>
      </c>
      <c r="K23" s="81"/>
      <c r="L23" s="35">
        <v>16812</v>
      </c>
      <c r="M23" s="36">
        <f t="shared" si="4"/>
        <v>5.1878481168901303</v>
      </c>
      <c r="N23" s="15"/>
    </row>
    <row r="24" spans="1:18" ht="15.75">
      <c r="A24" s="12"/>
      <c r="B24" s="34" t="s">
        <v>241</v>
      </c>
      <c r="C24" s="35">
        <v>260</v>
      </c>
      <c r="D24" s="35">
        <v>53</v>
      </c>
      <c r="E24" s="36">
        <f t="shared" si="0"/>
        <v>-79.615384615384627</v>
      </c>
      <c r="F24" s="36">
        <f t="shared" si="2"/>
        <v>0.51970974700921746</v>
      </c>
      <c r="G24" s="35">
        <v>2733</v>
      </c>
      <c r="H24" s="35">
        <v>1803</v>
      </c>
      <c r="I24" s="36">
        <f t="shared" si="1"/>
        <v>-34.028540065861691</v>
      </c>
      <c r="J24" s="36">
        <f t="shared" si="3"/>
        <v>1.7786853709787209</v>
      </c>
      <c r="K24" s="81"/>
      <c r="L24" s="35">
        <v>9071</v>
      </c>
      <c r="M24" s="36">
        <f t="shared" si="4"/>
        <v>2.7991298042059465</v>
      </c>
      <c r="N24" s="15"/>
    </row>
    <row r="25" spans="1:18" ht="15.75">
      <c r="A25" s="12"/>
      <c r="B25" s="34" t="s">
        <v>75</v>
      </c>
      <c r="C25" s="35">
        <v>320</v>
      </c>
      <c r="D25" s="35">
        <v>76</v>
      </c>
      <c r="E25" s="36">
        <f t="shared" si="0"/>
        <v>-76.25</v>
      </c>
      <c r="F25" s="36">
        <f t="shared" si="2"/>
        <v>0.74524416552265149</v>
      </c>
      <c r="G25" s="35">
        <v>4170</v>
      </c>
      <c r="H25" s="35">
        <v>2769</v>
      </c>
      <c r="I25" s="36">
        <f t="shared" si="1"/>
        <v>-33.597122302158276</v>
      </c>
      <c r="J25" s="36">
        <f t="shared" si="3"/>
        <v>2.7316582319689839</v>
      </c>
      <c r="K25" s="81"/>
      <c r="L25" s="35">
        <v>13675</v>
      </c>
      <c r="M25" s="36">
        <f t="shared" si="4"/>
        <v>4.2198324410226347</v>
      </c>
      <c r="N25" s="15"/>
      <c r="R25" s="4"/>
    </row>
    <row r="26" spans="1:18" ht="15" customHeight="1">
      <c r="A26" s="12"/>
      <c r="B26" s="34" t="s">
        <v>242</v>
      </c>
      <c r="C26" s="35">
        <v>81</v>
      </c>
      <c r="D26" s="35">
        <v>151</v>
      </c>
      <c r="E26" s="36">
        <f t="shared" si="0"/>
        <v>86.41975308641976</v>
      </c>
      <c r="F26" s="36">
        <f t="shared" si="2"/>
        <v>1.4806824867621102</v>
      </c>
      <c r="G26" s="35">
        <v>872</v>
      </c>
      <c r="H26" s="35">
        <v>1462</v>
      </c>
      <c r="I26" s="36">
        <f t="shared" si="1"/>
        <v>67.660550458715591</v>
      </c>
      <c r="J26" s="36">
        <f t="shared" si="3"/>
        <v>1.4422839780204604</v>
      </c>
      <c r="K26" s="81"/>
      <c r="L26" s="35">
        <v>4070</v>
      </c>
      <c r="M26" s="36">
        <f t="shared" si="4"/>
        <v>1.2559208800703563</v>
      </c>
      <c r="N26" s="15"/>
    </row>
    <row r="27" spans="1:18" ht="15" customHeight="1">
      <c r="A27" s="12"/>
      <c r="B27" s="34" t="s">
        <v>76</v>
      </c>
      <c r="C27" s="35">
        <v>13</v>
      </c>
      <c r="D27" s="35">
        <v>351</v>
      </c>
      <c r="E27" s="36">
        <f t="shared" si="0"/>
        <v>2600</v>
      </c>
      <c r="F27" s="36">
        <f t="shared" si="2"/>
        <v>3.4418513434006668</v>
      </c>
      <c r="G27" s="35">
        <v>188</v>
      </c>
      <c r="H27" s="35">
        <v>1858</v>
      </c>
      <c r="I27" s="36">
        <f t="shared" si="1"/>
        <v>888.29787234042556</v>
      </c>
      <c r="J27" s="36">
        <f t="shared" si="3"/>
        <v>1.8329436601655371</v>
      </c>
      <c r="K27" s="81"/>
      <c r="L27" s="35">
        <v>2472</v>
      </c>
      <c r="M27" s="36">
        <f t="shared" si="4"/>
        <v>0.76280993010661446</v>
      </c>
      <c r="N27" s="15"/>
    </row>
    <row r="28" spans="1:18" ht="15" customHeight="1">
      <c r="A28" s="12"/>
      <c r="B28" s="34" t="s">
        <v>243</v>
      </c>
      <c r="C28" s="35">
        <v>49</v>
      </c>
      <c r="D28" s="35">
        <v>382</v>
      </c>
      <c r="E28" s="36">
        <f t="shared" si="0"/>
        <v>679.59183673469386</v>
      </c>
      <c r="F28" s="36">
        <f t="shared" si="2"/>
        <v>3.7458325161796431</v>
      </c>
      <c r="G28" s="35">
        <v>667</v>
      </c>
      <c r="H28" s="35">
        <v>2411</v>
      </c>
      <c r="I28" s="36">
        <f t="shared" si="1"/>
        <v>261.46926536731632</v>
      </c>
      <c r="J28" s="36">
        <f t="shared" si="3"/>
        <v>2.3784860950802531</v>
      </c>
      <c r="K28" s="81"/>
      <c r="L28" s="35">
        <v>4888</v>
      </c>
      <c r="M28" s="36">
        <f t="shared" si="4"/>
        <v>1.5083393763596809</v>
      </c>
      <c r="N28" s="15"/>
    </row>
    <row r="29" spans="1:18" ht="15" customHeight="1">
      <c r="A29" s="12"/>
      <c r="B29" s="34" t="s">
        <v>79</v>
      </c>
      <c r="C29" s="35">
        <v>9</v>
      </c>
      <c r="D29" s="35">
        <v>591</v>
      </c>
      <c r="E29" s="36">
        <f t="shared" si="0"/>
        <v>6466.666666666667</v>
      </c>
      <c r="F29" s="36">
        <f t="shared" si="2"/>
        <v>5.7952539713669351</v>
      </c>
      <c r="G29" s="35">
        <v>63</v>
      </c>
      <c r="H29" s="35">
        <v>3211</v>
      </c>
      <c r="I29" s="36">
        <f t="shared" si="1"/>
        <v>4996.8253968253966</v>
      </c>
      <c r="J29" s="36">
        <f t="shared" si="3"/>
        <v>3.1676975741612163</v>
      </c>
      <c r="K29" s="81"/>
      <c r="L29" s="35">
        <v>3372</v>
      </c>
      <c r="M29" s="36">
        <f t="shared" si="4"/>
        <v>1.0405319920386342</v>
      </c>
      <c r="N29" s="15"/>
    </row>
    <row r="30" spans="1:18" ht="15" customHeight="1">
      <c r="A30" s="12"/>
      <c r="B30" s="34" t="s">
        <v>244</v>
      </c>
      <c r="C30" s="35">
        <v>311</v>
      </c>
      <c r="D30" s="35">
        <v>109</v>
      </c>
      <c r="E30" s="36">
        <f t="shared" si="0"/>
        <v>-64.951768488745969</v>
      </c>
      <c r="F30" s="36">
        <f t="shared" si="2"/>
        <v>1.0688370268680134</v>
      </c>
      <c r="G30" s="35">
        <v>3768</v>
      </c>
      <c r="H30" s="35">
        <v>2753</v>
      </c>
      <c r="I30" s="36">
        <f t="shared" si="1"/>
        <v>-26.937367303609339</v>
      </c>
      <c r="J30" s="36">
        <f t="shared" si="3"/>
        <v>2.7158740023873649</v>
      </c>
      <c r="K30" s="81"/>
      <c r="L30" s="35">
        <v>12021</v>
      </c>
      <c r="M30" s="36">
        <f t="shared" si="4"/>
        <v>3.7094410072053448</v>
      </c>
      <c r="N30" s="15"/>
    </row>
    <row r="31" spans="1:18" ht="15" customHeight="1">
      <c r="A31" s="12"/>
      <c r="B31" s="34" t="s">
        <v>78</v>
      </c>
      <c r="C31" s="35">
        <v>253</v>
      </c>
      <c r="D31" s="35">
        <v>700</v>
      </c>
      <c r="E31" s="36">
        <f t="shared" si="0"/>
        <v>176.67984189723319</v>
      </c>
      <c r="F31" s="36">
        <f t="shared" si="2"/>
        <v>6.8640909982349481</v>
      </c>
      <c r="G31" s="35">
        <v>2155</v>
      </c>
      <c r="H31" s="35">
        <v>5766</v>
      </c>
      <c r="I31" s="36">
        <f t="shared" si="1"/>
        <v>167.56380510440835</v>
      </c>
      <c r="J31" s="36">
        <f t="shared" si="3"/>
        <v>5.6882417354760424</v>
      </c>
      <c r="K31" s="81"/>
      <c r="L31" s="35">
        <v>11629</v>
      </c>
      <c r="M31" s="36">
        <f t="shared" si="4"/>
        <v>3.5884776202305093</v>
      </c>
      <c r="N31" s="15"/>
    </row>
    <row r="32" spans="1:18" ht="15" customHeight="1">
      <c r="A32" s="12"/>
      <c r="B32" s="34" t="s">
        <v>245</v>
      </c>
      <c r="C32" s="35">
        <v>173</v>
      </c>
      <c r="D32" s="35">
        <v>627</v>
      </c>
      <c r="E32" s="36">
        <f t="shared" si="0"/>
        <v>262.42774566473986</v>
      </c>
      <c r="F32" s="36">
        <f t="shared" si="2"/>
        <v>6.1482643655618752</v>
      </c>
      <c r="G32" s="35">
        <v>1881</v>
      </c>
      <c r="H32" s="35">
        <v>5022</v>
      </c>
      <c r="I32" s="36">
        <f t="shared" si="1"/>
        <v>166.98564593301435</v>
      </c>
      <c r="J32" s="36">
        <f t="shared" si="3"/>
        <v>4.9542750599307466</v>
      </c>
      <c r="K32" s="81"/>
      <c r="L32" s="35">
        <v>11188</v>
      </c>
      <c r="M32" s="36">
        <f t="shared" si="4"/>
        <v>3.4523938098838194</v>
      </c>
      <c r="N32" s="15"/>
    </row>
    <row r="33" spans="1:14" ht="15" customHeight="1">
      <c r="A33" s="12"/>
      <c r="B33" s="34" t="s">
        <v>246</v>
      </c>
      <c r="C33" s="35">
        <v>329</v>
      </c>
      <c r="D33" s="35">
        <v>301</v>
      </c>
      <c r="E33" s="36">
        <f t="shared" si="0"/>
        <v>-8.5106382978723421</v>
      </c>
      <c r="F33" s="36">
        <f t="shared" si="2"/>
        <v>2.9515591292410277</v>
      </c>
      <c r="G33" s="35">
        <v>2173</v>
      </c>
      <c r="H33" s="35">
        <v>2379</v>
      </c>
      <c r="I33" s="36">
        <f t="shared" si="1"/>
        <v>9.47998159226875</v>
      </c>
      <c r="J33" s="36">
        <f t="shared" si="3"/>
        <v>2.3469176359170145</v>
      </c>
      <c r="K33" s="81"/>
      <c r="L33" s="35">
        <v>8778</v>
      </c>
      <c r="M33" s="36">
        <f t="shared" si="4"/>
        <v>2.7087158440436334</v>
      </c>
      <c r="N33" s="15"/>
    </row>
    <row r="34" spans="1:14" ht="15" customHeight="1">
      <c r="A34" s="12"/>
      <c r="B34" s="34" t="s">
        <v>247</v>
      </c>
      <c r="C34" s="35">
        <v>32</v>
      </c>
      <c r="D34" s="35">
        <v>500</v>
      </c>
      <c r="E34" s="36">
        <f t="shared" si="0"/>
        <v>1462.5</v>
      </c>
      <c r="F34" s="36">
        <f t="shared" si="2"/>
        <v>4.9029221415963917</v>
      </c>
      <c r="G34" s="35">
        <v>344</v>
      </c>
      <c r="H34" s="35">
        <v>2916</v>
      </c>
      <c r="I34" s="36">
        <f t="shared" si="1"/>
        <v>747.67441860465112</v>
      </c>
      <c r="J34" s="36">
        <f t="shared" si="3"/>
        <v>2.876675841250111</v>
      </c>
      <c r="K34" s="81"/>
      <c r="L34" s="35">
        <v>4705</v>
      </c>
      <c r="M34" s="36">
        <f t="shared" si="4"/>
        <v>1.4518692237668369</v>
      </c>
      <c r="N34" s="15"/>
    </row>
    <row r="35" spans="1:14" ht="15" customHeight="1">
      <c r="A35" s="12"/>
      <c r="B35" s="34" t="s">
        <v>77</v>
      </c>
      <c r="C35" s="35">
        <v>79</v>
      </c>
      <c r="D35" s="35">
        <v>116</v>
      </c>
      <c r="E35" s="36">
        <f t="shared" si="0"/>
        <v>46.835443037974692</v>
      </c>
      <c r="F35" s="36">
        <f t="shared" si="2"/>
        <v>1.1374779368503629</v>
      </c>
      <c r="G35" s="35">
        <v>790</v>
      </c>
      <c r="H35" s="35">
        <v>1081</v>
      </c>
      <c r="I35" s="36">
        <f t="shared" si="1"/>
        <v>36.835443037974677</v>
      </c>
      <c r="J35" s="36">
        <f t="shared" si="3"/>
        <v>1.0664220111081515</v>
      </c>
      <c r="K35" s="81"/>
      <c r="L35" s="35">
        <v>3549</v>
      </c>
      <c r="M35" s="36">
        <f t="shared" si="4"/>
        <v>1.0951506642185982</v>
      </c>
      <c r="N35" s="15"/>
    </row>
    <row r="36" spans="1:14" ht="15" customHeight="1">
      <c r="A36" s="12"/>
      <c r="B36" s="34" t="s">
        <v>248</v>
      </c>
      <c r="C36" s="35">
        <v>268</v>
      </c>
      <c r="D36" s="35">
        <v>291</v>
      </c>
      <c r="E36" s="36">
        <f t="shared" si="0"/>
        <v>8.5820895522388021</v>
      </c>
      <c r="F36" s="36">
        <f t="shared" si="2"/>
        <v>2.8535006864090997</v>
      </c>
      <c r="G36" s="35">
        <v>2988</v>
      </c>
      <c r="H36" s="35">
        <v>3631</v>
      </c>
      <c r="I36" s="36">
        <f t="shared" si="1"/>
        <v>21.519410977242302</v>
      </c>
      <c r="J36" s="36">
        <f t="shared" si="3"/>
        <v>3.5820336006787219</v>
      </c>
      <c r="K36" s="81"/>
      <c r="L36" s="35">
        <v>13159</v>
      </c>
      <c r="M36" s="36">
        <f t="shared" si="4"/>
        <v>4.0606051255149431</v>
      </c>
      <c r="N36" s="15"/>
    </row>
    <row r="37" spans="1:14" ht="15" customHeight="1">
      <c r="A37" s="12"/>
      <c r="B37" s="34" t="s">
        <v>249</v>
      </c>
      <c r="C37" s="35">
        <v>137</v>
      </c>
      <c r="D37" s="35">
        <v>239</v>
      </c>
      <c r="E37" s="36">
        <f t="shared" si="0"/>
        <v>74.452554744525543</v>
      </c>
      <c r="F37" s="36">
        <f t="shared" si="2"/>
        <v>2.3435967836830751</v>
      </c>
      <c r="G37" s="35">
        <v>1255</v>
      </c>
      <c r="H37" s="35">
        <v>2190</v>
      </c>
      <c r="I37" s="36">
        <f t="shared" si="1"/>
        <v>74.501992031872504</v>
      </c>
      <c r="J37" s="36">
        <f t="shared" si="3"/>
        <v>2.1604664239841367</v>
      </c>
      <c r="K37" s="81"/>
      <c r="L37" s="35">
        <v>5804</v>
      </c>
      <c r="M37" s="36">
        <f t="shared" si="4"/>
        <v>1.7909987193927144</v>
      </c>
      <c r="N37" s="15"/>
    </row>
    <row r="38" spans="1:14" ht="15" customHeight="1">
      <c r="A38" s="12"/>
      <c r="B38" s="34" t="s">
        <v>250</v>
      </c>
      <c r="C38" s="35">
        <v>158</v>
      </c>
      <c r="D38" s="35">
        <v>18</v>
      </c>
      <c r="E38" s="36">
        <f t="shared" si="0"/>
        <v>-88.607594936708864</v>
      </c>
      <c r="F38" s="36">
        <f t="shared" si="2"/>
        <v>0.17650519709747009</v>
      </c>
      <c r="G38" s="35">
        <v>1397</v>
      </c>
      <c r="H38" s="35">
        <v>1160</v>
      </c>
      <c r="I38" s="36">
        <f t="shared" si="1"/>
        <v>-16.964924838940586</v>
      </c>
      <c r="J38" s="36">
        <f t="shared" si="3"/>
        <v>1.1443566446673967</v>
      </c>
      <c r="K38" s="81"/>
      <c r="L38" s="35">
        <v>4936</v>
      </c>
      <c r="M38" s="36">
        <f t="shared" si="4"/>
        <v>1.5231512196627219</v>
      </c>
      <c r="N38" s="15"/>
    </row>
    <row r="39" spans="1:14" ht="15" customHeight="1">
      <c r="A39" s="12"/>
      <c r="B39" s="34" t="s">
        <v>251</v>
      </c>
      <c r="C39" s="35">
        <v>555</v>
      </c>
      <c r="D39" s="35">
        <v>130</v>
      </c>
      <c r="E39" s="36">
        <f t="shared" si="0"/>
        <v>-76.576576576576571</v>
      </c>
      <c r="F39" s="36">
        <f t="shared" si="2"/>
        <v>1.2747597568150617</v>
      </c>
      <c r="G39" s="35">
        <v>6447</v>
      </c>
      <c r="H39" s="35">
        <v>4840</v>
      </c>
      <c r="I39" s="36">
        <f t="shared" si="1"/>
        <v>-24.926322320459128</v>
      </c>
      <c r="J39" s="36">
        <f t="shared" si="3"/>
        <v>4.7747294484398273</v>
      </c>
      <c r="K39" s="81"/>
      <c r="L39" s="35">
        <v>23919</v>
      </c>
      <c r="M39" s="36">
        <f t="shared" si="4"/>
        <v>7.3809266659466468</v>
      </c>
      <c r="N39" s="15"/>
    </row>
    <row r="40" spans="1:14" ht="15" customHeight="1">
      <c r="A40" s="12"/>
      <c r="B40" s="34" t="s">
        <v>71</v>
      </c>
      <c r="C40" s="35">
        <v>2735</v>
      </c>
      <c r="D40" s="35">
        <v>4378</v>
      </c>
      <c r="E40" s="36">
        <f t="shared" si="0"/>
        <v>60.073126142595967</v>
      </c>
      <c r="F40" s="36">
        <f t="shared" si="2"/>
        <v>42.929986271818002</v>
      </c>
      <c r="G40" s="35">
        <v>23635</v>
      </c>
      <c r="H40" s="35">
        <v>37613</v>
      </c>
      <c r="I40" s="36">
        <f t="shared" si="1"/>
        <v>59.141104294478517</v>
      </c>
      <c r="J40" s="36">
        <f t="shared" si="3"/>
        <v>37.105764203340335</v>
      </c>
      <c r="K40" s="81"/>
      <c r="L40" s="35">
        <v>113138</v>
      </c>
      <c r="M40" s="36">
        <f t="shared" si="4"/>
        <v>34.912131825405396</v>
      </c>
      <c r="N40" s="15"/>
    </row>
    <row r="41" spans="1:14" ht="15.75">
      <c r="A41" s="12"/>
      <c r="B41" s="40" t="s">
        <v>70</v>
      </c>
      <c r="C41" s="42">
        <f>SUM(C16:C40)</f>
        <v>7536</v>
      </c>
      <c r="D41" s="42">
        <f>SUM(D16:D40)</f>
        <v>10198</v>
      </c>
      <c r="E41" s="38">
        <f t="shared" si="0"/>
        <v>35.323779193205951</v>
      </c>
      <c r="F41" s="38">
        <v>100</v>
      </c>
      <c r="G41" s="42">
        <f>SUM(G16:G40)</f>
        <v>73990</v>
      </c>
      <c r="H41" s="42">
        <f>SUM(H16:H40)</f>
        <v>101367</v>
      </c>
      <c r="I41" s="38">
        <f t="shared" si="1"/>
        <v>37.000946073793763</v>
      </c>
      <c r="J41" s="38">
        <v>100</v>
      </c>
      <c r="K41" s="4"/>
      <c r="L41" s="37">
        <f>SUM(L16:L40)</f>
        <v>324065</v>
      </c>
      <c r="M41" s="38">
        <f>SUM(M16:M40)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 ht="15.75">
      <c r="A43" s="12"/>
      <c r="B43" s="34" t="s">
        <v>255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107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 ht="15.75">
      <c r="A45" s="12"/>
      <c r="B45" s="34" t="s">
        <v>108</v>
      </c>
      <c r="C45" s="46" t="s">
        <v>109</v>
      </c>
      <c r="D45" s="27"/>
      <c r="E45" s="27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ortState ref="B31:B32">
    <sortCondition ref="B31:B32"/>
  </sortState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hyperlinks>
    <hyperlink ref="C45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54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259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63">
      <c r="A13" s="12"/>
      <c r="B13" s="30" t="s">
        <v>258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306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15"/>
    </row>
    <row r="16" spans="1:22" ht="15.75">
      <c r="A16" s="12"/>
      <c r="B16" s="34" t="s">
        <v>61</v>
      </c>
      <c r="C16" s="35">
        <v>786</v>
      </c>
      <c r="D16" s="35">
        <v>1035</v>
      </c>
      <c r="E16" s="36">
        <f t="shared" ref="E16:I23" si="0">IF(ISBLANK(D16),"",(IFERROR(((D16/C16-1)*100),"")))</f>
        <v>31.67938931297709</v>
      </c>
      <c r="F16" s="36">
        <f>+(D16*100)/$D$23</f>
        <v>10.14904883310453</v>
      </c>
      <c r="G16" s="35">
        <v>6404</v>
      </c>
      <c r="H16" s="35">
        <v>9569</v>
      </c>
      <c r="I16" s="36">
        <f t="shared" si="0"/>
        <v>49.422236102435967</v>
      </c>
      <c r="J16" s="36">
        <f>+(H16*100)/$H$23</f>
        <v>9.4399558041571723</v>
      </c>
      <c r="K16" s="81"/>
      <c r="L16" s="35">
        <v>27122</v>
      </c>
      <c r="M16" s="36">
        <f>+(L16*100)/$L$23</f>
        <v>8.3693086263558243</v>
      </c>
      <c r="N16" s="15"/>
    </row>
    <row r="17" spans="1:14" ht="15.75">
      <c r="A17" s="12"/>
      <c r="B17" s="34" t="s">
        <v>60</v>
      </c>
      <c r="C17" s="35">
        <v>2994</v>
      </c>
      <c r="D17" s="35">
        <v>4191</v>
      </c>
      <c r="E17" s="36">
        <f t="shared" si="0"/>
        <v>39.979959919839672</v>
      </c>
      <c r="F17" s="36">
        <f t="shared" ref="F17:F22" si="1">+(D17*100)/$D$23</f>
        <v>41.09629339086095</v>
      </c>
      <c r="G17" s="35">
        <v>28464</v>
      </c>
      <c r="H17" s="35">
        <v>40805</v>
      </c>
      <c r="I17" s="36">
        <f t="shared" si="0"/>
        <v>43.356520517144467</v>
      </c>
      <c r="J17" s="36">
        <f t="shared" ref="J17:J22" si="2">+(H17*100)/$H$23</f>
        <v>40.254718004873382</v>
      </c>
      <c r="K17" s="81"/>
      <c r="L17" s="35">
        <v>120533</v>
      </c>
      <c r="M17" s="36">
        <f t="shared" ref="M17:M22" si="3">+(L17*100)/$L$23</f>
        <v>37.194081434280157</v>
      </c>
      <c r="N17" s="15"/>
    </row>
    <row r="18" spans="1:14" ht="15.75">
      <c r="A18" s="12"/>
      <c r="B18" s="34" t="s">
        <v>80</v>
      </c>
      <c r="C18" s="35">
        <v>1190</v>
      </c>
      <c r="D18" s="35">
        <v>1460</v>
      </c>
      <c r="E18" s="36">
        <f t="shared" si="0"/>
        <v>22.689075630252109</v>
      </c>
      <c r="F18" s="36">
        <f t="shared" si="1"/>
        <v>14.316532653461463</v>
      </c>
      <c r="G18" s="35">
        <v>13396</v>
      </c>
      <c r="H18" s="35">
        <v>16311</v>
      </c>
      <c r="I18" s="36">
        <f t="shared" si="0"/>
        <v>21.760226933412952</v>
      </c>
      <c r="J18" s="36">
        <f t="shared" si="2"/>
        <v>16.091035544111989</v>
      </c>
      <c r="K18" s="81"/>
      <c r="L18" s="35">
        <v>56571</v>
      </c>
      <c r="M18" s="36">
        <f t="shared" si="3"/>
        <v>17.456683072840324</v>
      </c>
      <c r="N18" s="15"/>
    </row>
    <row r="19" spans="1:14" ht="15.75">
      <c r="A19" s="12"/>
      <c r="B19" s="34" t="s">
        <v>81</v>
      </c>
      <c r="C19" s="35">
        <v>439</v>
      </c>
      <c r="D19" s="35">
        <v>483</v>
      </c>
      <c r="E19" s="36">
        <f t="shared" si="0"/>
        <v>10.022779043280172</v>
      </c>
      <c r="F19" s="36">
        <f t="shared" si="1"/>
        <v>4.736222788782114</v>
      </c>
      <c r="G19" s="35">
        <v>4838</v>
      </c>
      <c r="H19" s="35">
        <v>5924</v>
      </c>
      <c r="I19" s="36">
        <f t="shared" si="0"/>
        <v>22.447292269532859</v>
      </c>
      <c r="J19" s="36">
        <f t="shared" si="2"/>
        <v>5.8441110025945324</v>
      </c>
      <c r="K19" s="81"/>
      <c r="L19" s="35">
        <v>20878</v>
      </c>
      <c r="M19" s="36">
        <f t="shared" si="3"/>
        <v>6.4425346766852325</v>
      </c>
      <c r="N19" s="15"/>
    </row>
    <row r="20" spans="1:14" ht="15.75">
      <c r="A20" s="12"/>
      <c r="B20" s="34" t="s">
        <v>59</v>
      </c>
      <c r="C20" s="35">
        <v>527</v>
      </c>
      <c r="D20" s="35">
        <v>632</v>
      </c>
      <c r="E20" s="36">
        <f t="shared" si="0"/>
        <v>19.924098671726753</v>
      </c>
      <c r="F20" s="36">
        <f t="shared" si="1"/>
        <v>6.1972935869778389</v>
      </c>
      <c r="G20" s="35">
        <v>5577</v>
      </c>
      <c r="H20" s="35">
        <v>7194</v>
      </c>
      <c r="I20" s="36">
        <f t="shared" si="0"/>
        <v>28.994082840236679</v>
      </c>
      <c r="J20" s="36">
        <f t="shared" si="2"/>
        <v>7.0969842256355617</v>
      </c>
      <c r="K20" s="81"/>
      <c r="L20" s="35">
        <v>26830</v>
      </c>
      <c r="M20" s="36">
        <f t="shared" si="3"/>
        <v>8.2792032462623233</v>
      </c>
      <c r="N20" s="15"/>
    </row>
    <row r="21" spans="1:14" ht="15.75">
      <c r="A21" s="12"/>
      <c r="B21" s="34" t="s">
        <v>86</v>
      </c>
      <c r="C21" s="35">
        <v>41</v>
      </c>
      <c r="D21" s="35">
        <v>53</v>
      </c>
      <c r="E21" s="36">
        <f t="shared" si="0"/>
        <v>29.268292682926834</v>
      </c>
      <c r="F21" s="36">
        <f t="shared" si="1"/>
        <v>0.51970974700921746</v>
      </c>
      <c r="G21" s="35">
        <v>524</v>
      </c>
      <c r="H21" s="35">
        <v>553</v>
      </c>
      <c r="I21" s="36">
        <f t="shared" si="0"/>
        <v>5.5343511450381744</v>
      </c>
      <c r="J21" s="36">
        <f t="shared" si="2"/>
        <v>0.54554243491471588</v>
      </c>
      <c r="K21" s="81"/>
      <c r="L21" s="35">
        <v>2672</v>
      </c>
      <c r="M21" s="36">
        <f t="shared" si="3"/>
        <v>0.82452594386928546</v>
      </c>
      <c r="N21" s="15"/>
    </row>
    <row r="22" spans="1:14" ht="15.75">
      <c r="A22" s="12"/>
      <c r="B22" s="34" t="s">
        <v>252</v>
      </c>
      <c r="C22" s="35">
        <v>1559</v>
      </c>
      <c r="D22" s="35">
        <v>2344</v>
      </c>
      <c r="E22" s="36">
        <f t="shared" si="0"/>
        <v>50.352790250160353</v>
      </c>
      <c r="F22" s="36">
        <f t="shared" si="1"/>
        <v>22.984898999803882</v>
      </c>
      <c r="G22" s="35">
        <v>14787</v>
      </c>
      <c r="H22" s="35">
        <v>21011</v>
      </c>
      <c r="I22" s="36">
        <f t="shared" si="0"/>
        <v>42.091025901129363</v>
      </c>
      <c r="J22" s="36">
        <f t="shared" si="2"/>
        <v>20.727652983712648</v>
      </c>
      <c r="K22" s="81"/>
      <c r="L22" s="35">
        <v>69459</v>
      </c>
      <c r="M22" s="36">
        <f t="shared" si="3"/>
        <v>21.433662999706851</v>
      </c>
      <c r="N22" s="15"/>
    </row>
    <row r="23" spans="1:14" ht="15.75">
      <c r="A23" s="12"/>
      <c r="B23" s="40" t="s">
        <v>70</v>
      </c>
      <c r="C23" s="37">
        <f>SUM(C16:C22)</f>
        <v>7536</v>
      </c>
      <c r="D23" s="37">
        <f>SUM(D16:D22)</f>
        <v>10198</v>
      </c>
      <c r="E23" s="38">
        <f t="shared" si="0"/>
        <v>35.323779193205951</v>
      </c>
      <c r="F23" s="38">
        <f>SUM(F16:F22)</f>
        <v>100</v>
      </c>
      <c r="G23" s="37">
        <f>SUM(G16:G22)</f>
        <v>73990</v>
      </c>
      <c r="H23" s="37">
        <f>SUM(H16:H22)</f>
        <v>101367</v>
      </c>
      <c r="I23" s="38">
        <f t="shared" si="0"/>
        <v>37.000946073793763</v>
      </c>
      <c r="J23" s="38">
        <f>SUM(J16:J22)</f>
        <v>100.00000000000001</v>
      </c>
      <c r="K23" s="4"/>
      <c r="L23" s="37">
        <f>SUM(L16:L22)</f>
        <v>324065</v>
      </c>
      <c r="M23" s="38">
        <f>SUM(M16:M22)</f>
        <v>100</v>
      </c>
      <c r="N23" s="15"/>
    </row>
    <row r="24" spans="1:14">
      <c r="A24" s="12"/>
      <c r="B24" s="4"/>
      <c r="C24" s="29"/>
      <c r="D24" s="4"/>
      <c r="E24" s="4"/>
      <c r="F24" s="4"/>
      <c r="G24" s="29"/>
      <c r="H24" s="4"/>
      <c r="I24" s="4"/>
      <c r="J24" s="4"/>
      <c r="K24" s="4"/>
      <c r="L24" s="29"/>
      <c r="M24" s="4"/>
      <c r="N24" s="15"/>
    </row>
    <row r="25" spans="1:14" ht="15.75">
      <c r="A25" s="12"/>
      <c r="B25" s="34" t="s">
        <v>255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2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63">
      <c r="A13" s="12"/>
      <c r="B13" s="30" t="s">
        <v>260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83</v>
      </c>
      <c r="C16" s="35">
        <v>2802</v>
      </c>
      <c r="D16" s="35">
        <v>4444</v>
      </c>
      <c r="E16" s="36">
        <f t="shared" ref="E16:E22" si="0">IF(ISBLANK(D16),"",(IFERROR(((D16/C16-1)*100),"")))</f>
        <v>58.60099928622413</v>
      </c>
      <c r="F16" s="36">
        <f>+(D16*100)/$D$22</f>
        <v>43.577171994508724</v>
      </c>
      <c r="G16" s="35">
        <v>24400</v>
      </c>
      <c r="H16" s="35">
        <v>38446</v>
      </c>
      <c r="I16" s="36">
        <f t="shared" ref="I16:I22" si="1">IF(ISBLANK(H16),"",(IFERROR(((H16/G16-1)*100),"")))</f>
        <v>57.56557377049181</v>
      </c>
      <c r="J16" s="36">
        <f>+(H16*100)/$H$22</f>
        <v>37.927530655933388</v>
      </c>
      <c r="K16" s="81"/>
      <c r="L16" s="35">
        <v>116789</v>
      </c>
      <c r="M16" s="36">
        <f>+(L16*100)/$L$22</f>
        <v>36.038757656642957</v>
      </c>
      <c r="N16" s="15"/>
    </row>
    <row r="17" spans="1:14" ht="15.75">
      <c r="A17" s="12"/>
      <c r="B17" s="34" t="s">
        <v>299</v>
      </c>
      <c r="C17" s="35">
        <v>2661</v>
      </c>
      <c r="D17" s="35">
        <v>2899</v>
      </c>
      <c r="E17" s="36">
        <f t="shared" si="0"/>
        <v>8.9440060127771623</v>
      </c>
      <c r="F17" s="36">
        <f t="shared" ref="F17:F21" si="2">+(D17*100)/$D$22</f>
        <v>28.427142576975879</v>
      </c>
      <c r="G17" s="35">
        <v>28032</v>
      </c>
      <c r="H17" s="35">
        <v>33820</v>
      </c>
      <c r="I17" s="36">
        <f t="shared" si="1"/>
        <v>20.647831050228316</v>
      </c>
      <c r="J17" s="36">
        <f t="shared" ref="J17:J21" si="3">+(H17*100)/$H$22</f>
        <v>33.363915278147722</v>
      </c>
      <c r="K17" s="81"/>
      <c r="L17" s="35">
        <v>118935</v>
      </c>
      <c r="M17" s="36">
        <f t="shared" ref="M17:M21" si="4">+(L17*100)/$L$22</f>
        <v>36.700970484316422</v>
      </c>
      <c r="N17" s="15"/>
    </row>
    <row r="18" spans="1:14" ht="15.75">
      <c r="A18" s="12"/>
      <c r="B18" s="34" t="s">
        <v>261</v>
      </c>
      <c r="C18" s="35">
        <v>767</v>
      </c>
      <c r="D18" s="35">
        <v>1083</v>
      </c>
      <c r="E18" s="36">
        <f t="shared" si="0"/>
        <v>41.199478487614073</v>
      </c>
      <c r="F18" s="36">
        <f t="shared" si="2"/>
        <v>10.619729358697784</v>
      </c>
      <c r="G18" s="35">
        <v>8510</v>
      </c>
      <c r="H18" s="35">
        <v>11308</v>
      </c>
      <c r="I18" s="36">
        <f t="shared" si="1"/>
        <v>32.878965922444195</v>
      </c>
      <c r="J18" s="36">
        <f t="shared" si="3"/>
        <v>11.155504256809415</v>
      </c>
      <c r="K18" s="81"/>
      <c r="L18" s="35">
        <v>35218</v>
      </c>
      <c r="M18" s="36">
        <f t="shared" si="4"/>
        <v>10.867572863468748</v>
      </c>
      <c r="N18" s="15"/>
    </row>
    <row r="19" spans="1:14" ht="15.75">
      <c r="A19" s="12"/>
      <c r="B19" s="34" t="s">
        <v>262</v>
      </c>
      <c r="C19" s="35">
        <v>677</v>
      </c>
      <c r="D19" s="35">
        <v>873</v>
      </c>
      <c r="E19" s="36">
        <f t="shared" si="0"/>
        <v>28.951255539143283</v>
      </c>
      <c r="F19" s="36">
        <f t="shared" si="2"/>
        <v>8.5605020592273</v>
      </c>
      <c r="G19" s="35">
        <v>7178</v>
      </c>
      <c r="H19" s="35">
        <v>9387</v>
      </c>
      <c r="I19" s="36">
        <f t="shared" si="1"/>
        <v>30.77458902201171</v>
      </c>
      <c r="J19" s="36">
        <f t="shared" si="3"/>
        <v>9.260410192666253</v>
      </c>
      <c r="K19" s="81"/>
      <c r="L19" s="35">
        <v>28398</v>
      </c>
      <c r="M19" s="36">
        <f t="shared" si="4"/>
        <v>8.7630567941616651</v>
      </c>
      <c r="N19" s="15"/>
    </row>
    <row r="20" spans="1:14" ht="15.75">
      <c r="A20" s="12"/>
      <c r="B20" s="34" t="s">
        <v>263</v>
      </c>
      <c r="C20" s="35">
        <v>256</v>
      </c>
      <c r="D20" s="35">
        <v>332</v>
      </c>
      <c r="E20" s="36">
        <f t="shared" si="0"/>
        <v>29.6875</v>
      </c>
      <c r="F20" s="36">
        <f t="shared" si="2"/>
        <v>3.255540302020004</v>
      </c>
      <c r="G20" s="35">
        <v>2527</v>
      </c>
      <c r="H20" s="35">
        <v>3513</v>
      </c>
      <c r="I20" s="36">
        <f t="shared" si="1"/>
        <v>39.018599129402446</v>
      </c>
      <c r="J20" s="36">
        <f t="shared" si="3"/>
        <v>3.4656249075142798</v>
      </c>
      <c r="K20" s="81"/>
      <c r="L20" s="35">
        <v>10241</v>
      </c>
      <c r="M20" s="36">
        <f t="shared" si="4"/>
        <v>3.1601684847175719</v>
      </c>
      <c r="N20" s="15"/>
    </row>
    <row r="21" spans="1:14" ht="15.75">
      <c r="A21" s="12"/>
      <c r="B21" s="34" t="s">
        <v>264</v>
      </c>
      <c r="C21" s="35">
        <v>373</v>
      </c>
      <c r="D21" s="35">
        <v>567</v>
      </c>
      <c r="E21" s="36">
        <f t="shared" si="0"/>
        <v>52.010723860589806</v>
      </c>
      <c r="F21" s="36">
        <f t="shared" si="2"/>
        <v>5.5599137085703081</v>
      </c>
      <c r="G21" s="35">
        <v>3343</v>
      </c>
      <c r="H21" s="35">
        <v>4893</v>
      </c>
      <c r="I21" s="36">
        <f t="shared" si="1"/>
        <v>46.365539934190835</v>
      </c>
      <c r="J21" s="36">
        <f t="shared" si="3"/>
        <v>4.8270147089289415</v>
      </c>
      <c r="K21" s="81"/>
      <c r="L21" s="35">
        <v>14484</v>
      </c>
      <c r="M21" s="36">
        <f t="shared" si="4"/>
        <v>4.4694737166926393</v>
      </c>
      <c r="N21" s="15"/>
    </row>
    <row r="22" spans="1:14" ht="15.75">
      <c r="A22" s="12"/>
      <c r="B22" s="40" t="s">
        <v>70</v>
      </c>
      <c r="C22" s="37">
        <f>SUM(C16:C21)</f>
        <v>7536</v>
      </c>
      <c r="D22" s="37">
        <f>SUM(D16:D21)</f>
        <v>10198</v>
      </c>
      <c r="E22" s="38">
        <f t="shared" si="0"/>
        <v>35.323779193205951</v>
      </c>
      <c r="F22" s="37">
        <f>SUM(F16:F21)</f>
        <v>100</v>
      </c>
      <c r="G22" s="37">
        <f>SUM(G16:G21)</f>
        <v>73990</v>
      </c>
      <c r="H22" s="37">
        <f>SUM(H16:H21)</f>
        <v>101367</v>
      </c>
      <c r="I22" s="38">
        <f t="shared" si="1"/>
        <v>37.000946073793763</v>
      </c>
      <c r="J22" s="37">
        <f>SUM(J16:J21)</f>
        <v>100.00000000000001</v>
      </c>
      <c r="K22" s="4"/>
      <c r="L22" s="37">
        <f>SUM(L16:L21)</f>
        <v>324065</v>
      </c>
      <c r="M22" s="37">
        <f>SUM(M16:M21)</f>
        <v>100.00000000000001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255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9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267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63">
      <c r="A13" s="12"/>
      <c r="B13" s="30" t="s">
        <v>266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87</v>
      </c>
      <c r="C16" s="35">
        <v>58</v>
      </c>
      <c r="D16" s="35">
        <v>71</v>
      </c>
      <c r="E16" s="36">
        <f t="shared" ref="E16:E22" si="0">IF(ISBLANK(D16),"",(IFERROR(((D16/C16-1)*100),"")))</f>
        <v>22.413793103448263</v>
      </c>
      <c r="F16" s="36">
        <f>+(D16*100)/$D$22</f>
        <v>0.69621494410668761</v>
      </c>
      <c r="G16" s="35">
        <v>735</v>
      </c>
      <c r="H16" s="35">
        <v>839</v>
      </c>
      <c r="I16" s="36">
        <f t="shared" ref="I16:I22" si="1">IF(ISBLANK(H16),"",(IFERROR(((H16/G16-1)*100),"")))</f>
        <v>14.149659863945585</v>
      </c>
      <c r="J16" s="36">
        <f>+(H16*100)/$H$22</f>
        <v>0.82768553868616024</v>
      </c>
      <c r="K16" s="81"/>
      <c r="L16" s="35">
        <v>1702</v>
      </c>
      <c r="M16" s="36">
        <f>+(L16*100)/$L$22</f>
        <v>0.52520327712033077</v>
      </c>
      <c r="N16" s="15"/>
    </row>
    <row r="17" spans="1:14" ht="15.75">
      <c r="A17" s="12"/>
      <c r="B17" s="34" t="s">
        <v>82</v>
      </c>
      <c r="C17" s="35">
        <v>3865</v>
      </c>
      <c r="D17" s="35">
        <v>4663</v>
      </c>
      <c r="E17" s="36">
        <f t="shared" si="0"/>
        <v>20.64683053040104</v>
      </c>
      <c r="F17" s="36">
        <f t="shared" ref="F17:F21" si="2">+(D17*100)/$D$22</f>
        <v>45.724651892527945</v>
      </c>
      <c r="G17" s="35">
        <v>38670</v>
      </c>
      <c r="H17" s="35">
        <v>46699</v>
      </c>
      <c r="I17" s="36">
        <f t="shared" si="1"/>
        <v>20.76286527023532</v>
      </c>
      <c r="J17" s="36">
        <f t="shared" ref="J17:J21" si="3">+(H17*100)/$H$22</f>
        <v>46.069233577002379</v>
      </c>
      <c r="K17" s="81"/>
      <c r="L17" s="35">
        <v>137244</v>
      </c>
      <c r="M17" s="36">
        <f t="shared" ref="M17:M21" si="4">+(L17*100)/$L$22</f>
        <v>42.350762964220138</v>
      </c>
      <c r="N17" s="15"/>
    </row>
    <row r="18" spans="1:14" ht="15.75">
      <c r="A18" s="12"/>
      <c r="B18" s="34" t="s">
        <v>88</v>
      </c>
      <c r="C18" s="35">
        <v>271</v>
      </c>
      <c r="D18" s="35">
        <v>195</v>
      </c>
      <c r="E18" s="36">
        <f t="shared" si="0"/>
        <v>-28.044280442804425</v>
      </c>
      <c r="F18" s="36">
        <f t="shared" si="2"/>
        <v>1.9121396352225926</v>
      </c>
      <c r="G18" s="35">
        <v>3495</v>
      </c>
      <c r="H18" s="35">
        <v>3035</v>
      </c>
      <c r="I18" s="36">
        <f t="shared" si="1"/>
        <v>-13.161659513590839</v>
      </c>
      <c r="J18" s="36">
        <f t="shared" si="3"/>
        <v>2.9940710487634044</v>
      </c>
      <c r="K18" s="81"/>
      <c r="L18" s="35">
        <v>11139</v>
      </c>
      <c r="M18" s="36">
        <f t="shared" si="4"/>
        <v>3.4372733865119653</v>
      </c>
      <c r="N18" s="15"/>
    </row>
    <row r="19" spans="1:14" ht="15.75">
      <c r="A19" s="12"/>
      <c r="B19" s="34" t="s">
        <v>89</v>
      </c>
      <c r="C19" s="35">
        <v>62</v>
      </c>
      <c r="D19" s="35">
        <v>45</v>
      </c>
      <c r="E19" s="36">
        <f t="shared" si="0"/>
        <v>-27.419354838709676</v>
      </c>
      <c r="F19" s="36">
        <f t="shared" si="2"/>
        <v>0.44126299274367525</v>
      </c>
      <c r="G19" s="35">
        <v>615</v>
      </c>
      <c r="H19" s="35">
        <v>643</v>
      </c>
      <c r="I19" s="36">
        <f t="shared" si="1"/>
        <v>4.5528455284552738</v>
      </c>
      <c r="J19" s="36">
        <f t="shared" si="3"/>
        <v>0.6343287263113242</v>
      </c>
      <c r="K19" s="81"/>
      <c r="L19" s="35">
        <v>2006</v>
      </c>
      <c r="M19" s="36">
        <f t="shared" si="4"/>
        <v>0.61901161803959082</v>
      </c>
      <c r="N19" s="15"/>
    </row>
    <row r="20" spans="1:14" ht="15.75">
      <c r="A20" s="12"/>
      <c r="B20" s="34" t="s">
        <v>90</v>
      </c>
      <c r="C20" s="35">
        <v>2507</v>
      </c>
      <c r="D20" s="35">
        <v>4262</v>
      </c>
      <c r="E20" s="36">
        <f t="shared" si="0"/>
        <v>70.003988831272437</v>
      </c>
      <c r="F20" s="36">
        <f t="shared" si="2"/>
        <v>41.792508334967643</v>
      </c>
      <c r="G20" s="35">
        <v>25364</v>
      </c>
      <c r="H20" s="35">
        <v>41107</v>
      </c>
      <c r="I20" s="36">
        <f t="shared" si="1"/>
        <v>62.068285759343958</v>
      </c>
      <c r="J20" s="36">
        <f t="shared" si="3"/>
        <v>40.552645338226448</v>
      </c>
      <c r="K20" s="81"/>
      <c r="L20" s="35">
        <v>157316</v>
      </c>
      <c r="M20" s="36">
        <f t="shared" si="4"/>
        <v>48.544582105441812</v>
      </c>
      <c r="N20" s="15"/>
    </row>
    <row r="21" spans="1:14" ht="15.75">
      <c r="A21" s="12"/>
      <c r="B21" s="34" t="s">
        <v>71</v>
      </c>
      <c r="C21" s="35">
        <v>773</v>
      </c>
      <c r="D21" s="35">
        <v>962</v>
      </c>
      <c r="E21" s="36">
        <f t="shared" si="0"/>
        <v>24.450194049159112</v>
      </c>
      <c r="F21" s="36">
        <f t="shared" si="2"/>
        <v>9.433222200431457</v>
      </c>
      <c r="G21" s="35">
        <v>5111</v>
      </c>
      <c r="H21" s="35">
        <v>9044</v>
      </c>
      <c r="I21" s="36">
        <f t="shared" si="1"/>
        <v>76.95167286245352</v>
      </c>
      <c r="J21" s="36">
        <f t="shared" si="3"/>
        <v>8.9220357710102896</v>
      </c>
      <c r="K21" s="81"/>
      <c r="L21" s="35">
        <v>14658</v>
      </c>
      <c r="M21" s="36">
        <f t="shared" si="4"/>
        <v>4.5231666486661624</v>
      </c>
      <c r="N21" s="15"/>
    </row>
    <row r="22" spans="1:14" ht="15.75">
      <c r="A22" s="12"/>
      <c r="B22" s="40" t="s">
        <v>70</v>
      </c>
      <c r="C22" s="42">
        <f>SUM(C16:C21)</f>
        <v>7536</v>
      </c>
      <c r="D22" s="42">
        <f>SUM(D16:D21)</f>
        <v>10198</v>
      </c>
      <c r="E22" s="38">
        <f t="shared" si="0"/>
        <v>35.323779193205951</v>
      </c>
      <c r="F22" s="38">
        <v>100</v>
      </c>
      <c r="G22" s="42">
        <f>SUM(G16:G21)</f>
        <v>73990</v>
      </c>
      <c r="H22" s="42">
        <f>SUM(H16:H21)</f>
        <v>101367</v>
      </c>
      <c r="I22" s="38">
        <f t="shared" si="1"/>
        <v>37.000946073793763</v>
      </c>
      <c r="J22" s="38">
        <v>100</v>
      </c>
      <c r="K22" s="4"/>
      <c r="L22" s="42">
        <f>SUM(L16:L21)</f>
        <v>324065</v>
      </c>
      <c r="M22" s="38">
        <f>SUM(M16:M21)</f>
        <v>100.00000000000001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255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2017-12-07T16:20:13Z</dcterms:modified>
</cp:coreProperties>
</file>