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12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018\"/>
    </mc:Choice>
  </mc:AlternateContent>
  <xr:revisionPtr revIDLastSave="0" documentId="8_{24569C92-BDF4-41C4-BFDD-1A5AAD41548E}" xr6:coauthVersionLast="47" xr6:coauthVersionMax="47" xr10:uidLastSave="{00000000-0000-0000-0000-000000000000}"/>
  <bookViews>
    <workbookView xWindow="0" yWindow="0" windowWidth="25200" windowHeight="11985" tabRatio="811" xr2:uid="{00000000-000D-0000-FFFF-FFFF00000000}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N41" i="14"/>
  <c r="O40" i="14"/>
  <c r="N40" i="14"/>
  <c r="I41" i="14"/>
  <c r="J40" i="14"/>
  <c r="I40" i="14"/>
  <c r="D41" i="14"/>
  <c r="E40" i="14"/>
  <c r="D40" i="14"/>
  <c r="N32" i="14"/>
  <c r="M32" i="14"/>
  <c r="I32" i="14"/>
  <c r="H32" i="14"/>
  <c r="D32" i="14"/>
  <c r="C32" i="14"/>
  <c r="O28" i="14" l="1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L48" i="6" l="1"/>
  <c r="M41" i="14" l="1"/>
  <c r="M41" i="12"/>
  <c r="O39" i="14" l="1"/>
  <c r="N39" i="14"/>
  <c r="J39" i="14"/>
  <c r="I39" i="14"/>
  <c r="E39" i="14"/>
  <c r="D39" i="14"/>
  <c r="C39" i="14"/>
  <c r="C39" i="12" l="1"/>
  <c r="J39" i="12"/>
  <c r="I39" i="12"/>
  <c r="O39" i="12"/>
  <c r="N39" i="12"/>
  <c r="E39" i="12"/>
  <c r="D39" i="12"/>
  <c r="M29" i="12" l="1"/>
  <c r="C29" i="12" l="1"/>
  <c r="L25" i="15" l="1"/>
  <c r="H25" i="15"/>
  <c r="G25" i="15"/>
  <c r="D25" i="15"/>
  <c r="C25" i="15"/>
  <c r="L22" i="5"/>
  <c r="M21" i="5" s="1"/>
  <c r="H22" i="5"/>
  <c r="G22" i="5"/>
  <c r="D22" i="5"/>
  <c r="C22" i="5"/>
  <c r="E25" i="15" l="1"/>
  <c r="I25" i="15"/>
  <c r="E22" i="5"/>
  <c r="I22" i="5"/>
  <c r="I24" i="15"/>
  <c r="I23" i="15"/>
  <c r="I22" i="15"/>
  <c r="I21" i="15"/>
  <c r="I20" i="15"/>
  <c r="I19" i="15"/>
  <c r="I18" i="15"/>
  <c r="I17" i="15"/>
  <c r="I16" i="15"/>
  <c r="E24" i="15"/>
  <c r="E23" i="15"/>
  <c r="E22" i="15"/>
  <c r="E21" i="15"/>
  <c r="E20" i="15"/>
  <c r="E19" i="15"/>
  <c r="E18" i="15"/>
  <c r="E17" i="15"/>
  <c r="E16" i="15"/>
  <c r="I21" i="5"/>
  <c r="I20" i="5"/>
  <c r="I19" i="5"/>
  <c r="I18" i="5"/>
  <c r="I17" i="5"/>
  <c r="I16" i="5"/>
  <c r="E21" i="5"/>
  <c r="E20" i="5"/>
  <c r="E19" i="5"/>
  <c r="E18" i="5"/>
  <c r="E17" i="5"/>
  <c r="E16" i="5"/>
  <c r="L22" i="10"/>
  <c r="H22" i="10"/>
  <c r="G22" i="10"/>
  <c r="D22" i="10"/>
  <c r="C22" i="10"/>
  <c r="I21" i="10"/>
  <c r="I20" i="10"/>
  <c r="I19" i="10"/>
  <c r="I18" i="10"/>
  <c r="I17" i="10"/>
  <c r="I16" i="10"/>
  <c r="E21" i="10"/>
  <c r="E20" i="10"/>
  <c r="E19" i="10"/>
  <c r="E18" i="10"/>
  <c r="E17" i="10"/>
  <c r="E16" i="10"/>
  <c r="I22" i="10" l="1"/>
  <c r="E22" i="10"/>
  <c r="I22" i="4"/>
  <c r="I21" i="4"/>
  <c r="I20" i="4"/>
  <c r="I19" i="4"/>
  <c r="I18" i="4"/>
  <c r="I17" i="4"/>
  <c r="I16" i="4"/>
  <c r="G23" i="4"/>
  <c r="E22" i="4"/>
  <c r="E21" i="4"/>
  <c r="E20" i="4"/>
  <c r="E19" i="4"/>
  <c r="E18" i="4"/>
  <c r="E17" i="4"/>
  <c r="E16" i="4"/>
  <c r="L23" i="4"/>
  <c r="H23" i="4"/>
  <c r="C23" i="4"/>
  <c r="D23" i="4"/>
  <c r="I23" i="4" l="1"/>
  <c r="E23" i="4"/>
  <c r="H41" i="2"/>
  <c r="G41" i="2"/>
  <c r="D41" i="2"/>
  <c r="C41" i="2"/>
  <c r="I41" i="2" l="1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16" i="2"/>
  <c r="H48" i="6" l="1"/>
  <c r="G48" i="6"/>
  <c r="D48" i="6"/>
  <c r="C48" i="6"/>
  <c r="I48" i="6" l="1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G50" i="7" l="1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M29" i="14"/>
  <c r="H29" i="14"/>
  <c r="C29" i="14"/>
  <c r="E50" i="7" l="1"/>
  <c r="F49" i="7"/>
  <c r="H29" i="12"/>
  <c r="M19" i="15" l="1"/>
  <c r="J24" i="15"/>
  <c r="F24" i="15"/>
  <c r="J23" i="15"/>
  <c r="F23" i="15"/>
  <c r="J22" i="15"/>
  <c r="F22" i="15"/>
  <c r="J21" i="15"/>
  <c r="F21" i="15"/>
  <c r="J20" i="15"/>
  <c r="F20" i="15"/>
  <c r="J19" i="15"/>
  <c r="F19" i="15"/>
  <c r="J18" i="15"/>
  <c r="F18" i="15"/>
  <c r="M17" i="15"/>
  <c r="J17" i="15"/>
  <c r="F17" i="15"/>
  <c r="M16" i="15"/>
  <c r="J16" i="15"/>
  <c r="F16" i="15"/>
  <c r="J25" i="15" l="1"/>
  <c r="F25" i="15"/>
  <c r="M21" i="15"/>
  <c r="M22" i="15"/>
  <c r="M18" i="15"/>
  <c r="M23" i="15"/>
  <c r="M20" i="15"/>
  <c r="M24" i="15"/>
  <c r="O32" i="14"/>
  <c r="E32" i="14"/>
  <c r="N29" i="14"/>
  <c r="I29" i="14"/>
  <c r="D29" i="14"/>
  <c r="N29" i="12"/>
  <c r="I29" i="12"/>
  <c r="D29" i="12"/>
  <c r="M25" i="15" l="1"/>
  <c r="I33" i="14"/>
  <c r="D33" i="14"/>
  <c r="N33" i="14"/>
  <c r="J32" i="14"/>
  <c r="N33" i="12"/>
  <c r="I33" i="12"/>
  <c r="D33" i="12"/>
  <c r="J32" i="12"/>
  <c r="O32" i="12"/>
  <c r="E32" i="12"/>
  <c r="J17" i="10" l="1"/>
  <c r="J18" i="10"/>
  <c r="J19" i="10"/>
  <c r="J20" i="10"/>
  <c r="J21" i="10"/>
  <c r="F17" i="10"/>
  <c r="F18" i="10"/>
  <c r="F19" i="10"/>
  <c r="F20" i="10"/>
  <c r="F21" i="10"/>
  <c r="J16" i="10"/>
  <c r="F16" i="10"/>
  <c r="J17" i="5"/>
  <c r="J18" i="5"/>
  <c r="J19" i="5"/>
  <c r="J20" i="5"/>
  <c r="J21" i="5"/>
  <c r="F17" i="5"/>
  <c r="F18" i="5"/>
  <c r="F19" i="5"/>
  <c r="F20" i="5"/>
  <c r="F21" i="5"/>
  <c r="J16" i="5"/>
  <c r="F16" i="5"/>
  <c r="J17" i="4"/>
  <c r="J18" i="4"/>
  <c r="J19" i="4"/>
  <c r="J20" i="4"/>
  <c r="J21" i="4"/>
  <c r="J22" i="4"/>
  <c r="F17" i="4"/>
  <c r="F18" i="4"/>
  <c r="F19" i="4"/>
  <c r="F20" i="4"/>
  <c r="F21" i="4"/>
  <c r="F22" i="4"/>
  <c r="J16" i="4"/>
  <c r="F16" i="4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J16" i="2"/>
  <c r="F16" i="2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J16" i="6"/>
  <c r="F16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F23" i="4" l="1"/>
  <c r="J48" i="6"/>
  <c r="F48" i="6"/>
  <c r="J23" i="4"/>
  <c r="J22" i="5"/>
  <c r="F22" i="5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17" i="7"/>
  <c r="M21" i="7"/>
  <c r="M25" i="7"/>
  <c r="M29" i="7"/>
  <c r="M33" i="7"/>
  <c r="M37" i="7"/>
  <c r="M41" i="7"/>
  <c r="M45" i="7"/>
  <c r="M18" i="7"/>
  <c r="M22" i="7"/>
  <c r="M26" i="7"/>
  <c r="M30" i="7"/>
  <c r="M34" i="7"/>
  <c r="M38" i="7"/>
  <c r="M42" i="7"/>
  <c r="M46" i="7"/>
  <c r="M16" i="10"/>
  <c r="M19" i="10"/>
  <c r="M20" i="10"/>
  <c r="M17" i="10"/>
  <c r="M21" i="10"/>
  <c r="M18" i="10"/>
  <c r="L41" i="2"/>
  <c r="M50" i="7" l="1"/>
  <c r="M16" i="5"/>
  <c r="M17" i="5"/>
  <c r="M18" i="5"/>
  <c r="M19" i="5"/>
  <c r="M20" i="5"/>
  <c r="M20" i="4"/>
  <c r="M22" i="4"/>
  <c r="M17" i="4"/>
  <c r="M21" i="4"/>
  <c r="M18" i="4"/>
  <c r="M19" i="4"/>
  <c r="M16" i="4"/>
  <c r="M16" i="2"/>
  <c r="M19" i="2"/>
  <c r="M23" i="2"/>
  <c r="M27" i="2"/>
  <c r="M31" i="2"/>
  <c r="M35" i="2"/>
  <c r="M39" i="2"/>
  <c r="M26" i="2"/>
  <c r="M30" i="2"/>
  <c r="M34" i="2"/>
  <c r="M38" i="2"/>
  <c r="M20" i="2"/>
  <c r="M24" i="2"/>
  <c r="M28" i="2"/>
  <c r="M32" i="2"/>
  <c r="M36" i="2"/>
  <c r="M40" i="2"/>
  <c r="M22" i="2"/>
  <c r="M17" i="2"/>
  <c r="M21" i="2"/>
  <c r="M25" i="2"/>
  <c r="M29" i="2"/>
  <c r="M33" i="2"/>
  <c r="M37" i="2"/>
  <c r="M18" i="2"/>
  <c r="M19" i="6"/>
  <c r="M23" i="6"/>
  <c r="M27" i="6"/>
  <c r="M31" i="6"/>
  <c r="M35" i="6"/>
  <c r="M39" i="6"/>
  <c r="M43" i="6"/>
  <c r="M47" i="6"/>
  <c r="M26" i="6"/>
  <c r="M42" i="6"/>
  <c r="M20" i="6"/>
  <c r="M24" i="6"/>
  <c r="M28" i="6"/>
  <c r="M32" i="6"/>
  <c r="M36" i="6"/>
  <c r="M40" i="6"/>
  <c r="M44" i="6"/>
  <c r="M16" i="6"/>
  <c r="M22" i="6"/>
  <c r="M30" i="6"/>
  <c r="M38" i="6"/>
  <c r="M17" i="6"/>
  <c r="M21" i="6"/>
  <c r="M25" i="6"/>
  <c r="M29" i="6"/>
  <c r="M33" i="6"/>
  <c r="M37" i="6"/>
  <c r="M41" i="6"/>
  <c r="M45" i="6"/>
  <c r="M18" i="6"/>
  <c r="M34" i="6"/>
  <c r="M46" i="6"/>
  <c r="M22" i="10"/>
  <c r="M22" i="5" l="1"/>
  <c r="M23" i="4"/>
  <c r="M41" i="2"/>
  <c r="M48" i="6"/>
</calcChain>
</file>

<file path=xl/sharedStrings.xml><?xml version="1.0" encoding="utf-8"?>
<sst xmlns="http://schemas.openxmlformats.org/spreadsheetml/2006/main" count="447" uniqueCount="317">
  <si>
    <t xml:space="preserve">INFORMACIÓN ESTADÍSTICA DE POBLACIÓN VÍCTIMA REGISTRADA EN EL </t>
  </si>
  <si>
    <t xml:space="preserve"> SISTEMA DE INFORMACIÓN DEL SERVICIO PÚBLICO DE EMPLEO - SISE*.</t>
  </si>
  <si>
    <t>Índice</t>
  </si>
  <si>
    <t>Oferentes por sexo</t>
  </si>
  <si>
    <t>Oferentes por rangos de edad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</si>
  <si>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</si>
  <si>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</si>
  <si>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</si>
  <si>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</si>
  <si>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</si>
  <si>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áreas de conocimiento</t>
  </si>
  <si>
    <t>Oferentes por rangos de salarios</t>
  </si>
  <si>
    <t>*Esta información corresponde a 101 Prestadores que actualmente hacen uso del Sistema de Información</t>
  </si>
  <si>
    <t>del Servicio Público de Empleo - SISE.</t>
  </si>
  <si>
    <t>Período de análisis:</t>
  </si>
  <si>
    <t>Noviembre de 2018</t>
  </si>
  <si>
    <t>Fecha de actualización:</t>
  </si>
  <si>
    <t>Diciembre de 2018</t>
  </si>
  <si>
    <t>Oferentes registrados por sexo en el Sistema de Información del SPE</t>
  </si>
  <si>
    <t xml:space="preserve">Total oferentes </t>
  </si>
  <si>
    <t>Hombres</t>
  </si>
  <si>
    <t>Mujeres</t>
  </si>
  <si>
    <t>Año</t>
  </si>
  <si>
    <t>% Cambio   '18/'17</t>
  </si>
  <si>
    <t>Acumulado 2013-2018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</si>
  <si>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</si>
  <si>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</si>
  <si>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</si>
  <si>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</si>
  <si>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</si>
  <si>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</si>
  <si>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</si>
  <si>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</si>
  <si>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</si>
  <si>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</si>
  <si>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</si>
  <si>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</si>
  <si>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</si>
  <si>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Año corrido</t>
  </si>
  <si>
    <t>% Cambio</t>
  </si>
  <si>
    <t>Fuente: Observatorio del Servicio Público de Empleo.</t>
  </si>
  <si>
    <t>Titulo</t>
  </si>
  <si>
    <t>Rango Titulos</t>
  </si>
  <si>
    <t>Rango Calores</t>
  </si>
  <si>
    <t>Nombre Serie</t>
  </si>
  <si>
    <t>Oferentes registrados por rangos de edad en el Sistema de Información del SPE</t>
  </si>
  <si>
    <t>Menores de 28 años</t>
  </si>
  <si>
    <t>Entre 29 y 44 años</t>
  </si>
  <si>
    <t>Más de 45 años</t>
  </si>
  <si>
    <t/>
  </si>
  <si>
    <t>Oferentes registrados por departamentos en el Sistema de Información del SPE</t>
  </si>
  <si>
    <t>Departamento</t>
  </si>
  <si>
    <t>Noviembre</t>
  </si>
  <si>
    <t>% del total '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</si>
  <si>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Noviembre</t>
    </r>
  </si>
  <si>
    <t xml:space="preserve">% del total 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</si>
  <si>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Noviembre</t>
    </r>
  </si>
  <si>
    <t>% del total</t>
  </si>
  <si>
    <t>2013-2018</t>
  </si>
  <si>
    <t>Amazonas</t>
  </si>
  <si>
    <t>Antioquia</t>
  </si>
  <si>
    <t>Arauca</t>
  </si>
  <si>
    <t>Atlántico</t>
  </si>
  <si>
    <t>Bogotá D. 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</si>
  <si>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</si>
  <si>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</si>
  <si>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</si>
  <si>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</si>
  <si>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</si>
  <si>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</si>
  <si>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</si>
  <si>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</si>
  <si>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</si>
  <si>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</si>
  <si>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</si>
  <si>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</si>
  <si>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</si>
  <si>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</si>
  <si>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</si>
  <si>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</si>
  <si>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</si>
  <si>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</si>
  <si>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</si>
  <si>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</si>
  <si>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</si>
  <si>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 y Providencia</t>
  </si>
  <si>
    <t>Santander</t>
  </si>
  <si>
    <t>Sucre</t>
  </si>
  <si>
    <t>Tolima</t>
  </si>
  <si>
    <t>Valle del Cauca</t>
  </si>
  <si>
    <t>Vaupés</t>
  </si>
  <si>
    <t>Vichada</t>
  </si>
  <si>
    <t>No informa</t>
  </si>
  <si>
    <t>Total Oferentes</t>
  </si>
  <si>
    <t>Oferentes registrados por ciudades capitales en el Sistema de Información del SPE</t>
  </si>
  <si>
    <t>Ciudad capital</t>
  </si>
  <si>
    <t>Armenia</t>
  </si>
  <si>
    <t>Barranquilla</t>
  </si>
  <si>
    <t>Bogotá D.C.</t>
  </si>
  <si>
    <t>Bucaramanga</t>
  </si>
  <si>
    <t>Cali</t>
  </si>
  <si>
    <t>Cartagena</t>
  </si>
  <si>
    <t>Cúcuta</t>
  </si>
  <si>
    <t>Florencia</t>
  </si>
  <si>
    <t>Ibagué</t>
  </si>
  <si>
    <t>Inírida</t>
  </si>
  <si>
    <t>Leticia</t>
  </si>
  <si>
    <t>Manizales</t>
  </si>
  <si>
    <t>Medellín</t>
  </si>
  <si>
    <t>Mitú</t>
  </si>
  <si>
    <t>Mocoa</t>
  </si>
  <si>
    <t>Montería</t>
  </si>
  <si>
    <t>Neiva</t>
  </si>
  <si>
    <t>Pasto</t>
  </si>
  <si>
    <t>Pereira</t>
  </si>
  <si>
    <t>Popayán</t>
  </si>
  <si>
    <t>Puerto Carreño</t>
  </si>
  <si>
    <t>Quibdó</t>
  </si>
  <si>
    <t>Riohacha</t>
  </si>
  <si>
    <t>San Andrés</t>
  </si>
  <si>
    <t>San José del Guaviare</t>
  </si>
  <si>
    <t>Santa Marta</t>
  </si>
  <si>
    <t>Sincelejo</t>
  </si>
  <si>
    <t>Tunja</t>
  </si>
  <si>
    <t>Valledupar</t>
  </si>
  <si>
    <t>Villavicencio</t>
  </si>
  <si>
    <t>Yopal</t>
  </si>
  <si>
    <t>Oferentes registrados por áreas ocupacionales en el Sistema de Información del SPE*</t>
  </si>
  <si>
    <t>Áreas ocupacionales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</si>
  <si>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</si>
  <si>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</si>
  <si>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</si>
  <si>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</si>
  <si>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</si>
  <si>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</si>
  <si>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</si>
  <si>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</si>
  <si>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</si>
  <si>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Gerencia</t>
  </si>
  <si>
    <t>Instalación, Mantenimiento y Reparación</t>
  </si>
  <si>
    <t>Legales</t>
  </si>
  <si>
    <t>Matemáticas e Informáticas</t>
  </si>
  <si>
    <t>Militares</t>
  </si>
  <si>
    <t>Operaciones Financieras  y de Administración de Negocios</t>
  </si>
  <si>
    <t>Producción</t>
  </si>
  <si>
    <t>Profesores, Instructores y bibliotecólogos</t>
  </si>
  <si>
    <t>Sector Petróleo</t>
  </si>
  <si>
    <t>Servicio Social y Comunitario</t>
  </si>
  <si>
    <t>Servicio y cuidado personal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</si>
  <si>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</si>
  <si>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</si>
  <si>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</si>
  <si>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</si>
  <si>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</si>
  <si>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</si>
  <si>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</si>
  <si>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Oferentes registrados por nivel educativo en el Sistema de Información del SPE</t>
  </si>
  <si>
    <t>Nivel educativo</t>
  </si>
  <si>
    <t>Primaria</t>
  </si>
  <si>
    <t>Secundaria</t>
  </si>
  <si>
    <t>Técnico</t>
  </si>
  <si>
    <t>Tecnológico</t>
  </si>
  <si>
    <t>Universitario</t>
  </si>
  <si>
    <t>Postgrado</t>
  </si>
  <si>
    <t>No Informa</t>
  </si>
  <si>
    <t>Oferentes registrados por experiencia laboral en el Sistema de Información del SPE</t>
  </si>
  <si>
    <t>Experiencia laboral</t>
  </si>
  <si>
    <t>Sin experiencia laboral</t>
  </si>
  <si>
    <t>Menos de 1 año</t>
  </si>
  <si>
    <t>De 1 a 2 años</t>
  </si>
  <si>
    <t>De 2 a 4 años</t>
  </si>
  <si>
    <t>De 4 a 6 años</t>
  </si>
  <si>
    <t>Más de 6 años</t>
  </si>
  <si>
    <t>Oferentes registrados por aspiración salarial en el Sistema de Información del SPE</t>
  </si>
  <si>
    <t>Aspiración salarial</t>
  </si>
  <si>
    <t>Menos de 1 salario mínimo</t>
  </si>
  <si>
    <t>Entre 1 y 2 salarios mínimos</t>
  </si>
  <si>
    <t>Entre 2 y 4 salarios mínimos</t>
  </si>
  <si>
    <t>Más de 4 salarios mínimos</t>
  </si>
  <si>
    <t>A convenir</t>
  </si>
  <si>
    <t>Oferentes registrados por áreas de conocimiento en el Sistema de Información del SPE</t>
  </si>
  <si>
    <t>Áreas de conocimiento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</si>
  <si>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</si>
  <si>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</si>
  <si>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</si>
  <si>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</si>
  <si>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</si>
  <si>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</si>
  <si>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</si>
  <si>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</si>
  <si>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</si>
  <si>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Clasificación de las áreas ocupacionales y subgrupos incluidos</t>
  </si>
  <si>
    <t>Arquitectos e ingenieros</t>
  </si>
  <si>
    <t>Arquitectos, cartógrafos y topógrafos</t>
  </si>
  <si>
    <t>Ingenieros</t>
  </si>
  <si>
    <t>Dibujantes, técnicos en ingeniería y técnicos en topografía</t>
  </si>
  <si>
    <t xml:space="preserve">Arte, diseño, entretenimiento, </t>
  </si>
  <si>
    <t>Arte y diseño</t>
  </si>
  <si>
    <t>deportes y medios de comunicación</t>
  </si>
  <si>
    <t>Actores, presentadores y deportistas</t>
  </si>
  <si>
    <t>Medios de comunicación</t>
  </si>
  <si>
    <t>Equipos de medios de comunicación</t>
  </si>
  <si>
    <t xml:space="preserve">Asistentes administrativos </t>
  </si>
  <si>
    <t>Supervisores de asistentes administrativos y de oficina</t>
  </si>
  <si>
    <t>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</si>
  <si>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</si>
  <si>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</si>
  <si>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</si>
  <si>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</si>
  <si>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</si>
  <si>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</si>
  <si>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Atención sanitaria</t>
  </si>
  <si>
    <t>Atención sanitaria y tratamientos</t>
  </si>
  <si>
    <t>Técnicos y tecnólogos de la salud</t>
  </si>
  <si>
    <t>Otros profesionales y técnicos en salud</t>
  </si>
  <si>
    <t>Ayudantes en atención en salud</t>
  </si>
  <si>
    <t>Ayudantes en salud</t>
  </si>
  <si>
    <t>Asistentes en terapia ocupacional y física</t>
  </si>
  <si>
    <t>Otros ayudantes en atención en salud</t>
  </si>
  <si>
    <t xml:space="preserve">Ciencias de la vida, ciencias </t>
  </si>
  <si>
    <t>Ciencias de la vida</t>
  </si>
  <si>
    <t>sociales y ciencias físicas</t>
  </si>
  <si>
    <t>Ciencias físicas y química</t>
  </si>
  <si>
    <t>Ciencias sociales y relacionadas</t>
  </si>
  <si>
    <t>Técnicos en ciencias de la vida, ciencias sociales y ciencias físicas</t>
  </si>
  <si>
    <t>Construcción y extracción</t>
  </si>
  <si>
    <t>Supervisores de trabajadores de la construcción y extracción</t>
  </si>
  <si>
    <t>Construcción</t>
  </si>
  <si>
    <t>Ayudantes de construcción</t>
  </si>
  <si>
    <t>Otras ocupaciones relacionadas con la construcción</t>
  </si>
  <si>
    <t>Extracción</t>
  </si>
  <si>
    <t xml:space="preserve">Construcción, limpieza de suelo </t>
  </si>
  <si>
    <t>Supervisores de construcción, limpieza de suelo y mantenimiento</t>
  </si>
  <si>
    <t>y mantenimiento</t>
  </si>
  <si>
    <t>Limpieza de edificios y control de pestes</t>
  </si>
  <si>
    <t>Limpieza de suelos</t>
  </si>
  <si>
    <t>Fuerzas públicas y protección</t>
  </si>
  <si>
    <t>Supervisores de fuerzas públicas y protección</t>
  </si>
  <si>
    <t>Prevención y combate de incendios</t>
  </si>
  <si>
    <t>Fuerzas de seguridad</t>
  </si>
  <si>
    <t>Otros servicios de protección</t>
  </si>
  <si>
    <t>Publicidad, mercadeo, promoción, relaciones públicas y gerentes de ventas</t>
  </si>
  <si>
    <t>Gerentes con especialidad operativa</t>
  </si>
  <si>
    <t>Otras ocupaciones gerenciales</t>
  </si>
  <si>
    <t>Altos ejecutivos</t>
  </si>
  <si>
    <t>Instalación, mantenimiento</t>
  </si>
  <si>
    <t>Supervisores de trabajadores de instalación, mantenimiento y reparación</t>
  </si>
  <si>
    <t xml:space="preserve"> y reparación</t>
  </si>
  <si>
    <t>Mecánicos, instaladores y reparadores de equipo eléctrico y electrónico</t>
  </si>
  <si>
    <t>Mecánicos,instaladores y reparadores de vehículos y equípo movil</t>
  </si>
  <si>
    <t>Otras ocupaciones relacionadas con instalación, mantenimiento y reparación</t>
  </si>
  <si>
    <t>Abogados, jueces y trabajadores relacionados</t>
  </si>
  <si>
    <t>Soporte legal</t>
  </si>
  <si>
    <t>Matemáticas e informáticas</t>
  </si>
  <si>
    <t>Ocupaciones informáticas</t>
  </si>
  <si>
    <t>Ocupaciones matemáticas</t>
  </si>
  <si>
    <t>Técnicos en matemáticas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</si>
  <si>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</si>
  <si>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</si>
  <si>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</si>
  <si>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</si>
  <si>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>Especialistas en administración de negocios</t>
  </si>
  <si>
    <t xml:space="preserve"> y de administración de negocios</t>
  </si>
  <si>
    <t>Especialistas financieros</t>
  </si>
  <si>
    <t>Supervisión de trabajadores de la producción</t>
  </si>
  <si>
    <t>Ensambladores y fabricantes</t>
  </si>
  <si>
    <t>Procesamiento de alimentos</t>
  </si>
  <si>
    <t>Trabajadores del metal y el plástico</t>
  </si>
  <si>
    <t>Trabajadores de medios de impresión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</si>
  <si>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</si>
  <si>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</si>
  <si>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</si>
  <si>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</si>
  <si>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 xml:space="preserve">Profesores, instructores y </t>
  </si>
  <si>
    <t>Profesores de post-secundaria</t>
  </si>
  <si>
    <t>bibliotecólogos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</si>
  <si>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</si>
  <si>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</si>
  <si>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</si>
  <si>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</si>
  <si>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Sector petróleo</t>
  </si>
  <si>
    <t>Servicio social y comunitario</t>
  </si>
  <si>
    <t>Consejeros, trabajadores sociales y otros especialistas de servicios sociales y comunitarios</t>
  </si>
  <si>
    <t>Trabajadores religiosos</t>
  </si>
  <si>
    <t>Supervisores de servicio y cuidado personal</t>
  </si>
  <si>
    <t>Servicio y cuidado animal</t>
  </si>
  <si>
    <t>Atención de entretenimiento y ocupaciones relacionadas</t>
  </si>
  <si>
    <t>Servicios funerarios</t>
  </si>
  <si>
    <t>Cuidado personal</t>
  </si>
  <si>
    <t>Maleteros, conserjes y botones</t>
  </si>
  <si>
    <t>Guías de toures y viajes</t>
  </si>
  <si>
    <t>Otras ocupaciones de servicio y cuidado personal</t>
  </si>
  <si>
    <t>Servicio y preparación de alimentos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</si>
  <si>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</si>
  <si>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</si>
  <si>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</si>
  <si>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</si>
  <si>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 xml:space="preserve">Trabajadores agropecuarios, </t>
  </si>
  <si>
    <t>Supervisores de trabajadores agropecuarios, pesqueros y forestales</t>
  </si>
  <si>
    <t>pesqueros y forestales</t>
  </si>
  <si>
    <t>Trabajadores agropecuarios</t>
  </si>
  <si>
    <t>Trabajadores de pesca y caza</t>
  </si>
  <si>
    <t>Trabajadores forestales y de conservación forestal</t>
  </si>
  <si>
    <t xml:space="preserve">Transporte y transporte de </t>
  </si>
  <si>
    <t>Supervisores de trabajadores de transporte y transporte de materiales</t>
  </si>
  <si>
    <t>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</si>
  <si>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</si>
  <si>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</si>
  <si>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</si>
  <si>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</si>
  <si>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</si>
  <si>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</si>
  <si>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Ventas y ocupaciones relacionadas</t>
  </si>
  <si>
    <t>Supervisores de ventas</t>
  </si>
  <si>
    <t>Vendedores de puntos de venta al por menor</t>
  </si>
  <si>
    <t>Representantes de ventas</t>
  </si>
  <si>
    <t>Otras ocupaciones relacionadas con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</si>
</sst>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"/>
    <numFmt numFmtId="166" formatCode="_-* #,##0\ _€_-;\-* #,##0\ _€_-;_-* &quot;-&quot;??\ _€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sz val="12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164" fontId="9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5" fontId="16" fillId="2" borderId="9" xfId="4" applyNumberFormat="1" applyFont="1" applyFill="1" applyBorder="1"/>
    <xf numFmtId="3" fontId="17" fillId="4" borderId="9" xfId="4" applyNumberFormat="1" applyFont="1" applyFill="1" applyBorder="1"/>
    <xf numFmtId="165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5" fontId="13" fillId="2" borderId="9" xfId="4" applyNumberFormat="1" applyFont="1" applyFill="1" applyBorder="1"/>
    <xf numFmtId="3" fontId="13" fillId="2" borderId="9" xfId="4" applyNumberFormat="1" applyFont="1" applyFill="1" applyBorder="1"/>
    <xf numFmtId="165" fontId="13" fillId="2" borderId="0" xfId="4" applyNumberFormat="1" applyFont="1" applyFill="1" applyBorder="1"/>
    <xf numFmtId="0" fontId="0" fillId="0" borderId="8" xfId="0" applyFont="1" applyBorder="1"/>
    <xf numFmtId="165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66" fontId="0" fillId="0" borderId="0" xfId="5" applyNumberFormat="1" applyFont="1" applyBorder="1"/>
    <xf numFmtId="166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30" fillId="4" borderId="9" xfId="4" applyNumberFormat="1" applyFont="1" applyFill="1" applyBorder="1"/>
    <xf numFmtId="165" fontId="30" fillId="4" borderId="9" xfId="4" applyNumberFormat="1" applyFont="1" applyFill="1" applyBorder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3" fillId="2" borderId="10" xfId="0" applyNumberFormat="1" applyFont="1" applyFill="1" applyBorder="1" applyAlignment="1">
      <alignment horizontal="center" vertical="center" wrapText="1"/>
    </xf>
    <xf numFmtId="17" fontId="18" fillId="2" borderId="10" xfId="0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/>
    </xf>
  </cellXfs>
  <cellStyles count="6">
    <cellStyle name="Hipervínculo" xfId="2" builtinId="8"/>
    <cellStyle name="Millares" xfId="5" builtinId="3"/>
    <cellStyle name="Normal" xfId="0" builtinId="0"/>
    <cellStyle name="Normal 2" xfId="1" xr:uid="{00000000-0005-0000-0000-000003000000}"/>
    <cellStyle name="Normal_Fenaviquín 14 (2007) - Base importaciones maquinaria" xfId="3" xr:uid="{00000000-0005-0000-0000-000004000000}"/>
    <cellStyle name="Normal_Fenaviquín 15 (2007) - Huevo por colores" xfId="4" xr:uid="{00000000-0005-0000-0000-000005000000}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Noviembre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10198</c:v>
                </c:pt>
                <c:pt idx="1">
                  <c:v>8714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Noviembre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4580</c:v>
                </c:pt>
                <c:pt idx="1">
                  <c:v>3971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Noviembre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5618</c:v>
                </c:pt>
                <c:pt idx="1">
                  <c:v>4743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Menores de 28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Edad!$D$41</c:f>
              <c:strCache>
                <c:ptCount val="1"/>
                <c:pt idx="0">
                  <c:v>  Noviembre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Edad!$D$40:$E$40</c:f>
              <c:numCache>
                <c:formatCode>#,##0</c:formatCode>
                <c:ptCount val="2"/>
                <c:pt idx="0">
                  <c:v>4899</c:v>
                </c:pt>
                <c:pt idx="1">
                  <c:v>4015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Entre 29 y 44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Edad!$I$41</c:f>
              <c:strCache>
                <c:ptCount val="1"/>
                <c:pt idx="0">
                  <c:v>  Noviembre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Edad!$I$40:$J$40</c:f>
              <c:numCache>
                <c:formatCode>#,##0</c:formatCode>
                <c:ptCount val="2"/>
                <c:pt idx="0">
                  <c:v>3658</c:v>
                </c:pt>
                <c:pt idx="1">
                  <c:v>3083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Más de 45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Edad!$N$41</c:f>
              <c:strCache>
                <c:ptCount val="1"/>
                <c:pt idx="0">
                  <c:v>  Noviembre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Edad!$N$40:$O$40</c:f>
              <c:numCache>
                <c:formatCode>#,##0</c:formatCode>
                <c:ptCount val="2"/>
                <c:pt idx="0">
                  <c:v>1390</c:v>
                </c:pt>
                <c:pt idx="1">
                  <c:v>1305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Aspiraci&#243;n Salari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lasificaciones!A1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&#193;reas de conocimiento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2" Type="http://schemas.openxmlformats.org/officeDocument/2006/relationships/hyperlink" Target="#&#205;ndice!A1"/><Relationship Id="rId1" Type="http://schemas.openxmlformats.org/officeDocument/2006/relationships/chart" Target="../charts/chart1.xml"/><Relationship Id="rId6" Type="http://schemas.openxmlformats.org/officeDocument/2006/relationships/chart" Target="../charts/chart2.xml"/><Relationship Id="rId5" Type="http://schemas.openxmlformats.org/officeDocument/2006/relationships/image" Target="../media/image3.png"/><Relationship Id="rId4" Type="http://schemas.openxmlformats.org/officeDocument/2006/relationships/hyperlink" Target="#Edad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Departamentos!A1"/><Relationship Id="rId3" Type="http://schemas.openxmlformats.org/officeDocument/2006/relationships/chart" Target="../charts/chart6.xml"/><Relationship Id="rId7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hyperlink" Target="#Sexo!A1"/><Relationship Id="rId5" Type="http://schemas.openxmlformats.org/officeDocument/2006/relationships/image" Target="../media/image2.png"/><Relationship Id="rId10" Type="http://schemas.openxmlformats.org/officeDocument/2006/relationships/image" Target="../media/image1.png"/><Relationship Id="rId4" Type="http://schemas.openxmlformats.org/officeDocument/2006/relationships/hyperlink" Target="#&#205;ndice!A1"/><Relationship Id="rId9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Edad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iudades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Departamento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Ocupaciones!A1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iudad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ducaci&#243;n '!A1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Ocupacion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xperiencia laboral'!A1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ducaci&#243;n 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Aspiraci&#243;n Salarial'!A1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eriencia labor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&#193;reas de conocimiento'!A1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52915</xdr:rowOff>
    </xdr:from>
    <xdr:to>
      <xdr:col>5</xdr:col>
      <xdr:colOff>521334</xdr:colOff>
      <xdr:row>5</xdr:row>
      <xdr:rowOff>118915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8F624C-977C-4B60-8EF0-66129B2EC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52915"/>
          <a:ext cx="5940000" cy="1113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AECCA04-E1BE-477E-950F-FD64460E2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719666</xdr:colOff>
      <xdr:row>1</xdr:row>
      <xdr:rowOff>0</xdr:rowOff>
    </xdr:from>
    <xdr:to>
      <xdr:col>12</xdr:col>
      <xdr:colOff>754166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221219A-6C82-4573-9096-37AAE59231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302749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74083</xdr:rowOff>
    </xdr:from>
    <xdr:to>
      <xdr:col>3</xdr:col>
      <xdr:colOff>306917</xdr:colOff>
      <xdr:row>5</xdr:row>
      <xdr:rowOff>150666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52E13C4-2EEE-4916-9ED9-4069A86D9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44767"/>
        <a:stretch/>
      </xdr:blipFill>
      <xdr:spPr>
        <a:xfrm>
          <a:off x="116417" y="7408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635006</xdr:colOff>
      <xdr:row>0</xdr:row>
      <xdr:rowOff>74083</xdr:rowOff>
    </xdr:from>
    <xdr:to>
      <xdr:col>10</xdr:col>
      <xdr:colOff>45089</xdr:colOff>
      <xdr:row>5</xdr:row>
      <xdr:rowOff>150666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E1FB0B-71BA-4CA8-B18D-FFB8A91E7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4520"/>
        <a:stretch/>
      </xdr:blipFill>
      <xdr:spPr>
        <a:xfrm>
          <a:off x="5979589" y="74083"/>
          <a:ext cx="27015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0</xdr:row>
      <xdr:rowOff>169334</xdr:rowOff>
    </xdr:from>
    <xdr:to>
      <xdr:col>4</xdr:col>
      <xdr:colOff>402167</xdr:colOff>
      <xdr:row>6</xdr:row>
      <xdr:rowOff>34251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280AFA-DBBF-45EC-9FCD-3143AD53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44767"/>
        <a:stretch/>
      </xdr:blipFill>
      <xdr:spPr>
        <a:xfrm>
          <a:off x="116417" y="169334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359833</xdr:colOff>
      <xdr:row>0</xdr:row>
      <xdr:rowOff>169334</xdr:rowOff>
    </xdr:from>
    <xdr:to>
      <xdr:col>15</xdr:col>
      <xdr:colOff>701250</xdr:colOff>
      <xdr:row>6</xdr:row>
      <xdr:rowOff>34251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C479EA1-73F4-40A5-969B-02B52034E0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4520"/>
        <a:stretch/>
      </xdr:blipFill>
      <xdr:spPr>
        <a:xfrm>
          <a:off x="8868833" y="169334"/>
          <a:ext cx="2701500" cy="111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158743</xdr:colOff>
      <xdr:row>35</xdr:row>
      <xdr:rowOff>95253</xdr:rowOff>
    </xdr:from>
    <xdr:to>
      <xdr:col>5</xdr:col>
      <xdr:colOff>86327</xdr:colOff>
      <xdr:row>48</xdr:row>
      <xdr:rowOff>137586</xdr:rowOff>
    </xdr:to>
    <xdr:graphicFrame macro="">
      <xdr:nvGraphicFramePr>
        <xdr:cNvPr id="3" name="Gráfico 2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195787</xdr:colOff>
      <xdr:row>35</xdr:row>
      <xdr:rowOff>95253</xdr:rowOff>
    </xdr:from>
    <xdr:to>
      <xdr:col>10</xdr:col>
      <xdr:colOff>493787</xdr:colOff>
      <xdr:row>48</xdr:row>
      <xdr:rowOff>137586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603248</xdr:colOff>
      <xdr:row>35</xdr:row>
      <xdr:rowOff>95253</xdr:rowOff>
    </xdr:from>
    <xdr:to>
      <xdr:col>16</xdr:col>
      <xdr:colOff>12248</xdr:colOff>
      <xdr:row>48</xdr:row>
      <xdr:rowOff>137586</xdr:rowOff>
    </xdr:to>
    <xdr:graphicFrame macro="">
      <xdr:nvGraphicFramePr>
        <xdr:cNvPr id="5" name="Gráfico 2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402167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4F076AA-BFC6-4ECF-A8DD-8545BAF9C7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1</xdr:row>
      <xdr:rowOff>0</xdr:rowOff>
    </xdr:from>
    <xdr:to>
      <xdr:col>15</xdr:col>
      <xdr:colOff>733000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A6361EA-1551-428D-8437-3E740C205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4520"/>
        <a:stretch/>
      </xdr:blipFill>
      <xdr:spPr>
        <a:xfrm>
          <a:off x="8868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190500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78252D6-B898-4245-BABA-845B2E2D4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296333</xdr:colOff>
      <xdr:row>1</xdr:row>
      <xdr:rowOff>0</xdr:rowOff>
    </xdr:from>
    <xdr:to>
      <xdr:col>13</xdr:col>
      <xdr:colOff>2750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789A20-1418-4FE1-98CF-938F5544B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344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447146</xdr:colOff>
      <xdr:row>6</xdr:row>
      <xdr:rowOff>101719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0F2183-0BED-4436-A80E-C89041AADF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9063" y="226219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25141</xdr:colOff>
      <xdr:row>1</xdr:row>
      <xdr:rowOff>0</xdr:rowOff>
    </xdr:from>
    <xdr:to>
      <xdr:col>13</xdr:col>
      <xdr:colOff>12016</xdr:colOff>
      <xdr:row>6</xdr:row>
      <xdr:rowOff>101719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47226EA-1EBF-4CE4-B52B-292F390477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823735" y="226219"/>
          <a:ext cx="2701500" cy="1113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DD16A4F-C5E5-46F6-BF3B-4EA7A921F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740834</xdr:colOff>
      <xdr:row>1</xdr:row>
      <xdr:rowOff>0</xdr:rowOff>
    </xdr:from>
    <xdr:to>
      <xdr:col>12</xdr:col>
      <xdr:colOff>775334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9E27E66-DCCC-4175-AC03-80532BD65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641417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201083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7E0ECEF-1185-4A33-8D08-E1A782AA8C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762002</xdr:colOff>
      <xdr:row>1</xdr:row>
      <xdr:rowOff>0</xdr:rowOff>
    </xdr:from>
    <xdr:to>
      <xdr:col>13</xdr:col>
      <xdr:colOff>23918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6F5B656-420E-404A-BA33-2AB7D4A9E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090835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A7B044B-946F-41E3-85AB-A92405EC8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</xdr:row>
      <xdr:rowOff>0</xdr:rowOff>
    </xdr:from>
    <xdr:to>
      <xdr:col>13</xdr:col>
      <xdr:colOff>34501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5350D7D-9F69-4FF0-A2AE-7EF3322C45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72918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118916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B8BFD94-09E2-414A-B54D-C3180B2FA7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740833</xdr:colOff>
      <xdr:row>1</xdr:row>
      <xdr:rowOff>0</xdr:rowOff>
    </xdr:from>
    <xdr:to>
      <xdr:col>12</xdr:col>
      <xdr:colOff>775333</xdr:colOff>
      <xdr:row>6</xdr:row>
      <xdr:rowOff>118916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D99C159-AB1F-4B39-9A1B-80F409A9E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20000" y="232833"/>
          <a:ext cx="2701500" cy="111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2" tint="-0.249977111117893"/>
  </sheetPr>
  <dimension ref="A1:P49"/>
  <sheetViews>
    <sheetView showGridLines="0" tabSelected="1" zoomScale="90" zoomScaleNormal="90" workbookViewId="0"/>
  </sheetViews>
  <sheetFormatPr defaultColWidth="11.42578125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1" t="s">
        <v>0</v>
      </c>
      <c r="C7" s="91"/>
      <c r="D7" s="91"/>
      <c r="E7" s="91"/>
      <c r="F7" s="91"/>
      <c r="G7" s="15"/>
    </row>
    <row r="8" spans="1:16" ht="15.75" customHeight="1">
      <c r="A8" s="12"/>
      <c r="B8" s="91" t="s">
        <v>1</v>
      </c>
      <c r="C8" s="91"/>
      <c r="D8" s="91"/>
      <c r="E8" s="91"/>
      <c r="F8" s="91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2" t="s">
        <v>2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0" t="s">
        <v>3</v>
      </c>
      <c r="D14" s="4"/>
      <c r="E14" s="4"/>
      <c r="F14" s="4"/>
      <c r="G14" s="15"/>
    </row>
    <row r="15" spans="1:16" ht="15.75">
      <c r="A15" s="12"/>
      <c r="B15" s="24"/>
      <c r="C15" s="40" t="s">
        <v>4</v>
      </c>
      <c r="D15" s="4"/>
      <c r="E15" s="4"/>
      <c r="F15" s="4"/>
      <c r="G15" s="15"/>
    </row>
    <row r="16" spans="1:16" ht="15.75">
      <c r="A16" s="12"/>
      <c r="B16" s="24"/>
      <c r="C16" s="40" t="s">
        <v>5</v>
      </c>
      <c r="D16" s="4"/>
      <c r="E16" s="4"/>
      <c r="F16" s="4"/>
      <c r="G16" s="15"/>
    </row>
    <row r="17" spans="1:7" ht="15.75">
      <c r="A17" s="12"/>
      <c r="B17" s="24"/>
      <c r="C17" s="40" t="s">
        <v>6</v>
      </c>
      <c r="D17" s="4"/>
      <c r="E17" s="4"/>
      <c r="F17" s="4"/>
      <c r="G17" s="15"/>
    </row>
    <row r="18" spans="1:7" ht="15.75">
      <c r="A18" s="12"/>
      <c r="B18" s="24"/>
      <c r="C18" s="40" t="s">
        <v>7</v>
      </c>
      <c r="D18" s="4"/>
      <c r="E18" s="4"/>
      <c r="F18" s="4"/>
      <c r="G18" s="15"/>
    </row>
    <row r="19" spans="1:7" ht="15.75">
      <c r="A19" s="12"/>
      <c r="B19" s="4"/>
      <c r="C19" s="40" t="s">
        <v>8</v>
      </c>
      <c r="D19" s="4"/>
      <c r="E19" s="4"/>
      <c r="F19" s="4"/>
      <c r="G19" s="15"/>
    </row>
    <row r="20" spans="1:7" ht="15.75">
      <c r="A20" s="12"/>
      <c r="B20" s="4"/>
      <c r="C20" s="40" t="s">
        <v>9</v>
      </c>
      <c r="D20" s="4"/>
      <c r="E20" s="4"/>
      <c r="F20" s="4"/>
      <c r="G20" s="15"/>
    </row>
    <row r="21" spans="1:7" ht="15.75">
      <c r="A21" s="12"/>
      <c r="B21" s="4"/>
      <c r="C21" s="40" t="s">
        <v>10</v>
      </c>
      <c r="D21" s="4"/>
      <c r="E21" s="4"/>
      <c r="F21" s="4"/>
      <c r="G21" s="15"/>
    </row>
    <row r="22" spans="1:7" ht="15.75">
      <c r="A22" s="12"/>
      <c r="B22" s="4"/>
      <c r="C22" s="40" t="s">
        <v>11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78" t="s">
        <v>12</v>
      </c>
      <c r="C26" s="4"/>
      <c r="D26" s="4"/>
      <c r="E26" s="4"/>
      <c r="F26" s="4"/>
      <c r="G26" s="15"/>
    </row>
    <row r="27" spans="1:7">
      <c r="A27" s="12"/>
      <c r="B27" s="78" t="s">
        <v>13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3" t="s">
        <v>14</v>
      </c>
      <c r="C30" s="44" t="s">
        <v>15</v>
      </c>
      <c r="D30" s="4"/>
      <c r="E30" s="4"/>
      <c r="F30" s="4"/>
      <c r="G30" s="15"/>
    </row>
    <row r="31" spans="1:7" ht="15.75">
      <c r="A31" s="12"/>
      <c r="B31" s="43" t="s">
        <v>16</v>
      </c>
      <c r="C31" s="44" t="s">
        <v>17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 xr:uid="{00000000-0004-0000-0000-000000000000}"/>
    <hyperlink ref="C16" location="Departamentos!A1" display="Oferentes por departamentos " xr:uid="{00000000-0004-0000-0000-000001000000}"/>
    <hyperlink ref="C17" location="Ciudades!A1" display="Oferentes por ciudades" xr:uid="{00000000-0004-0000-0000-000002000000}"/>
    <hyperlink ref="C18" location="Ocupaciones!A1" display="Oferentes por ocupaciones " xr:uid="{00000000-0004-0000-0000-000003000000}"/>
    <hyperlink ref="C19" location="'Educación '!A1" display="Oferentes por nivel educativo " xr:uid="{00000000-0004-0000-0000-000004000000}"/>
    <hyperlink ref="C20" location="'Experiencia laboral'!A1" display="Oferentes por experiencia laboral" xr:uid="{00000000-0004-0000-0000-000005000000}"/>
    <hyperlink ref="C22" location="'Aspiración Salarial'!A1" display="Oferentes por rangos de salarios" xr:uid="{00000000-0004-0000-0000-000006000000}"/>
    <hyperlink ref="C15" location="Edad!A1" display="Oferentes por rangos de edad" xr:uid="{00000000-0004-0000-0000-000007000000}"/>
    <hyperlink ref="C21" location="'Áreas de conocimiento'!A1" display="Oferentes por áreas de conocimiento" xr:uid="{00000000-0004-0000-0000-000008000000}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FF0000"/>
  </sheetPr>
  <dimension ref="A1:S37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6" t="s">
        <v>180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19" ht="15.75">
      <c r="A12" s="12"/>
      <c r="B12" s="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15"/>
    </row>
    <row r="13" spans="1:19" ht="63">
      <c r="A13" s="12"/>
      <c r="B13" s="30" t="s">
        <v>181</v>
      </c>
      <c r="C13" s="97" t="s">
        <v>52</v>
      </c>
      <c r="D13" s="97"/>
      <c r="E13" s="94" t="s">
        <v>23</v>
      </c>
      <c r="F13" s="94" t="s">
        <v>55</v>
      </c>
      <c r="G13" s="98" t="s">
        <v>54</v>
      </c>
      <c r="H13" s="99"/>
      <c r="I13" s="94" t="s">
        <v>23</v>
      </c>
      <c r="J13" s="94" t="s">
        <v>55</v>
      </c>
      <c r="K13" s="87"/>
      <c r="L13" s="82" t="s">
        <v>56</v>
      </c>
      <c r="M13" s="94" t="s">
        <v>57</v>
      </c>
      <c r="N13" s="15"/>
    </row>
    <row r="14" spans="1:19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58</v>
      </c>
      <c r="M14" s="94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3" t="s">
        <v>182</v>
      </c>
      <c r="C16" s="34">
        <v>35</v>
      </c>
      <c r="D16" s="34">
        <v>28</v>
      </c>
      <c r="E16" s="35">
        <f t="shared" ref="E16:E25" si="0">IF(ISBLANK(D16),"",(IFERROR(((D16/C16-1)*100),"")))</f>
        <v>-19.999999999999996</v>
      </c>
      <c r="F16" s="35">
        <f t="shared" ref="F16:F24" si="1">+(D16*100)/$D$25</f>
        <v>0.32132201055772319</v>
      </c>
      <c r="G16" s="34">
        <v>478</v>
      </c>
      <c r="H16" s="34">
        <v>470</v>
      </c>
      <c r="I16" s="35">
        <f t="shared" ref="I16:I25" si="2">IF(ISBLANK(H16),"",(IFERROR(((H16/G16-1)*100),"")))</f>
        <v>-1.6736401673640211</v>
      </c>
      <c r="J16" s="35">
        <f t="shared" ref="J16:J24" si="3">+(H16*100)/$H$25</f>
        <v>0.45693619420760456</v>
      </c>
      <c r="K16" s="76"/>
      <c r="L16" s="34">
        <v>2010</v>
      </c>
      <c r="M16" s="35">
        <f t="shared" ref="M16:M24" si="4">+(L16*100)/$L$25</f>
        <v>0.46414856448778552</v>
      </c>
      <c r="N16" s="15"/>
    </row>
    <row r="17" spans="1:14" ht="15.75">
      <c r="A17" s="12"/>
      <c r="B17" s="33" t="s">
        <v>183</v>
      </c>
      <c r="C17" s="34">
        <v>34</v>
      </c>
      <c r="D17" s="34">
        <v>23</v>
      </c>
      <c r="E17" s="35">
        <f t="shared" si="0"/>
        <v>-32.352941176470587</v>
      </c>
      <c r="F17" s="35">
        <f t="shared" si="1"/>
        <v>0.26394308010098694</v>
      </c>
      <c r="G17" s="34">
        <v>307</v>
      </c>
      <c r="H17" s="34">
        <v>263</v>
      </c>
      <c r="I17" s="35">
        <f t="shared" si="2"/>
        <v>-14.332247557003253</v>
      </c>
      <c r="J17" s="35">
        <f t="shared" si="3"/>
        <v>0.25568982782255323</v>
      </c>
      <c r="K17" s="76"/>
      <c r="L17" s="34">
        <v>1389</v>
      </c>
      <c r="M17" s="35">
        <f t="shared" si="4"/>
        <v>0.32074744083260404</v>
      </c>
      <c r="N17" s="15"/>
    </row>
    <row r="18" spans="1:14" ht="15.75">
      <c r="A18" s="12"/>
      <c r="B18" s="33" t="s">
        <v>184</v>
      </c>
      <c r="C18" s="34">
        <v>121</v>
      </c>
      <c r="D18" s="34">
        <v>171</v>
      </c>
      <c r="E18" s="35">
        <f t="shared" si="0"/>
        <v>41.322314049586772</v>
      </c>
      <c r="F18" s="35">
        <f t="shared" si="1"/>
        <v>1.962359421620381</v>
      </c>
      <c r="G18" s="34">
        <v>1558</v>
      </c>
      <c r="H18" s="34">
        <v>1450</v>
      </c>
      <c r="I18" s="35">
        <f t="shared" si="2"/>
        <v>-6.9319640564826646</v>
      </c>
      <c r="J18" s="35">
        <f t="shared" si="3"/>
        <v>1.4096967693638864</v>
      </c>
      <c r="K18" s="76"/>
      <c r="L18" s="34">
        <v>6743</v>
      </c>
      <c r="M18" s="35">
        <f t="shared" si="4"/>
        <v>1.5570914280304167</v>
      </c>
      <c r="N18" s="15"/>
    </row>
    <row r="19" spans="1:14" ht="15.75">
      <c r="A19" s="12"/>
      <c r="B19" s="33" t="s">
        <v>185</v>
      </c>
      <c r="C19" s="34">
        <v>112</v>
      </c>
      <c r="D19" s="34">
        <v>94</v>
      </c>
      <c r="E19" s="35">
        <f t="shared" si="0"/>
        <v>-16.071428571428569</v>
      </c>
      <c r="F19" s="35">
        <f t="shared" si="1"/>
        <v>1.0787238925866423</v>
      </c>
      <c r="G19" s="34">
        <v>1403</v>
      </c>
      <c r="H19" s="34">
        <v>1139</v>
      </c>
      <c r="I19" s="35">
        <f t="shared" si="2"/>
        <v>-18.816821097647896</v>
      </c>
      <c r="J19" s="35">
        <f t="shared" si="3"/>
        <v>1.107341117452046</v>
      </c>
      <c r="K19" s="76"/>
      <c r="L19" s="34">
        <v>5738</v>
      </c>
      <c r="M19" s="35">
        <f t="shared" si="4"/>
        <v>1.3250171457865241</v>
      </c>
      <c r="N19" s="15"/>
    </row>
    <row r="20" spans="1:14" ht="15.75">
      <c r="A20" s="12"/>
      <c r="B20" s="33" t="s">
        <v>186</v>
      </c>
      <c r="C20" s="34">
        <v>182</v>
      </c>
      <c r="D20" s="34">
        <v>109</v>
      </c>
      <c r="E20" s="35">
        <f t="shared" si="0"/>
        <v>-40.109890109890109</v>
      </c>
      <c r="F20" s="35">
        <f t="shared" si="1"/>
        <v>1.250860683956851</v>
      </c>
      <c r="G20" s="34">
        <v>2044</v>
      </c>
      <c r="H20" s="34">
        <v>1676</v>
      </c>
      <c r="I20" s="35">
        <f t="shared" si="2"/>
        <v>-18.003913894324853</v>
      </c>
      <c r="J20" s="35">
        <f t="shared" si="3"/>
        <v>1.6294150244509473</v>
      </c>
      <c r="K20" s="76"/>
      <c r="L20" s="34">
        <v>9522</v>
      </c>
      <c r="M20" s="35">
        <f t="shared" si="4"/>
        <v>2.1988172293794497</v>
      </c>
      <c r="N20" s="15"/>
    </row>
    <row r="21" spans="1:14" ht="15" customHeight="1">
      <c r="A21" s="12"/>
      <c r="B21" s="33" t="s">
        <v>187</v>
      </c>
      <c r="C21" s="34">
        <v>548</v>
      </c>
      <c r="D21" s="34">
        <v>378</v>
      </c>
      <c r="E21" s="35">
        <f t="shared" si="0"/>
        <v>-31.021897810218981</v>
      </c>
      <c r="F21" s="35">
        <f t="shared" si="1"/>
        <v>4.3378471425292631</v>
      </c>
      <c r="G21" s="34">
        <v>5801</v>
      </c>
      <c r="H21" s="34">
        <v>5014</v>
      </c>
      <c r="I21" s="35">
        <f t="shared" si="2"/>
        <v>-13.566626443716601</v>
      </c>
      <c r="J21" s="35">
        <f t="shared" si="3"/>
        <v>4.8746342079934664</v>
      </c>
      <c r="K21" s="76"/>
      <c r="L21" s="34">
        <v>29156</v>
      </c>
      <c r="M21" s="35">
        <f t="shared" si="4"/>
        <v>6.7326943015949618</v>
      </c>
      <c r="N21" s="15"/>
    </row>
    <row r="22" spans="1:14" ht="15.75">
      <c r="A22" s="12"/>
      <c r="B22" s="33" t="s">
        <v>188</v>
      </c>
      <c r="C22" s="34">
        <v>387</v>
      </c>
      <c r="D22" s="34">
        <v>321</v>
      </c>
      <c r="E22" s="35">
        <f t="shared" si="0"/>
        <v>-17.054263565891471</v>
      </c>
      <c r="F22" s="35">
        <f t="shared" si="1"/>
        <v>3.6837273353224695</v>
      </c>
      <c r="G22" s="34">
        <v>4392</v>
      </c>
      <c r="H22" s="34">
        <v>3799</v>
      </c>
      <c r="I22" s="35">
        <f t="shared" si="2"/>
        <v>-13.501821493624778</v>
      </c>
      <c r="J22" s="35">
        <f t="shared" si="3"/>
        <v>3.6934055357333824</v>
      </c>
      <c r="K22" s="76"/>
      <c r="L22" s="34">
        <v>20604</v>
      </c>
      <c r="M22" s="35">
        <f t="shared" si="4"/>
        <v>4.7578691655255385</v>
      </c>
      <c r="N22" s="15"/>
    </row>
    <row r="23" spans="1:14" ht="15.75">
      <c r="A23" s="12"/>
      <c r="B23" s="33" t="s">
        <v>189</v>
      </c>
      <c r="C23" s="34">
        <v>22</v>
      </c>
      <c r="D23" s="34">
        <v>18</v>
      </c>
      <c r="E23" s="35">
        <f t="shared" si="0"/>
        <v>-18.181818181818176</v>
      </c>
      <c r="F23" s="35">
        <f t="shared" si="1"/>
        <v>0.20656414964425063</v>
      </c>
      <c r="G23" s="34">
        <v>205</v>
      </c>
      <c r="H23" s="34">
        <v>203</v>
      </c>
      <c r="I23" s="35">
        <f t="shared" si="2"/>
        <v>-0.97560975609756184</v>
      </c>
      <c r="J23" s="35">
        <f t="shared" si="3"/>
        <v>0.1973575477109441</v>
      </c>
      <c r="K23" s="76"/>
      <c r="L23" s="34">
        <v>1014</v>
      </c>
      <c r="M23" s="35">
        <f t="shared" si="4"/>
        <v>0.23415255939831567</v>
      </c>
      <c r="N23" s="15"/>
    </row>
    <row r="24" spans="1:14" ht="15.75">
      <c r="A24" s="12"/>
      <c r="B24" s="33" t="s">
        <v>190</v>
      </c>
      <c r="C24" s="34">
        <v>8757</v>
      </c>
      <c r="D24" s="34">
        <v>7572</v>
      </c>
      <c r="E24" s="35">
        <f t="shared" si="0"/>
        <v>-13.532031517643029</v>
      </c>
      <c r="F24" s="35">
        <f t="shared" si="1"/>
        <v>86.894652283681438</v>
      </c>
      <c r="G24" s="34">
        <v>85179</v>
      </c>
      <c r="H24" s="34">
        <v>88845</v>
      </c>
      <c r="I24" s="35">
        <f t="shared" si="2"/>
        <v>4.3038777163385333</v>
      </c>
      <c r="J24" s="35">
        <f t="shared" si="3"/>
        <v>86.375523775265165</v>
      </c>
      <c r="K24" s="76"/>
      <c r="L24" s="34">
        <v>356875</v>
      </c>
      <c r="M24" s="35">
        <f t="shared" si="4"/>
        <v>82.40946216496441</v>
      </c>
      <c r="N24" s="15"/>
    </row>
    <row r="25" spans="1:14" ht="15.75">
      <c r="A25" s="12"/>
      <c r="B25" s="39" t="s">
        <v>93</v>
      </c>
      <c r="C25" s="36">
        <f>SUM(C16:C24)</f>
        <v>10198</v>
      </c>
      <c r="D25" s="36">
        <f>SUM(D16:D24)</f>
        <v>8714</v>
      </c>
      <c r="E25" s="37">
        <f t="shared" si="0"/>
        <v>-14.551872916258091</v>
      </c>
      <c r="F25" s="36">
        <f>SUM(F16:F24)</f>
        <v>100</v>
      </c>
      <c r="G25" s="36">
        <f t="shared" ref="G25:H25" si="5">SUM(G16:G24)</f>
        <v>101367</v>
      </c>
      <c r="H25" s="36">
        <f t="shared" si="5"/>
        <v>102859</v>
      </c>
      <c r="I25" s="37">
        <f t="shared" si="2"/>
        <v>1.4718794084859876</v>
      </c>
      <c r="J25" s="36">
        <f>SUM(J16:J24)</f>
        <v>100</v>
      </c>
      <c r="K25" s="4"/>
      <c r="L25" s="36">
        <f t="shared" ref="L25:M25" si="6">SUM(L16:L24)</f>
        <v>433051</v>
      </c>
      <c r="M25" s="36">
        <f t="shared" si="6"/>
        <v>100</v>
      </c>
      <c r="N25" s="15"/>
    </row>
    <row r="26" spans="1:14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5"/>
    </row>
    <row r="27" spans="1:14" ht="15.75">
      <c r="A27" s="12"/>
      <c r="B27" s="33" t="s">
        <v>40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>
      <c r="A28" s="1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9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0000"/>
  </sheetPr>
  <dimension ref="A1:K137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6"/>
      <c r="C11" s="100" t="s">
        <v>191</v>
      </c>
      <c r="D11" s="100"/>
      <c r="E11" s="100"/>
      <c r="F11" s="100"/>
      <c r="G11" s="100"/>
      <c r="H11" s="100"/>
      <c r="I11" s="100"/>
      <c r="J11" s="100"/>
      <c r="K11" s="15"/>
    </row>
    <row r="12" spans="1:11" ht="15.75">
      <c r="A12" s="12"/>
      <c r="B12" s="3"/>
      <c r="C12" s="47"/>
      <c r="D12" s="47"/>
      <c r="E12" s="47"/>
      <c r="F12" s="47"/>
      <c r="G12" s="47"/>
      <c r="H12" s="47"/>
      <c r="I12" s="47"/>
      <c r="J12" s="47"/>
      <c r="K12" s="15"/>
    </row>
    <row r="13" spans="1:11" ht="15.75">
      <c r="A13" s="12"/>
      <c r="B13" s="48" t="s">
        <v>192</v>
      </c>
      <c r="C13" s="49" t="s">
        <v>193</v>
      </c>
      <c r="D13" s="49"/>
      <c r="E13" s="49"/>
      <c r="F13" s="49"/>
      <c r="G13" s="49"/>
      <c r="H13" s="49"/>
      <c r="I13" s="49"/>
      <c r="J13" s="50"/>
      <c r="K13" s="15"/>
    </row>
    <row r="14" spans="1:11" ht="15.75">
      <c r="A14" s="12"/>
      <c r="B14" s="51"/>
      <c r="C14" s="43" t="s">
        <v>194</v>
      </c>
      <c r="D14" s="43"/>
      <c r="E14" s="43"/>
      <c r="F14" s="43"/>
      <c r="G14" s="43"/>
      <c r="H14" s="43"/>
      <c r="I14" s="43"/>
      <c r="J14" s="52"/>
      <c r="K14" s="15"/>
    </row>
    <row r="15" spans="1:11" ht="15.75">
      <c r="A15" s="12"/>
      <c r="B15" s="53"/>
      <c r="C15" s="54" t="s">
        <v>195</v>
      </c>
      <c r="D15" s="54"/>
      <c r="E15" s="54"/>
      <c r="F15" s="54"/>
      <c r="G15" s="54"/>
      <c r="H15" s="54"/>
      <c r="I15" s="54"/>
      <c r="J15" s="55"/>
      <c r="K15" s="15"/>
    </row>
    <row r="16" spans="1:11" ht="7.5" customHeight="1">
      <c r="A16" s="12"/>
      <c r="B16" s="56"/>
      <c r="C16" s="43"/>
      <c r="D16" s="43"/>
      <c r="E16" s="43"/>
      <c r="F16" s="43"/>
      <c r="G16" s="43"/>
      <c r="H16" s="43"/>
      <c r="I16" s="43"/>
      <c r="J16" s="43"/>
      <c r="K16" s="15"/>
    </row>
    <row r="17" spans="1:11" ht="15.75">
      <c r="A17" s="12"/>
      <c r="B17" s="48" t="s">
        <v>196</v>
      </c>
      <c r="C17" s="49" t="s">
        <v>197</v>
      </c>
      <c r="D17" s="49"/>
      <c r="E17" s="49"/>
      <c r="F17" s="49"/>
      <c r="G17" s="49"/>
      <c r="H17" s="49"/>
      <c r="I17" s="49"/>
      <c r="J17" s="50"/>
      <c r="K17" s="15"/>
    </row>
    <row r="18" spans="1:11" ht="15.75">
      <c r="A18" s="12"/>
      <c r="B18" s="57" t="s">
        <v>198</v>
      </c>
      <c r="C18" s="43" t="s">
        <v>199</v>
      </c>
      <c r="D18" s="43"/>
      <c r="E18" s="43"/>
      <c r="F18" s="43"/>
      <c r="G18" s="43"/>
      <c r="H18" s="43"/>
      <c r="I18" s="43"/>
      <c r="J18" s="52"/>
      <c r="K18" s="15"/>
    </row>
    <row r="19" spans="1:11" ht="15.75">
      <c r="A19" s="12"/>
      <c r="B19" s="51"/>
      <c r="C19" s="43" t="s">
        <v>200</v>
      </c>
      <c r="D19" s="43"/>
      <c r="E19" s="43"/>
      <c r="F19" s="43"/>
      <c r="G19" s="43"/>
      <c r="H19" s="43"/>
      <c r="I19" s="43"/>
      <c r="J19" s="52"/>
      <c r="K19" s="15"/>
    </row>
    <row r="20" spans="1:11" ht="15.75">
      <c r="A20" s="12"/>
      <c r="B20" s="53"/>
      <c r="C20" s="54" t="s">
        <v>201</v>
      </c>
      <c r="D20" s="54"/>
      <c r="E20" s="54"/>
      <c r="F20" s="54"/>
      <c r="G20" s="54"/>
      <c r="H20" s="54"/>
      <c r="I20" s="54"/>
      <c r="J20" s="55"/>
      <c r="K20" s="15"/>
    </row>
    <row r="21" spans="1:11" ht="7.5" customHeight="1">
      <c r="A21" s="12"/>
      <c r="B21" s="56"/>
      <c r="C21" s="43"/>
      <c r="D21" s="43"/>
      <c r="E21" s="43"/>
      <c r="F21" s="43"/>
      <c r="G21" s="43"/>
      <c r="H21" s="43"/>
      <c r="I21" s="43"/>
      <c r="J21" s="43"/>
      <c r="K21" s="15"/>
    </row>
    <row r="22" spans="1:11" ht="15.75">
      <c r="A22" s="12"/>
      <c r="B22" s="48" t="s">
        <v>202</v>
      </c>
      <c r="C22" s="49" t="s">
        <v>203</v>
      </c>
      <c r="D22" s="49"/>
      <c r="E22" s="49"/>
      <c r="F22" s="49"/>
      <c r="G22" s="49"/>
      <c r="H22" s="49"/>
      <c r="I22" s="49"/>
      <c r="J22" s="50"/>
      <c r="K22" s="15"/>
    </row>
    <row r="23" spans="1:11" ht="15.75">
      <c r="A23" s="12"/>
      <c r="B23" s="57" t="s">
        <v>204</v>
      </c>
      <c r="C23" s="43" t="s">
        <v>205</v>
      </c>
      <c r="D23" s="43"/>
      <c r="E23" s="43"/>
      <c r="F23" s="43"/>
      <c r="G23" s="43"/>
      <c r="H23" s="43"/>
      <c r="I23" s="43"/>
      <c r="J23" s="52"/>
      <c r="K23" s="15"/>
    </row>
    <row r="24" spans="1:11" ht="15.75">
      <c r="A24" s="12"/>
      <c r="B24" s="51"/>
      <c r="C24" s="43" t="s">
        <v>206</v>
      </c>
      <c r="D24" s="43"/>
      <c r="E24" s="43"/>
      <c r="F24" s="43"/>
      <c r="G24" s="43"/>
      <c r="H24" s="43"/>
      <c r="I24" s="43"/>
      <c r="J24" s="52"/>
      <c r="K24" s="15"/>
    </row>
    <row r="25" spans="1:11" ht="15.75">
      <c r="A25" s="12"/>
      <c r="B25" s="51"/>
      <c r="C25" s="43" t="s">
        <v>207</v>
      </c>
      <c r="D25" s="43"/>
      <c r="E25" s="43"/>
      <c r="F25" s="43"/>
      <c r="G25" s="43"/>
      <c r="H25" s="43"/>
      <c r="I25" s="43"/>
      <c r="J25" s="52"/>
      <c r="K25" s="15"/>
    </row>
    <row r="26" spans="1:11" ht="15.75">
      <c r="A26" s="12"/>
      <c r="B26" s="51"/>
      <c r="C26" s="43" t="s">
        <v>208</v>
      </c>
      <c r="D26" s="43"/>
      <c r="E26" s="43"/>
      <c r="F26" s="43"/>
      <c r="G26" s="43"/>
      <c r="H26" s="43"/>
      <c r="I26" s="43"/>
      <c r="J26" s="52"/>
      <c r="K26" s="15"/>
    </row>
    <row r="27" spans="1:11" ht="15.75">
      <c r="A27" s="12"/>
      <c r="B27" s="51"/>
      <c r="C27" s="43" t="s">
        <v>209</v>
      </c>
      <c r="D27" s="43"/>
      <c r="E27" s="43"/>
      <c r="F27" s="43"/>
      <c r="G27" s="43"/>
      <c r="H27" s="43"/>
      <c r="I27" s="43"/>
      <c r="J27" s="52"/>
      <c r="K27" s="15"/>
    </row>
    <row r="28" spans="1:11" ht="15.75">
      <c r="A28" s="12"/>
      <c r="B28" s="53"/>
      <c r="C28" s="54" t="s">
        <v>210</v>
      </c>
      <c r="D28" s="54"/>
      <c r="E28" s="54"/>
      <c r="F28" s="54"/>
      <c r="G28" s="54"/>
      <c r="H28" s="54"/>
      <c r="I28" s="54"/>
      <c r="J28" s="55"/>
      <c r="K28" s="15"/>
    </row>
    <row r="29" spans="1:11" ht="7.5" customHeight="1">
      <c r="A29" s="12"/>
      <c r="B29" s="56"/>
      <c r="C29" s="43"/>
      <c r="D29" s="43"/>
      <c r="E29" s="43"/>
      <c r="F29" s="43"/>
      <c r="G29" s="43"/>
      <c r="H29" s="43"/>
      <c r="I29" s="43"/>
      <c r="J29" s="43"/>
      <c r="K29" s="15"/>
    </row>
    <row r="30" spans="1:11" ht="15.75">
      <c r="A30" s="12"/>
      <c r="B30" s="48" t="s">
        <v>211</v>
      </c>
      <c r="C30" s="49" t="s">
        <v>212</v>
      </c>
      <c r="D30" s="49"/>
      <c r="E30" s="49"/>
      <c r="F30" s="49"/>
      <c r="G30" s="49"/>
      <c r="H30" s="49"/>
      <c r="I30" s="49"/>
      <c r="J30" s="50"/>
      <c r="K30" s="15"/>
    </row>
    <row r="31" spans="1:11" ht="15.75">
      <c r="A31" s="12"/>
      <c r="B31" s="51"/>
      <c r="C31" s="43" t="s">
        <v>213</v>
      </c>
      <c r="D31" s="43"/>
      <c r="E31" s="43"/>
      <c r="F31" s="43"/>
      <c r="G31" s="43"/>
      <c r="H31" s="43"/>
      <c r="I31" s="43"/>
      <c r="J31" s="52"/>
      <c r="K31" s="15"/>
    </row>
    <row r="32" spans="1:11" ht="15.75">
      <c r="A32" s="12"/>
      <c r="B32" s="53"/>
      <c r="C32" s="54" t="s">
        <v>214</v>
      </c>
      <c r="D32" s="54"/>
      <c r="E32" s="54"/>
      <c r="F32" s="54"/>
      <c r="G32" s="54"/>
      <c r="H32" s="54"/>
      <c r="I32" s="54"/>
      <c r="J32" s="55"/>
      <c r="K32" s="15"/>
    </row>
    <row r="33" spans="1:11" ht="7.5" customHeight="1">
      <c r="A33" s="12"/>
      <c r="B33" s="56"/>
      <c r="C33" s="43"/>
      <c r="D33" s="43"/>
      <c r="E33" s="43"/>
      <c r="F33" s="43"/>
      <c r="G33" s="43"/>
      <c r="H33" s="43"/>
      <c r="I33" s="43"/>
      <c r="J33" s="43"/>
      <c r="K33" s="15"/>
    </row>
    <row r="34" spans="1:11" ht="15.75">
      <c r="A34" s="12"/>
      <c r="B34" s="48" t="s">
        <v>215</v>
      </c>
      <c r="C34" s="49" t="s">
        <v>216</v>
      </c>
      <c r="D34" s="49"/>
      <c r="E34" s="49"/>
      <c r="F34" s="49"/>
      <c r="G34" s="49"/>
      <c r="H34" s="49"/>
      <c r="I34" s="49"/>
      <c r="J34" s="50"/>
      <c r="K34" s="15"/>
    </row>
    <row r="35" spans="1:11" ht="15.75">
      <c r="A35" s="12"/>
      <c r="B35" s="51"/>
      <c r="C35" s="43" t="s">
        <v>217</v>
      </c>
      <c r="D35" s="43"/>
      <c r="E35" s="43"/>
      <c r="F35" s="43"/>
      <c r="G35" s="43"/>
      <c r="H35" s="43"/>
      <c r="I35" s="43"/>
      <c r="J35" s="52"/>
      <c r="K35" s="15"/>
    </row>
    <row r="36" spans="1:11" ht="15.75">
      <c r="A36" s="12"/>
      <c r="B36" s="53"/>
      <c r="C36" s="54" t="s">
        <v>218</v>
      </c>
      <c r="D36" s="54"/>
      <c r="E36" s="54"/>
      <c r="F36" s="54"/>
      <c r="G36" s="54"/>
      <c r="H36" s="54"/>
      <c r="I36" s="54"/>
      <c r="J36" s="55"/>
      <c r="K36" s="15"/>
    </row>
    <row r="37" spans="1:11" ht="7.5" customHeight="1">
      <c r="A37" s="12"/>
      <c r="B37" s="43"/>
      <c r="C37" s="43"/>
      <c r="D37" s="43"/>
      <c r="E37" s="43"/>
      <c r="F37" s="43"/>
      <c r="G37" s="43"/>
      <c r="H37" s="43"/>
      <c r="I37" s="43"/>
      <c r="J37" s="43"/>
      <c r="K37" s="15"/>
    </row>
    <row r="38" spans="1:11" ht="15.75">
      <c r="A38" s="12"/>
      <c r="B38" s="48" t="s">
        <v>219</v>
      </c>
      <c r="C38" s="49" t="s">
        <v>220</v>
      </c>
      <c r="D38" s="49"/>
      <c r="E38" s="49"/>
      <c r="F38" s="49"/>
      <c r="G38" s="49"/>
      <c r="H38" s="49"/>
      <c r="I38" s="49"/>
      <c r="J38" s="50"/>
      <c r="K38" s="15"/>
    </row>
    <row r="39" spans="1:11" ht="15.75">
      <c r="A39" s="12"/>
      <c r="B39" s="57" t="s">
        <v>221</v>
      </c>
      <c r="C39" s="43" t="s">
        <v>222</v>
      </c>
      <c r="D39" s="43"/>
      <c r="E39" s="43"/>
      <c r="F39" s="43"/>
      <c r="G39" s="43"/>
      <c r="H39" s="43"/>
      <c r="I39" s="43"/>
      <c r="J39" s="52"/>
      <c r="K39" s="15"/>
    </row>
    <row r="40" spans="1:11" ht="15.75">
      <c r="A40" s="12"/>
      <c r="B40" s="51"/>
      <c r="C40" s="43" t="s">
        <v>223</v>
      </c>
      <c r="D40" s="43"/>
      <c r="E40" s="43"/>
      <c r="F40" s="43"/>
      <c r="G40" s="43"/>
      <c r="H40" s="43"/>
      <c r="I40" s="43"/>
      <c r="J40" s="52"/>
      <c r="K40" s="15"/>
    </row>
    <row r="41" spans="1:11" ht="15.75">
      <c r="A41" s="12"/>
      <c r="B41" s="53"/>
      <c r="C41" s="54" t="s">
        <v>224</v>
      </c>
      <c r="D41" s="54"/>
      <c r="E41" s="54"/>
      <c r="F41" s="54"/>
      <c r="G41" s="54"/>
      <c r="H41" s="54"/>
      <c r="I41" s="54"/>
      <c r="J41" s="55"/>
      <c r="K41" s="15"/>
    </row>
    <row r="42" spans="1:11" ht="7.5" customHeight="1">
      <c r="A42" s="12"/>
      <c r="B42" s="43"/>
      <c r="C42" s="43"/>
      <c r="D42" s="43"/>
      <c r="E42" s="43"/>
      <c r="F42" s="43"/>
      <c r="G42" s="43"/>
      <c r="H42" s="43"/>
      <c r="I42" s="43"/>
      <c r="J42" s="43"/>
      <c r="K42" s="15"/>
    </row>
    <row r="43" spans="1:11" ht="15.75">
      <c r="A43" s="12"/>
      <c r="B43" s="48" t="s">
        <v>225</v>
      </c>
      <c r="C43" s="49" t="s">
        <v>226</v>
      </c>
      <c r="D43" s="49"/>
      <c r="E43" s="49"/>
      <c r="F43" s="49"/>
      <c r="G43" s="49"/>
      <c r="H43" s="49"/>
      <c r="I43" s="49"/>
      <c r="J43" s="50"/>
      <c r="K43" s="15"/>
    </row>
    <row r="44" spans="1:11" ht="15.75">
      <c r="A44" s="12"/>
      <c r="B44" s="51"/>
      <c r="C44" s="43" t="s">
        <v>227</v>
      </c>
      <c r="D44" s="43"/>
      <c r="E44" s="43"/>
      <c r="F44" s="43"/>
      <c r="G44" s="43"/>
      <c r="H44" s="43"/>
      <c r="I44" s="43"/>
      <c r="J44" s="52"/>
      <c r="K44" s="15"/>
    </row>
    <row r="45" spans="1:11" ht="15.75">
      <c r="A45" s="12"/>
      <c r="B45" s="51"/>
      <c r="C45" s="43" t="s">
        <v>228</v>
      </c>
      <c r="D45" s="43"/>
      <c r="E45" s="43"/>
      <c r="F45" s="43"/>
      <c r="G45" s="43"/>
      <c r="H45" s="43"/>
      <c r="I45" s="43"/>
      <c r="J45" s="52"/>
      <c r="K45" s="15"/>
    </row>
    <row r="46" spans="1:11" ht="15.75">
      <c r="A46" s="12"/>
      <c r="B46" s="51"/>
      <c r="C46" s="43" t="s">
        <v>229</v>
      </c>
      <c r="D46" s="43"/>
      <c r="E46" s="43"/>
      <c r="F46" s="43"/>
      <c r="G46" s="43"/>
      <c r="H46" s="43"/>
      <c r="I46" s="43"/>
      <c r="J46" s="52"/>
      <c r="K46" s="15"/>
    </row>
    <row r="47" spans="1:11" ht="15.75">
      <c r="A47" s="12"/>
      <c r="B47" s="53"/>
      <c r="C47" s="54" t="s">
        <v>230</v>
      </c>
      <c r="D47" s="54"/>
      <c r="E47" s="54"/>
      <c r="F47" s="54"/>
      <c r="G47" s="54"/>
      <c r="H47" s="54"/>
      <c r="I47" s="54"/>
      <c r="J47" s="55"/>
      <c r="K47" s="15"/>
    </row>
    <row r="48" spans="1:11" ht="7.5" customHeight="1">
      <c r="A48" s="12"/>
      <c r="B48" s="43"/>
      <c r="C48" s="43"/>
      <c r="D48" s="43"/>
      <c r="E48" s="43"/>
      <c r="F48" s="43"/>
      <c r="G48" s="43"/>
      <c r="H48" s="43"/>
      <c r="I48" s="43"/>
      <c r="J48" s="43"/>
      <c r="K48" s="15"/>
    </row>
    <row r="49" spans="1:11" ht="15.75">
      <c r="A49" s="12"/>
      <c r="B49" s="48" t="s">
        <v>231</v>
      </c>
      <c r="C49" s="49" t="s">
        <v>232</v>
      </c>
      <c r="D49" s="49"/>
      <c r="E49" s="49"/>
      <c r="F49" s="49"/>
      <c r="G49" s="49"/>
      <c r="H49" s="49"/>
      <c r="I49" s="49"/>
      <c r="J49" s="50"/>
      <c r="K49" s="15"/>
    </row>
    <row r="50" spans="1:11" ht="15.75">
      <c r="A50" s="12"/>
      <c r="B50" s="57" t="s">
        <v>233</v>
      </c>
      <c r="C50" s="43" t="s">
        <v>234</v>
      </c>
      <c r="D50" s="43"/>
      <c r="E50" s="43"/>
      <c r="F50" s="43"/>
      <c r="G50" s="43"/>
      <c r="H50" s="43"/>
      <c r="I50" s="43"/>
      <c r="J50" s="52"/>
      <c r="K50" s="15"/>
    </row>
    <row r="51" spans="1:11" ht="15.75">
      <c r="A51" s="12"/>
      <c r="B51" s="53"/>
      <c r="C51" s="54" t="s">
        <v>235</v>
      </c>
      <c r="D51" s="54"/>
      <c r="E51" s="54"/>
      <c r="F51" s="54"/>
      <c r="G51" s="54"/>
      <c r="H51" s="54"/>
      <c r="I51" s="54"/>
      <c r="J51" s="55"/>
      <c r="K51" s="15"/>
    </row>
    <row r="52" spans="1:11" ht="7.5" customHeight="1">
      <c r="A52" s="12"/>
      <c r="B52" s="43"/>
      <c r="C52" s="43"/>
      <c r="D52" s="43"/>
      <c r="E52" s="43"/>
      <c r="F52" s="43"/>
      <c r="G52" s="43"/>
      <c r="H52" s="43"/>
      <c r="I52" s="43"/>
      <c r="J52" s="43"/>
      <c r="K52" s="15"/>
    </row>
    <row r="53" spans="1:11" ht="15.75">
      <c r="A53" s="12"/>
      <c r="B53" s="48" t="s">
        <v>236</v>
      </c>
      <c r="C53" s="49" t="s">
        <v>237</v>
      </c>
      <c r="D53" s="49"/>
      <c r="E53" s="49"/>
      <c r="F53" s="49"/>
      <c r="G53" s="49"/>
      <c r="H53" s="49"/>
      <c r="I53" s="49"/>
      <c r="J53" s="50"/>
      <c r="K53" s="15"/>
    </row>
    <row r="54" spans="1:11" ht="15.75">
      <c r="A54" s="12"/>
      <c r="B54" s="51"/>
      <c r="C54" s="43" t="s">
        <v>238</v>
      </c>
      <c r="D54" s="43"/>
      <c r="E54" s="43"/>
      <c r="F54" s="43"/>
      <c r="G54" s="43"/>
      <c r="H54" s="43"/>
      <c r="I54" s="43"/>
      <c r="J54" s="52"/>
      <c r="K54" s="15"/>
    </row>
    <row r="55" spans="1:11" ht="15.75">
      <c r="A55" s="12"/>
      <c r="B55" s="51"/>
      <c r="C55" s="43" t="s">
        <v>239</v>
      </c>
      <c r="D55" s="43"/>
      <c r="E55" s="43"/>
      <c r="F55" s="43"/>
      <c r="G55" s="43"/>
      <c r="H55" s="43"/>
      <c r="I55" s="43"/>
      <c r="J55" s="52"/>
      <c r="K55" s="15"/>
    </row>
    <row r="56" spans="1:11" ht="15.75">
      <c r="A56" s="12"/>
      <c r="B56" s="53"/>
      <c r="C56" s="54" t="s">
        <v>240</v>
      </c>
      <c r="D56" s="54"/>
      <c r="E56" s="54"/>
      <c r="F56" s="54"/>
      <c r="G56" s="54"/>
      <c r="H56" s="54"/>
      <c r="I56" s="54"/>
      <c r="J56" s="55"/>
      <c r="K56" s="15"/>
    </row>
    <row r="57" spans="1:11" ht="7.5" customHeight="1">
      <c r="A57" s="12"/>
      <c r="B57" s="43"/>
      <c r="C57" s="43"/>
      <c r="D57" s="43"/>
      <c r="E57" s="43"/>
      <c r="F57" s="43"/>
      <c r="G57" s="43"/>
      <c r="H57" s="43"/>
      <c r="I57" s="43"/>
      <c r="J57" s="43"/>
      <c r="K57" s="15"/>
    </row>
    <row r="58" spans="1:11" ht="15.75">
      <c r="A58" s="12"/>
      <c r="B58" s="48" t="s">
        <v>138</v>
      </c>
      <c r="C58" s="49" t="s">
        <v>241</v>
      </c>
      <c r="D58" s="49"/>
      <c r="E58" s="49"/>
      <c r="F58" s="49"/>
      <c r="G58" s="49"/>
      <c r="H58" s="49"/>
      <c r="I58" s="49"/>
      <c r="J58" s="50"/>
      <c r="K58" s="15"/>
    </row>
    <row r="59" spans="1:11" ht="15.75">
      <c r="A59" s="12"/>
      <c r="B59" s="51"/>
      <c r="C59" s="43" t="s">
        <v>242</v>
      </c>
      <c r="D59" s="43"/>
      <c r="E59" s="43"/>
      <c r="F59" s="43"/>
      <c r="G59" s="43"/>
      <c r="H59" s="43"/>
      <c r="I59" s="43"/>
      <c r="J59" s="52"/>
      <c r="K59" s="15"/>
    </row>
    <row r="60" spans="1:11" ht="15.75">
      <c r="A60" s="12"/>
      <c r="B60" s="51"/>
      <c r="C60" s="43" t="s">
        <v>243</v>
      </c>
      <c r="D60" s="43"/>
      <c r="E60" s="43"/>
      <c r="F60" s="43"/>
      <c r="G60" s="43"/>
      <c r="H60" s="43"/>
      <c r="I60" s="43"/>
      <c r="J60" s="52"/>
      <c r="K60" s="15"/>
    </row>
    <row r="61" spans="1:11" ht="15.75">
      <c r="A61" s="12"/>
      <c r="B61" s="53"/>
      <c r="C61" s="54" t="s">
        <v>244</v>
      </c>
      <c r="D61" s="54"/>
      <c r="E61" s="54"/>
      <c r="F61" s="54"/>
      <c r="G61" s="54"/>
      <c r="H61" s="54"/>
      <c r="I61" s="54"/>
      <c r="J61" s="55"/>
      <c r="K61" s="15"/>
    </row>
    <row r="62" spans="1:11" ht="7.5" customHeight="1">
      <c r="A62" s="12"/>
      <c r="B62" s="43"/>
      <c r="C62" s="43"/>
      <c r="D62" s="43"/>
      <c r="E62" s="43"/>
      <c r="F62" s="43"/>
      <c r="G62" s="43"/>
      <c r="H62" s="43"/>
      <c r="I62" s="43"/>
      <c r="J62" s="43"/>
      <c r="K62" s="15"/>
    </row>
    <row r="63" spans="1:11" ht="15.75">
      <c r="A63" s="12"/>
      <c r="B63" s="48" t="s">
        <v>245</v>
      </c>
      <c r="C63" s="49" t="s">
        <v>246</v>
      </c>
      <c r="D63" s="49"/>
      <c r="E63" s="49"/>
      <c r="F63" s="49"/>
      <c r="G63" s="49"/>
      <c r="H63" s="49"/>
      <c r="I63" s="49"/>
      <c r="J63" s="50"/>
      <c r="K63" s="15"/>
    </row>
    <row r="64" spans="1:11" ht="15.75">
      <c r="A64" s="12"/>
      <c r="B64" s="57" t="s">
        <v>247</v>
      </c>
      <c r="C64" s="43" t="s">
        <v>248</v>
      </c>
      <c r="D64" s="43"/>
      <c r="E64" s="43"/>
      <c r="F64" s="43"/>
      <c r="G64" s="43"/>
      <c r="H64" s="43"/>
      <c r="I64" s="43"/>
      <c r="J64" s="52"/>
      <c r="K64" s="15"/>
    </row>
    <row r="65" spans="1:11" ht="15" customHeight="1">
      <c r="A65" s="12"/>
      <c r="B65" s="51"/>
      <c r="C65" s="43" t="s">
        <v>249</v>
      </c>
      <c r="D65" s="43"/>
      <c r="E65" s="43"/>
      <c r="F65" s="43"/>
      <c r="G65" s="43"/>
      <c r="H65" s="43"/>
      <c r="I65" s="43"/>
      <c r="J65" s="52"/>
      <c r="K65" s="15"/>
    </row>
    <row r="66" spans="1:11" ht="15.75">
      <c r="A66" s="12"/>
      <c r="B66" s="53"/>
      <c r="C66" s="54" t="s">
        <v>250</v>
      </c>
      <c r="D66" s="54"/>
      <c r="E66" s="54"/>
      <c r="F66" s="54"/>
      <c r="G66" s="54"/>
      <c r="H66" s="54"/>
      <c r="I66" s="54"/>
      <c r="J66" s="55"/>
      <c r="K66" s="15"/>
    </row>
    <row r="67" spans="1:11" ht="7.5" customHeight="1">
      <c r="A67" s="12"/>
      <c r="B67" s="58"/>
      <c r="C67" s="58"/>
      <c r="D67" s="58"/>
      <c r="E67" s="58"/>
      <c r="F67" s="58"/>
      <c r="G67" s="58"/>
      <c r="H67" s="58"/>
      <c r="I67" s="58"/>
      <c r="J67" s="58"/>
      <c r="K67" s="15"/>
    </row>
    <row r="68" spans="1:11" ht="15.75">
      <c r="A68" s="12"/>
      <c r="B68" s="48" t="s">
        <v>140</v>
      </c>
      <c r="C68" s="49" t="s">
        <v>251</v>
      </c>
      <c r="D68" s="49"/>
      <c r="E68" s="49"/>
      <c r="F68" s="49"/>
      <c r="G68" s="49"/>
      <c r="H68" s="49"/>
      <c r="I68" s="49"/>
      <c r="J68" s="50"/>
      <c r="K68" s="15"/>
    </row>
    <row r="69" spans="1:11" ht="15.75">
      <c r="A69" s="12"/>
      <c r="B69" s="53"/>
      <c r="C69" s="54" t="s">
        <v>252</v>
      </c>
      <c r="D69" s="54"/>
      <c r="E69" s="54"/>
      <c r="F69" s="54"/>
      <c r="G69" s="54"/>
      <c r="H69" s="54"/>
      <c r="I69" s="54"/>
      <c r="J69" s="55"/>
      <c r="K69" s="15"/>
    </row>
    <row r="70" spans="1:11" ht="7.5" customHeight="1">
      <c r="A70" s="12"/>
      <c r="B70" s="58"/>
      <c r="C70" s="58"/>
      <c r="D70" s="58"/>
      <c r="E70" s="58"/>
      <c r="F70" s="58"/>
      <c r="G70" s="58"/>
      <c r="H70" s="58"/>
      <c r="I70" s="58"/>
      <c r="J70" s="58"/>
      <c r="K70" s="15"/>
    </row>
    <row r="71" spans="1:11" ht="15.75">
      <c r="A71" s="12"/>
      <c r="B71" s="48" t="s">
        <v>253</v>
      </c>
      <c r="C71" s="49" t="s">
        <v>254</v>
      </c>
      <c r="D71" s="49"/>
      <c r="E71" s="49"/>
      <c r="F71" s="49"/>
      <c r="G71" s="49"/>
      <c r="H71" s="49"/>
      <c r="I71" s="49"/>
      <c r="J71" s="50"/>
      <c r="K71" s="15"/>
    </row>
    <row r="72" spans="1:11" ht="15.75">
      <c r="A72" s="12"/>
      <c r="B72" s="51"/>
      <c r="C72" s="43" t="s">
        <v>255</v>
      </c>
      <c r="D72" s="43"/>
      <c r="E72" s="43"/>
      <c r="F72" s="43"/>
      <c r="G72" s="43"/>
      <c r="H72" s="43"/>
      <c r="I72" s="43"/>
      <c r="J72" s="52"/>
      <c r="K72" s="15"/>
    </row>
    <row r="73" spans="1:11" ht="15.75">
      <c r="A73" s="12"/>
      <c r="B73" s="53"/>
      <c r="C73" s="54" t="s">
        <v>256</v>
      </c>
      <c r="D73" s="54"/>
      <c r="E73" s="54"/>
      <c r="F73" s="54"/>
      <c r="G73" s="54"/>
      <c r="H73" s="54"/>
      <c r="I73" s="54"/>
      <c r="J73" s="55"/>
      <c r="K73" s="15"/>
    </row>
    <row r="74" spans="1:11" ht="7.5" customHeight="1">
      <c r="A74" s="12"/>
      <c r="B74" s="58"/>
      <c r="C74" s="58"/>
      <c r="D74" s="58"/>
      <c r="E74" s="58"/>
      <c r="F74" s="58"/>
      <c r="G74" s="58"/>
      <c r="H74" s="58"/>
      <c r="I74" s="58"/>
      <c r="J74" s="58"/>
      <c r="K74" s="15"/>
    </row>
    <row r="75" spans="1:11" ht="15" customHeight="1">
      <c r="A75" s="12"/>
      <c r="B75" s="48" t="s">
        <v>142</v>
      </c>
      <c r="C75" s="49" t="s">
        <v>257</v>
      </c>
      <c r="D75" s="49"/>
      <c r="E75" s="49"/>
      <c r="F75" s="49"/>
      <c r="G75" s="49"/>
      <c r="H75" s="49"/>
      <c r="I75" s="49"/>
      <c r="J75" s="50"/>
      <c r="K75" s="15"/>
    </row>
    <row r="76" spans="1:11" ht="15" customHeight="1">
      <c r="A76" s="12"/>
      <c r="B76" s="51"/>
      <c r="C76" s="43" t="s">
        <v>258</v>
      </c>
      <c r="D76" s="43"/>
      <c r="E76" s="43"/>
      <c r="F76" s="43"/>
      <c r="G76" s="43"/>
      <c r="H76" s="43"/>
      <c r="I76" s="43"/>
      <c r="J76" s="52"/>
      <c r="K76" s="15"/>
    </row>
    <row r="77" spans="1:11" ht="15" customHeight="1">
      <c r="A77" s="12"/>
      <c r="B77" s="53"/>
      <c r="C77" s="54" t="s">
        <v>259</v>
      </c>
      <c r="D77" s="54"/>
      <c r="E77" s="54"/>
      <c r="F77" s="54"/>
      <c r="G77" s="54"/>
      <c r="H77" s="54"/>
      <c r="I77" s="54"/>
      <c r="J77" s="55"/>
      <c r="K77" s="15"/>
    </row>
    <row r="78" spans="1:11" ht="7.5" customHeight="1">
      <c r="A78" s="12"/>
      <c r="B78" s="43"/>
      <c r="C78" s="43"/>
      <c r="D78" s="43"/>
      <c r="E78" s="43"/>
      <c r="F78" s="43"/>
      <c r="G78" s="43"/>
      <c r="H78" s="43"/>
      <c r="I78" s="43"/>
      <c r="J78" s="43"/>
      <c r="K78" s="15"/>
    </row>
    <row r="79" spans="1:11" ht="15" customHeight="1">
      <c r="A79" s="12"/>
      <c r="B79" s="48" t="s">
        <v>260</v>
      </c>
      <c r="C79" s="49" t="s">
        <v>261</v>
      </c>
      <c r="D79" s="49"/>
      <c r="E79" s="49"/>
      <c r="F79" s="49"/>
      <c r="G79" s="49"/>
      <c r="H79" s="49"/>
      <c r="I79" s="49"/>
      <c r="J79" s="50"/>
      <c r="K79" s="15"/>
    </row>
    <row r="80" spans="1:11" ht="15.75">
      <c r="A80" s="12"/>
      <c r="B80" s="59" t="s">
        <v>262</v>
      </c>
      <c r="C80" s="54" t="s">
        <v>263</v>
      </c>
      <c r="D80" s="54"/>
      <c r="E80" s="54"/>
      <c r="F80" s="54"/>
      <c r="G80" s="54"/>
      <c r="H80" s="54"/>
      <c r="I80" s="54"/>
      <c r="J80" s="55"/>
      <c r="K80" s="15"/>
    </row>
    <row r="81" spans="1:11" ht="7.5" customHeight="1">
      <c r="A81" s="12"/>
      <c r="B81" s="58"/>
      <c r="C81" s="58"/>
      <c r="D81" s="58"/>
      <c r="E81" s="58"/>
      <c r="F81" s="58"/>
      <c r="G81" s="58"/>
      <c r="H81" s="58"/>
      <c r="I81" s="58"/>
      <c r="J81" s="58"/>
      <c r="K81" s="15"/>
    </row>
    <row r="82" spans="1:11" ht="15" customHeight="1">
      <c r="A82" s="12"/>
      <c r="B82" s="48" t="s">
        <v>144</v>
      </c>
      <c r="C82" s="49" t="s">
        <v>264</v>
      </c>
      <c r="D82" s="49"/>
      <c r="E82" s="49"/>
      <c r="F82" s="49"/>
      <c r="G82" s="49"/>
      <c r="H82" s="49"/>
      <c r="I82" s="49"/>
      <c r="J82" s="50"/>
      <c r="K82" s="15"/>
    </row>
    <row r="83" spans="1:11" ht="15" customHeight="1">
      <c r="A83" s="12"/>
      <c r="B83" s="51"/>
      <c r="C83" s="43" t="s">
        <v>265</v>
      </c>
      <c r="D83" s="43"/>
      <c r="E83" s="43"/>
      <c r="F83" s="43"/>
      <c r="G83" s="43"/>
      <c r="H83" s="43"/>
      <c r="I83" s="43"/>
      <c r="J83" s="52"/>
      <c r="K83" s="15"/>
    </row>
    <row r="84" spans="1:11" ht="15" customHeight="1">
      <c r="A84" s="12"/>
      <c r="B84" s="51"/>
      <c r="C84" s="43" t="s">
        <v>266</v>
      </c>
      <c r="D84" s="43"/>
      <c r="E84" s="43"/>
      <c r="F84" s="43"/>
      <c r="G84" s="43"/>
      <c r="H84" s="43"/>
      <c r="I84" s="43"/>
      <c r="J84" s="52"/>
      <c r="K84" s="15"/>
    </row>
    <row r="85" spans="1:11" ht="15" customHeight="1">
      <c r="A85" s="12"/>
      <c r="B85" s="51"/>
      <c r="C85" s="43" t="s">
        <v>267</v>
      </c>
      <c r="D85" s="43"/>
      <c r="E85" s="43"/>
      <c r="F85" s="43"/>
      <c r="G85" s="43"/>
      <c r="H85" s="43"/>
      <c r="I85" s="43"/>
      <c r="J85" s="52"/>
      <c r="K85" s="15"/>
    </row>
    <row r="86" spans="1:11" ht="15" customHeight="1">
      <c r="A86" s="12"/>
      <c r="B86" s="51"/>
      <c r="C86" s="43" t="s">
        <v>268</v>
      </c>
      <c r="D86" s="43"/>
      <c r="E86" s="43"/>
      <c r="F86" s="43"/>
      <c r="G86" s="43"/>
      <c r="H86" s="43"/>
      <c r="I86" s="43"/>
      <c r="J86" s="52"/>
      <c r="K86" s="15"/>
    </row>
    <row r="87" spans="1:11" ht="15" customHeight="1">
      <c r="A87" s="12"/>
      <c r="B87" s="51"/>
      <c r="C87" s="43" t="s">
        <v>269</v>
      </c>
      <c r="D87" s="43"/>
      <c r="E87" s="43"/>
      <c r="F87" s="43"/>
      <c r="G87" s="43"/>
      <c r="H87" s="43"/>
      <c r="I87" s="43"/>
      <c r="J87" s="52"/>
      <c r="K87" s="15"/>
    </row>
    <row r="88" spans="1:11" ht="15" customHeight="1">
      <c r="A88" s="12"/>
      <c r="B88" s="51"/>
      <c r="C88" s="43" t="s">
        <v>270</v>
      </c>
      <c r="D88" s="43"/>
      <c r="E88" s="43"/>
      <c r="F88" s="43"/>
      <c r="G88" s="43"/>
      <c r="H88" s="43"/>
      <c r="I88" s="43"/>
      <c r="J88" s="52"/>
      <c r="K88" s="15"/>
    </row>
    <row r="89" spans="1:11" ht="15" customHeight="1">
      <c r="A89" s="12"/>
      <c r="B89" s="51"/>
      <c r="C89" s="43" t="s">
        <v>271</v>
      </c>
      <c r="D89" s="43"/>
      <c r="E89" s="43"/>
      <c r="F89" s="43"/>
      <c r="G89" s="43"/>
      <c r="H89" s="43"/>
      <c r="I89" s="43"/>
      <c r="J89" s="52"/>
      <c r="K89" s="15"/>
    </row>
    <row r="90" spans="1:11" ht="15" customHeight="1">
      <c r="A90" s="12"/>
      <c r="B90" s="53"/>
      <c r="C90" s="54" t="s">
        <v>272</v>
      </c>
      <c r="D90" s="54"/>
      <c r="E90" s="54"/>
      <c r="F90" s="54"/>
      <c r="G90" s="54"/>
      <c r="H90" s="54"/>
      <c r="I90" s="54"/>
      <c r="J90" s="55"/>
      <c r="K90" s="15"/>
    </row>
    <row r="91" spans="1:11" ht="7.5" customHeight="1">
      <c r="A91" s="12"/>
      <c r="B91" s="58"/>
      <c r="C91" s="58"/>
      <c r="D91" s="58"/>
      <c r="E91" s="58"/>
      <c r="F91" s="58"/>
      <c r="G91" s="58"/>
      <c r="H91" s="58"/>
      <c r="I91" s="58"/>
      <c r="J91" s="58"/>
      <c r="K91" s="15"/>
    </row>
    <row r="92" spans="1:11" ht="15" customHeight="1">
      <c r="A92" s="12"/>
      <c r="B92" s="48" t="s">
        <v>273</v>
      </c>
      <c r="C92" s="49" t="s">
        <v>274</v>
      </c>
      <c r="D92" s="49"/>
      <c r="E92" s="49"/>
      <c r="F92" s="49"/>
      <c r="G92" s="49"/>
      <c r="H92" s="49"/>
      <c r="I92" s="49"/>
      <c r="J92" s="50"/>
      <c r="K92" s="15"/>
    </row>
    <row r="93" spans="1:11" ht="15" customHeight="1">
      <c r="A93" s="12"/>
      <c r="B93" s="57" t="s">
        <v>275</v>
      </c>
      <c r="C93" s="43" t="s">
        <v>276</v>
      </c>
      <c r="D93" s="43"/>
      <c r="E93" s="43"/>
      <c r="F93" s="43"/>
      <c r="G93" s="43"/>
      <c r="H93" s="43"/>
      <c r="I93" s="43"/>
      <c r="J93" s="52"/>
      <c r="K93" s="15"/>
    </row>
    <row r="94" spans="1:11" ht="15" customHeight="1">
      <c r="A94" s="12"/>
      <c r="B94" s="51"/>
      <c r="C94" s="43" t="s">
        <v>277</v>
      </c>
      <c r="D94" s="43"/>
      <c r="E94" s="43"/>
      <c r="F94" s="43"/>
      <c r="G94" s="43"/>
      <c r="H94" s="43"/>
      <c r="I94" s="43"/>
      <c r="J94" s="52"/>
      <c r="K94" s="15"/>
    </row>
    <row r="95" spans="1:11" ht="15" customHeight="1">
      <c r="A95" s="12"/>
      <c r="B95" s="51"/>
      <c r="C95" s="43" t="s">
        <v>278</v>
      </c>
      <c r="D95" s="43"/>
      <c r="E95" s="43"/>
      <c r="F95" s="43"/>
      <c r="G95" s="43"/>
      <c r="H95" s="43"/>
      <c r="I95" s="43"/>
      <c r="J95" s="52"/>
      <c r="K95" s="15"/>
    </row>
    <row r="96" spans="1:11" ht="15" customHeight="1">
      <c r="A96" s="12"/>
      <c r="B96" s="53"/>
      <c r="C96" s="54" t="s">
        <v>279</v>
      </c>
      <c r="D96" s="54"/>
      <c r="E96" s="54"/>
      <c r="F96" s="54"/>
      <c r="G96" s="54"/>
      <c r="H96" s="54"/>
      <c r="I96" s="54"/>
      <c r="J96" s="55"/>
      <c r="K96" s="15"/>
    </row>
    <row r="97" spans="1:11" ht="7.5" customHeight="1">
      <c r="A97" s="12"/>
      <c r="B97" s="43"/>
      <c r="C97" s="43"/>
      <c r="D97" s="43"/>
      <c r="E97" s="43"/>
      <c r="F97" s="43"/>
      <c r="G97" s="43"/>
      <c r="H97" s="43"/>
      <c r="I97" s="43"/>
      <c r="J97" s="43"/>
      <c r="K97" s="15"/>
    </row>
    <row r="98" spans="1:11" ht="15" customHeight="1">
      <c r="A98" s="12"/>
      <c r="B98" s="60" t="s">
        <v>280</v>
      </c>
      <c r="C98" s="61" t="s">
        <v>280</v>
      </c>
      <c r="D98" s="61"/>
      <c r="E98" s="61"/>
      <c r="F98" s="61"/>
      <c r="G98" s="61"/>
      <c r="H98" s="61"/>
      <c r="I98" s="61"/>
      <c r="J98" s="62"/>
      <c r="K98" s="15"/>
    </row>
    <row r="99" spans="1:11" ht="7.5" customHeight="1">
      <c r="A99" s="12"/>
      <c r="B99" s="43"/>
      <c r="C99" s="43"/>
      <c r="D99" s="43"/>
      <c r="E99" s="43"/>
      <c r="F99" s="43"/>
      <c r="G99" s="43"/>
      <c r="H99" s="43"/>
      <c r="I99" s="43"/>
      <c r="J99" s="43"/>
      <c r="K99" s="15"/>
    </row>
    <row r="100" spans="1:11" ht="15.75">
      <c r="A100" s="12"/>
      <c r="B100" s="48" t="s">
        <v>281</v>
      </c>
      <c r="C100" s="49" t="s">
        <v>282</v>
      </c>
      <c r="D100" s="49"/>
      <c r="E100" s="49"/>
      <c r="F100" s="49"/>
      <c r="G100" s="49"/>
      <c r="H100" s="49"/>
      <c r="I100" s="49"/>
      <c r="J100" s="50"/>
      <c r="K100" s="15"/>
    </row>
    <row r="101" spans="1:11" ht="15.75">
      <c r="A101" s="12"/>
      <c r="B101" s="53"/>
      <c r="C101" s="54" t="s">
        <v>283</v>
      </c>
      <c r="D101" s="54"/>
      <c r="E101" s="54"/>
      <c r="F101" s="54"/>
      <c r="G101" s="54"/>
      <c r="H101" s="54"/>
      <c r="I101" s="54"/>
      <c r="J101" s="55"/>
      <c r="K101" s="15"/>
    </row>
    <row r="102" spans="1:11" ht="7.5" customHeight="1">
      <c r="A102" s="12"/>
      <c r="B102" s="43"/>
      <c r="C102" s="43"/>
      <c r="D102" s="43"/>
      <c r="E102" s="43"/>
      <c r="F102" s="43"/>
      <c r="G102" s="43"/>
      <c r="H102" s="43"/>
      <c r="I102" s="43"/>
      <c r="J102" s="43"/>
      <c r="K102" s="15"/>
    </row>
    <row r="103" spans="1:11" ht="15.75">
      <c r="A103" s="12"/>
      <c r="B103" s="48" t="s">
        <v>148</v>
      </c>
      <c r="C103" s="49" t="s">
        <v>284</v>
      </c>
      <c r="D103" s="49"/>
      <c r="E103" s="49"/>
      <c r="F103" s="49"/>
      <c r="G103" s="49"/>
      <c r="H103" s="49"/>
      <c r="I103" s="49"/>
      <c r="J103" s="50"/>
      <c r="K103" s="15"/>
    </row>
    <row r="104" spans="1:11" ht="15.75">
      <c r="A104" s="12"/>
      <c r="B104" s="51"/>
      <c r="C104" s="43" t="s">
        <v>285</v>
      </c>
      <c r="D104" s="43"/>
      <c r="E104" s="43"/>
      <c r="F104" s="43"/>
      <c r="G104" s="43"/>
      <c r="H104" s="43"/>
      <c r="I104" s="43"/>
      <c r="J104" s="52"/>
      <c r="K104" s="15"/>
    </row>
    <row r="105" spans="1:11" ht="15" customHeight="1">
      <c r="A105" s="12"/>
      <c r="B105" s="51"/>
      <c r="C105" s="43" t="s">
        <v>286</v>
      </c>
      <c r="D105" s="43"/>
      <c r="E105" s="43"/>
      <c r="F105" s="43"/>
      <c r="G105" s="43"/>
      <c r="H105" s="43"/>
      <c r="I105" s="43"/>
      <c r="J105" s="52"/>
      <c r="K105" s="15"/>
    </row>
    <row r="106" spans="1:11" ht="15.75">
      <c r="A106" s="12"/>
      <c r="B106" s="51"/>
      <c r="C106" s="43" t="s">
        <v>287</v>
      </c>
      <c r="D106" s="43"/>
      <c r="E106" s="43"/>
      <c r="F106" s="43"/>
      <c r="G106" s="43"/>
      <c r="H106" s="43"/>
      <c r="I106" s="43"/>
      <c r="J106" s="52"/>
      <c r="K106" s="15"/>
    </row>
    <row r="107" spans="1:11" ht="15.75">
      <c r="A107" s="12"/>
      <c r="B107" s="51"/>
      <c r="C107" s="43" t="s">
        <v>288</v>
      </c>
      <c r="D107" s="43"/>
      <c r="E107" s="43"/>
      <c r="F107" s="43"/>
      <c r="G107" s="43"/>
      <c r="H107" s="43"/>
      <c r="I107" s="43"/>
      <c r="J107" s="52"/>
      <c r="K107" s="15"/>
    </row>
    <row r="108" spans="1:11" ht="15.75">
      <c r="A108" s="12"/>
      <c r="B108" s="51"/>
      <c r="C108" s="43" t="s">
        <v>289</v>
      </c>
      <c r="D108" s="43"/>
      <c r="E108" s="43"/>
      <c r="F108" s="43"/>
      <c r="G108" s="43"/>
      <c r="H108" s="43"/>
      <c r="I108" s="43"/>
      <c r="J108" s="52"/>
      <c r="K108" s="15"/>
    </row>
    <row r="109" spans="1:11" ht="15.75">
      <c r="A109" s="12"/>
      <c r="B109" s="51"/>
      <c r="C109" s="43" t="s">
        <v>290</v>
      </c>
      <c r="D109" s="43"/>
      <c r="E109" s="43"/>
      <c r="F109" s="43"/>
      <c r="G109" s="43"/>
      <c r="H109" s="43"/>
      <c r="I109" s="43"/>
      <c r="J109" s="52"/>
      <c r="K109" s="15"/>
    </row>
    <row r="110" spans="1:11" ht="15.75">
      <c r="A110" s="12"/>
      <c r="B110" s="53"/>
      <c r="C110" s="54" t="s">
        <v>291</v>
      </c>
      <c r="D110" s="54"/>
      <c r="E110" s="54"/>
      <c r="F110" s="54"/>
      <c r="G110" s="54"/>
      <c r="H110" s="54"/>
      <c r="I110" s="54"/>
      <c r="J110" s="55"/>
      <c r="K110" s="15"/>
    </row>
    <row r="111" spans="1:11" ht="7.5" customHeight="1">
      <c r="A111" s="12"/>
      <c r="B111" s="43"/>
      <c r="C111" s="43"/>
      <c r="D111" s="43"/>
      <c r="E111" s="43"/>
      <c r="F111" s="43"/>
      <c r="G111" s="43"/>
      <c r="H111" s="43"/>
      <c r="I111" s="43"/>
      <c r="J111" s="43"/>
      <c r="K111" s="15"/>
    </row>
    <row r="112" spans="1:11" ht="15.75">
      <c r="A112" s="12"/>
      <c r="B112" s="48" t="s">
        <v>292</v>
      </c>
      <c r="C112" s="49" t="s">
        <v>293</v>
      </c>
      <c r="D112" s="49"/>
      <c r="E112" s="49"/>
      <c r="F112" s="49"/>
      <c r="G112" s="49"/>
      <c r="H112" s="49"/>
      <c r="I112" s="49"/>
      <c r="J112" s="50"/>
      <c r="K112" s="15"/>
    </row>
    <row r="113" spans="1:11" ht="15.75">
      <c r="A113" s="12"/>
      <c r="B113" s="51"/>
      <c r="C113" s="43" t="s">
        <v>294</v>
      </c>
      <c r="D113" s="43"/>
      <c r="E113" s="43"/>
      <c r="F113" s="43"/>
      <c r="G113" s="43"/>
      <c r="H113" s="43"/>
      <c r="I113" s="43"/>
      <c r="J113" s="52"/>
      <c r="K113" s="15"/>
    </row>
    <row r="114" spans="1:11" ht="15.75">
      <c r="A114" s="12"/>
      <c r="B114" s="51"/>
      <c r="C114" s="43" t="s">
        <v>295</v>
      </c>
      <c r="D114" s="43"/>
      <c r="E114" s="43"/>
      <c r="F114" s="43"/>
      <c r="G114" s="43"/>
      <c r="H114" s="43"/>
      <c r="I114" s="43"/>
      <c r="J114" s="52"/>
      <c r="K114" s="15"/>
    </row>
    <row r="115" spans="1:11" ht="15.75">
      <c r="A115" s="12"/>
      <c r="B115" s="53"/>
      <c r="C115" s="54" t="s">
        <v>296</v>
      </c>
      <c r="D115" s="54"/>
      <c r="E115" s="54"/>
      <c r="F115" s="54"/>
      <c r="G115" s="54"/>
      <c r="H115" s="54"/>
      <c r="I115" s="54"/>
      <c r="J115" s="55"/>
      <c r="K115" s="15"/>
    </row>
    <row r="116" spans="1:11" ht="7.5" customHeight="1">
      <c r="A116" s="12"/>
      <c r="B116" s="43"/>
      <c r="C116" s="43"/>
      <c r="D116" s="43"/>
      <c r="E116" s="43"/>
      <c r="F116" s="43"/>
      <c r="G116" s="43"/>
      <c r="H116" s="43"/>
      <c r="I116" s="43"/>
      <c r="J116" s="43"/>
      <c r="K116" s="15"/>
    </row>
    <row r="117" spans="1:11" ht="15.75">
      <c r="A117" s="12"/>
      <c r="B117" s="48" t="s">
        <v>297</v>
      </c>
      <c r="C117" s="49" t="s">
        <v>298</v>
      </c>
      <c r="D117" s="49"/>
      <c r="E117" s="49"/>
      <c r="F117" s="49"/>
      <c r="G117" s="49"/>
      <c r="H117" s="49"/>
      <c r="I117" s="49"/>
      <c r="J117" s="50"/>
      <c r="K117" s="15"/>
    </row>
    <row r="118" spans="1:11" ht="15.75">
      <c r="A118" s="12"/>
      <c r="B118" s="57" t="s">
        <v>299</v>
      </c>
      <c r="C118" s="43" t="s">
        <v>300</v>
      </c>
      <c r="D118" s="43"/>
      <c r="E118" s="43"/>
      <c r="F118" s="43"/>
      <c r="G118" s="43"/>
      <c r="H118" s="43"/>
      <c r="I118" s="43"/>
      <c r="J118" s="52"/>
      <c r="K118" s="15"/>
    </row>
    <row r="119" spans="1:11" ht="15.75">
      <c r="A119" s="12"/>
      <c r="B119" s="51"/>
      <c r="C119" s="43" t="s">
        <v>301</v>
      </c>
      <c r="D119" s="43"/>
      <c r="E119" s="43"/>
      <c r="F119" s="43"/>
      <c r="G119" s="43"/>
      <c r="H119" s="43"/>
      <c r="I119" s="43"/>
      <c r="J119" s="52"/>
      <c r="K119" s="15"/>
    </row>
    <row r="120" spans="1:11" ht="15" customHeight="1">
      <c r="A120" s="12"/>
      <c r="B120" s="53"/>
      <c r="C120" s="54" t="s">
        <v>302</v>
      </c>
      <c r="D120" s="54"/>
      <c r="E120" s="54"/>
      <c r="F120" s="54"/>
      <c r="G120" s="54"/>
      <c r="H120" s="54"/>
      <c r="I120" s="54"/>
      <c r="J120" s="55"/>
      <c r="K120" s="15"/>
    </row>
    <row r="121" spans="1:11" ht="7.5" customHeight="1">
      <c r="A121" s="12"/>
      <c r="B121" s="58"/>
      <c r="C121" s="58"/>
      <c r="D121" s="58"/>
      <c r="E121" s="58"/>
      <c r="F121" s="58"/>
      <c r="G121" s="58"/>
      <c r="H121" s="58"/>
      <c r="I121" s="58"/>
      <c r="J121" s="58"/>
      <c r="K121" s="15"/>
    </row>
    <row r="122" spans="1:11" ht="15.75">
      <c r="A122" s="12"/>
      <c r="B122" s="48" t="s">
        <v>303</v>
      </c>
      <c r="C122" s="49" t="s">
        <v>304</v>
      </c>
      <c r="D122" s="49"/>
      <c r="E122" s="49"/>
      <c r="F122" s="49"/>
      <c r="G122" s="49"/>
      <c r="H122" s="49"/>
      <c r="I122" s="49"/>
      <c r="J122" s="50"/>
      <c r="K122" s="15"/>
    </row>
    <row r="123" spans="1:11" ht="15.75">
      <c r="A123" s="12"/>
      <c r="B123" s="57" t="s">
        <v>305</v>
      </c>
      <c r="C123" s="43" t="s">
        <v>306</v>
      </c>
      <c r="D123" s="43"/>
      <c r="E123" s="43"/>
      <c r="F123" s="43"/>
      <c r="G123" s="43"/>
      <c r="H123" s="43"/>
      <c r="I123" s="43"/>
      <c r="J123" s="52"/>
      <c r="K123" s="15"/>
    </row>
    <row r="124" spans="1:11" ht="15.75">
      <c r="A124" s="12"/>
      <c r="B124" s="51"/>
      <c r="C124" s="43" t="s">
        <v>307</v>
      </c>
      <c r="D124" s="43"/>
      <c r="E124" s="43"/>
      <c r="F124" s="43"/>
      <c r="G124" s="43"/>
      <c r="H124" s="43"/>
      <c r="I124" s="43"/>
      <c r="J124" s="52"/>
      <c r="K124" s="15"/>
    </row>
    <row r="125" spans="1:11" ht="15.75">
      <c r="A125" s="12"/>
      <c r="B125" s="51"/>
      <c r="C125" s="43" t="s">
        <v>308</v>
      </c>
      <c r="D125" s="43"/>
      <c r="E125" s="43"/>
      <c r="F125" s="43"/>
      <c r="G125" s="43"/>
      <c r="H125" s="43"/>
      <c r="I125" s="43"/>
      <c r="J125" s="52"/>
      <c r="K125" s="15"/>
    </row>
    <row r="126" spans="1:11" ht="15.75">
      <c r="A126" s="12"/>
      <c r="B126" s="51"/>
      <c r="C126" s="43" t="s">
        <v>309</v>
      </c>
      <c r="D126" s="43"/>
      <c r="E126" s="43"/>
      <c r="F126" s="43"/>
      <c r="G126" s="43"/>
      <c r="H126" s="43"/>
      <c r="I126" s="43"/>
      <c r="J126" s="52"/>
      <c r="K126" s="15"/>
    </row>
    <row r="127" spans="1:11" ht="15.75">
      <c r="A127" s="12"/>
      <c r="B127" s="51"/>
      <c r="C127" s="43" t="s">
        <v>310</v>
      </c>
      <c r="D127" s="43"/>
      <c r="E127" s="43"/>
      <c r="F127" s="43"/>
      <c r="G127" s="43"/>
      <c r="H127" s="43"/>
      <c r="I127" s="43"/>
      <c r="J127" s="52"/>
      <c r="K127" s="15"/>
    </row>
    <row r="128" spans="1:11" ht="15.75">
      <c r="A128" s="12"/>
      <c r="B128" s="53"/>
      <c r="C128" s="54" t="s">
        <v>311</v>
      </c>
      <c r="D128" s="54"/>
      <c r="E128" s="54"/>
      <c r="F128" s="54"/>
      <c r="G128" s="54"/>
      <c r="H128" s="54"/>
      <c r="I128" s="54"/>
      <c r="J128" s="55"/>
      <c r="K128" s="15"/>
    </row>
    <row r="129" spans="1:11" ht="7.5" customHeight="1">
      <c r="A129" s="12"/>
      <c r="B129" s="43"/>
      <c r="C129" s="58"/>
      <c r="D129" s="43"/>
      <c r="E129" s="43"/>
      <c r="F129" s="43"/>
      <c r="G129" s="43"/>
      <c r="H129" s="43"/>
      <c r="I129" s="43"/>
      <c r="J129" s="43"/>
      <c r="K129" s="15"/>
    </row>
    <row r="130" spans="1:11" ht="15.75">
      <c r="A130" s="12"/>
      <c r="B130" s="48" t="s">
        <v>312</v>
      </c>
      <c r="C130" s="49" t="s">
        <v>313</v>
      </c>
      <c r="D130" s="49"/>
      <c r="E130" s="49"/>
      <c r="F130" s="49"/>
      <c r="G130" s="49"/>
      <c r="H130" s="49"/>
      <c r="I130" s="49"/>
      <c r="J130" s="50"/>
      <c r="K130" s="15"/>
    </row>
    <row r="131" spans="1:11" ht="15.75">
      <c r="A131" s="12"/>
      <c r="B131" s="51"/>
      <c r="C131" s="43" t="s">
        <v>314</v>
      </c>
      <c r="D131" s="43"/>
      <c r="E131" s="43"/>
      <c r="F131" s="43"/>
      <c r="G131" s="43"/>
      <c r="H131" s="43"/>
      <c r="I131" s="43"/>
      <c r="J131" s="52"/>
      <c r="K131" s="15"/>
    </row>
    <row r="132" spans="1:11" ht="15.75">
      <c r="A132" s="12"/>
      <c r="B132" s="51"/>
      <c r="C132" s="43" t="s">
        <v>315</v>
      </c>
      <c r="D132" s="43"/>
      <c r="E132" s="43"/>
      <c r="F132" s="43"/>
      <c r="G132" s="43"/>
      <c r="H132" s="43"/>
      <c r="I132" s="43"/>
      <c r="J132" s="52"/>
      <c r="K132" s="15"/>
    </row>
    <row r="133" spans="1:11" ht="15.75">
      <c r="A133" s="12"/>
      <c r="B133" s="53"/>
      <c r="C133" s="54" t="s">
        <v>316</v>
      </c>
      <c r="D133" s="54"/>
      <c r="E133" s="54"/>
      <c r="F133" s="54"/>
      <c r="G133" s="54"/>
      <c r="H133" s="54"/>
      <c r="I133" s="54"/>
      <c r="J133" s="55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3" t="s">
        <v>40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0000"/>
  </sheetPr>
  <dimension ref="A1:V68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>
      <c r="A10" s="22"/>
      <c r="B10" s="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3"/>
    </row>
    <row r="11" spans="1:22" s="2" customFormat="1" ht="15.75">
      <c r="A11" s="22"/>
      <c r="B11" s="8"/>
      <c r="C11" s="92" t="s">
        <v>18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69"/>
      <c r="R11" s="67"/>
      <c r="S11" s="67"/>
      <c r="T11" s="67"/>
    </row>
    <row r="12" spans="1:22" s="2" customFormat="1">
      <c r="A12" s="22"/>
      <c r="B12" s="8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70"/>
      <c r="R12" s="64"/>
      <c r="S12" s="64"/>
      <c r="T12" s="64"/>
    </row>
    <row r="13" spans="1:22" s="2" customFormat="1" ht="15.75">
      <c r="A13" s="22"/>
      <c r="B13" s="8"/>
      <c r="C13" s="92" t="s">
        <v>19</v>
      </c>
      <c r="D13" s="92"/>
      <c r="E13" s="92"/>
      <c r="F13" s="92"/>
      <c r="G13" s="67"/>
      <c r="H13" s="92" t="s">
        <v>20</v>
      </c>
      <c r="I13" s="92"/>
      <c r="J13" s="92"/>
      <c r="K13" s="92"/>
      <c r="L13" s="67"/>
      <c r="M13" s="92" t="s">
        <v>21</v>
      </c>
      <c r="N13" s="92"/>
      <c r="O13" s="92"/>
      <c r="P13" s="92"/>
      <c r="Q13" s="69"/>
      <c r="R13" s="67"/>
      <c r="S13" s="67"/>
      <c r="T13" s="67"/>
    </row>
    <row r="14" spans="1:22" s="2" customFormat="1" ht="15.75" customHeight="1">
      <c r="A14" s="22"/>
      <c r="B14" s="8"/>
      <c r="C14" s="95" t="s">
        <v>22</v>
      </c>
      <c r="D14" s="95"/>
      <c r="E14" s="93" t="s">
        <v>23</v>
      </c>
      <c r="F14" s="94" t="s">
        <v>24</v>
      </c>
      <c r="G14" s="65"/>
      <c r="H14" s="95" t="s">
        <v>22</v>
      </c>
      <c r="I14" s="95"/>
      <c r="J14" s="93" t="s">
        <v>23</v>
      </c>
      <c r="K14" s="94" t="s">
        <v>24</v>
      </c>
      <c r="L14" s="87"/>
      <c r="M14" s="95" t="s">
        <v>22</v>
      </c>
      <c r="N14" s="95"/>
      <c r="O14" s="93" t="s">
        <v>23</v>
      </c>
      <c r="P14" s="94" t="s">
        <v>24</v>
      </c>
      <c r="Q14" s="71"/>
      <c r="R14" s="65"/>
      <c r="S14" s="68"/>
      <c r="T14" s="68"/>
    </row>
    <row r="15" spans="1:22" s="2" customFormat="1" ht="15.75">
      <c r="A15" s="22"/>
      <c r="B15" s="8"/>
      <c r="C15" s="31">
        <v>2017</v>
      </c>
      <c r="D15" s="31">
        <v>2018</v>
      </c>
      <c r="E15" s="93"/>
      <c r="F15" s="94"/>
      <c r="G15" s="65"/>
      <c r="H15" s="31">
        <v>2017</v>
      </c>
      <c r="I15" s="31">
        <v>2018</v>
      </c>
      <c r="J15" s="93"/>
      <c r="K15" s="94"/>
      <c r="L15" s="87"/>
      <c r="M15" s="31">
        <v>2017</v>
      </c>
      <c r="N15" s="31">
        <v>2018</v>
      </c>
      <c r="O15" s="93"/>
      <c r="P15" s="94"/>
      <c r="Q15" s="71"/>
      <c r="R15" s="65"/>
      <c r="S15" s="68"/>
      <c r="T15" s="68"/>
    </row>
    <row r="16" spans="1:22" s="2" customFormat="1" ht="15.75">
      <c r="A16" s="22"/>
      <c r="B16" s="8"/>
      <c r="C16" s="31"/>
      <c r="D16" s="31"/>
      <c r="E16" s="86"/>
      <c r="F16" s="87"/>
      <c r="G16" s="65"/>
      <c r="H16" s="31"/>
      <c r="I16" s="31"/>
      <c r="J16" s="86"/>
      <c r="K16" s="87"/>
      <c r="L16" s="87"/>
      <c r="M16" s="31"/>
      <c r="N16" s="31"/>
      <c r="O16" s="86"/>
      <c r="P16" s="87"/>
      <c r="Q16" s="71"/>
      <c r="R16" s="65"/>
      <c r="S16" s="68"/>
      <c r="T16" s="68"/>
    </row>
    <row r="17" spans="1:20" s="2" customFormat="1" ht="15.75">
      <c r="A17" s="22"/>
      <c r="B17" s="33" t="s">
        <v>25</v>
      </c>
      <c r="C17" s="34">
        <v>5639</v>
      </c>
      <c r="D17" s="34">
        <v>4051</v>
      </c>
      <c r="E17" s="35">
        <f t="shared" ref="E17:E19" si="0">IF(ISBLANK(D17),"",(IFERROR(((D17/C17-1)*100),"")))</f>
        <v>-28.161021457705271</v>
      </c>
      <c r="F17" s="34">
        <v>334243</v>
      </c>
      <c r="G17" s="65"/>
      <c r="H17" s="34">
        <v>2475</v>
      </c>
      <c r="I17" s="34">
        <v>1839</v>
      </c>
      <c r="J17" s="35">
        <f t="shared" ref="J17:J19" si="1">IF(ISBLANK(I17),"",(IFERROR(((I17/H17-1)*100),"")))</f>
        <v>-25.696969696969695</v>
      </c>
      <c r="K17" s="34">
        <v>141396</v>
      </c>
      <c r="L17" s="87"/>
      <c r="M17" s="34">
        <v>3164</v>
      </c>
      <c r="N17" s="34">
        <v>2212</v>
      </c>
      <c r="O17" s="35">
        <f t="shared" ref="O17:O19" si="2">IF(ISBLANK(N17),"",(IFERROR(((N17/M17-1)*100),"")))</f>
        <v>-30.088495575221241</v>
      </c>
      <c r="P17" s="34">
        <v>192847</v>
      </c>
      <c r="Q17" s="71"/>
      <c r="R17" s="65"/>
      <c r="S17" s="68"/>
      <c r="T17" s="68"/>
    </row>
    <row r="18" spans="1:20" s="2" customFormat="1" ht="15.75">
      <c r="A18" s="22"/>
      <c r="B18" s="33" t="s">
        <v>26</v>
      </c>
      <c r="C18" s="34">
        <v>6295</v>
      </c>
      <c r="D18" s="34">
        <v>10272</v>
      </c>
      <c r="E18" s="35">
        <f t="shared" si="0"/>
        <v>63.17712470214456</v>
      </c>
      <c r="F18" s="34">
        <v>341343</v>
      </c>
      <c r="G18" s="65"/>
      <c r="H18" s="34">
        <v>2603</v>
      </c>
      <c r="I18" s="34">
        <v>4435</v>
      </c>
      <c r="J18" s="35">
        <f t="shared" si="1"/>
        <v>70.380330388013832</v>
      </c>
      <c r="K18" s="34">
        <v>144368</v>
      </c>
      <c r="L18" s="87"/>
      <c r="M18" s="34">
        <v>3692</v>
      </c>
      <c r="N18" s="34">
        <v>5837</v>
      </c>
      <c r="O18" s="35">
        <f t="shared" si="2"/>
        <v>58.098591549295776</v>
      </c>
      <c r="P18" s="34">
        <v>196975</v>
      </c>
      <c r="Q18" s="71"/>
      <c r="R18" s="65"/>
      <c r="S18" s="68"/>
      <c r="T18" s="68"/>
    </row>
    <row r="19" spans="1:20" s="2" customFormat="1" ht="15.75">
      <c r="A19" s="22"/>
      <c r="B19" s="33" t="s">
        <v>27</v>
      </c>
      <c r="C19" s="34">
        <v>10675</v>
      </c>
      <c r="D19" s="34">
        <v>9189</v>
      </c>
      <c r="E19" s="35">
        <f t="shared" si="0"/>
        <v>-13.920374707259953</v>
      </c>
      <c r="F19" s="34">
        <v>350532</v>
      </c>
      <c r="G19" s="65"/>
      <c r="H19" s="34">
        <v>4468</v>
      </c>
      <c r="I19" s="34">
        <v>4100</v>
      </c>
      <c r="J19" s="35">
        <f t="shared" si="1"/>
        <v>-8.2363473589973086</v>
      </c>
      <c r="K19" s="34">
        <v>148468</v>
      </c>
      <c r="L19" s="87"/>
      <c r="M19" s="34">
        <v>6207</v>
      </c>
      <c r="N19" s="34">
        <v>5089</v>
      </c>
      <c r="O19" s="35">
        <f t="shared" si="2"/>
        <v>-18.01192202352183</v>
      </c>
      <c r="P19" s="34">
        <v>202064</v>
      </c>
      <c r="Q19" s="71"/>
      <c r="R19" s="65"/>
      <c r="S19" s="68"/>
      <c r="T19" s="68"/>
    </row>
    <row r="20" spans="1:20" s="2" customFormat="1" ht="15.75">
      <c r="A20" s="22"/>
      <c r="B20" s="33" t="s">
        <v>28</v>
      </c>
      <c r="C20" s="34">
        <v>7879</v>
      </c>
      <c r="D20" s="34">
        <v>10955</v>
      </c>
      <c r="E20" s="35">
        <f>IF(ISBLANK(D20),"",(IFERROR(((D20/C20-1)*100),"")))</f>
        <v>39.040487371493839</v>
      </c>
      <c r="F20" s="34">
        <v>361487</v>
      </c>
      <c r="G20" s="65"/>
      <c r="H20" s="34">
        <v>3508</v>
      </c>
      <c r="I20" s="34">
        <v>4938</v>
      </c>
      <c r="J20" s="35">
        <f>IF(ISBLANK(I20),"",(IFERROR(((I20/H20-1)*100),"")))</f>
        <v>40.763968072976063</v>
      </c>
      <c r="K20" s="34">
        <v>153406</v>
      </c>
      <c r="L20" s="87"/>
      <c r="M20" s="34">
        <v>4371</v>
      </c>
      <c r="N20" s="34">
        <v>6017</v>
      </c>
      <c r="O20" s="35">
        <f>IF(ISBLANK(N20),"",(IFERROR(((N20/M20-1)*100),"")))</f>
        <v>37.657286662091053</v>
      </c>
      <c r="P20" s="34">
        <v>208081</v>
      </c>
      <c r="Q20" s="71"/>
      <c r="R20" s="65"/>
      <c r="S20" s="68"/>
      <c r="T20" s="68"/>
    </row>
    <row r="21" spans="1:20" s="2" customFormat="1" ht="15.75">
      <c r="A21" s="22"/>
      <c r="B21" s="33" t="s">
        <v>29</v>
      </c>
      <c r="C21" s="34">
        <v>10068</v>
      </c>
      <c r="D21" s="34">
        <v>10331</v>
      </c>
      <c r="E21" s="35">
        <f t="shared" ref="E21:E28" si="3">IF(ISBLANK(D21),"",(IFERROR(((D21/C21-1)*100),"")))</f>
        <v>2.6122367898291587</v>
      </c>
      <c r="F21" s="34">
        <v>371818</v>
      </c>
      <c r="G21" s="65"/>
      <c r="H21" s="34">
        <v>4701</v>
      </c>
      <c r="I21" s="34">
        <v>4538</v>
      </c>
      <c r="J21" s="35">
        <f t="shared" ref="J21:J28" si="4">IF(ISBLANK(I21),"",(IFERROR(((I21/H21-1)*100),"")))</f>
        <v>-3.4673473728993875</v>
      </c>
      <c r="K21" s="34">
        <v>157944</v>
      </c>
      <c r="L21" s="87"/>
      <c r="M21" s="34">
        <v>5367</v>
      </c>
      <c r="N21" s="34">
        <v>5793</v>
      </c>
      <c r="O21" s="35">
        <f t="shared" ref="O21:O28" si="5">IF(ISBLANK(N21),"",(IFERROR(((N21/M21-1)*100),"")))</f>
        <v>7.9373951928451758</v>
      </c>
      <c r="P21" s="34">
        <v>213874</v>
      </c>
      <c r="Q21" s="71"/>
      <c r="R21" s="65"/>
      <c r="S21" s="68"/>
      <c r="T21" s="68"/>
    </row>
    <row r="22" spans="1:20" s="2" customFormat="1" ht="15.75">
      <c r="A22" s="22"/>
      <c r="B22" s="33" t="s">
        <v>30</v>
      </c>
      <c r="C22" s="34">
        <v>10460</v>
      </c>
      <c r="D22" s="34">
        <v>8403</v>
      </c>
      <c r="E22" s="35">
        <f t="shared" si="3"/>
        <v>-19.665391969407263</v>
      </c>
      <c r="F22" s="34">
        <v>380221</v>
      </c>
      <c r="G22" s="65"/>
      <c r="H22" s="34">
        <v>4684</v>
      </c>
      <c r="I22" s="34">
        <v>3859</v>
      </c>
      <c r="J22" s="35">
        <f t="shared" si="4"/>
        <v>-17.613151152860805</v>
      </c>
      <c r="K22" s="34">
        <v>161803</v>
      </c>
      <c r="L22" s="87"/>
      <c r="M22" s="34">
        <v>5776</v>
      </c>
      <c r="N22" s="34">
        <v>4544</v>
      </c>
      <c r="O22" s="35">
        <f t="shared" si="5"/>
        <v>-21.32963988919667</v>
      </c>
      <c r="P22" s="34">
        <v>218418</v>
      </c>
      <c r="Q22" s="71"/>
      <c r="R22" s="65"/>
      <c r="S22" s="68"/>
      <c r="T22" s="68"/>
    </row>
    <row r="23" spans="1:20" s="2" customFormat="1" ht="15.75">
      <c r="A23" s="22"/>
      <c r="B23" s="33" t="s">
        <v>31</v>
      </c>
      <c r="C23" s="34">
        <v>9040</v>
      </c>
      <c r="D23" s="34">
        <v>9823</v>
      </c>
      <c r="E23" s="35">
        <f t="shared" si="3"/>
        <v>8.6615044247787552</v>
      </c>
      <c r="F23" s="34">
        <v>390044</v>
      </c>
      <c r="G23" s="65"/>
      <c r="H23" s="34">
        <v>3943</v>
      </c>
      <c r="I23" s="34">
        <v>4485</v>
      </c>
      <c r="J23" s="35">
        <f t="shared" si="4"/>
        <v>13.745878772508235</v>
      </c>
      <c r="K23" s="34">
        <v>166288</v>
      </c>
      <c r="L23" s="87"/>
      <c r="M23" s="34">
        <v>5097</v>
      </c>
      <c r="N23" s="34">
        <v>5338</v>
      </c>
      <c r="O23" s="35">
        <f t="shared" si="5"/>
        <v>4.7282715322738866</v>
      </c>
      <c r="P23" s="34">
        <v>223756</v>
      </c>
      <c r="Q23" s="71"/>
      <c r="R23" s="65"/>
      <c r="S23" s="68"/>
      <c r="T23" s="68"/>
    </row>
    <row r="24" spans="1:20" s="2" customFormat="1" ht="15.75">
      <c r="A24" s="22"/>
      <c r="B24" s="33" t="s">
        <v>32</v>
      </c>
      <c r="C24" s="34">
        <v>9934</v>
      </c>
      <c r="D24" s="34">
        <v>11137</v>
      </c>
      <c r="E24" s="35">
        <f t="shared" si="3"/>
        <v>12.109925508355147</v>
      </c>
      <c r="F24" s="34">
        <v>401181</v>
      </c>
      <c r="G24" s="65"/>
      <c r="H24" s="34">
        <v>4471</v>
      </c>
      <c r="I24" s="34">
        <v>4979</v>
      </c>
      <c r="J24" s="35">
        <f t="shared" si="4"/>
        <v>11.362111384477735</v>
      </c>
      <c r="K24" s="34">
        <v>171267</v>
      </c>
      <c r="L24" s="87"/>
      <c r="M24" s="34">
        <v>5463</v>
      </c>
      <c r="N24" s="34">
        <v>6158</v>
      </c>
      <c r="O24" s="35">
        <f t="shared" si="5"/>
        <v>12.721947647812559</v>
      </c>
      <c r="P24" s="34">
        <v>229914</v>
      </c>
      <c r="Q24" s="71"/>
      <c r="R24" s="65"/>
      <c r="S24" s="68"/>
      <c r="T24" s="68"/>
    </row>
    <row r="25" spans="1:20" s="2" customFormat="1" ht="15.75">
      <c r="A25" s="22"/>
      <c r="B25" s="33" t="s">
        <v>33</v>
      </c>
      <c r="C25" s="34">
        <v>10319</v>
      </c>
      <c r="D25" s="34">
        <v>10251</v>
      </c>
      <c r="E25" s="35">
        <f t="shared" si="3"/>
        <v>-0.65897858319604596</v>
      </c>
      <c r="F25" s="34">
        <v>411432</v>
      </c>
      <c r="G25" s="65"/>
      <c r="H25" s="34">
        <v>4518</v>
      </c>
      <c r="I25" s="34">
        <v>4547</v>
      </c>
      <c r="J25" s="35">
        <f t="shared" si="4"/>
        <v>0.64187693669766066</v>
      </c>
      <c r="K25" s="34">
        <v>175814</v>
      </c>
      <c r="L25" s="87"/>
      <c r="M25" s="34">
        <v>5801</v>
      </c>
      <c r="N25" s="34">
        <v>5704</v>
      </c>
      <c r="O25" s="35">
        <f t="shared" si="5"/>
        <v>-1.6721254956042042</v>
      </c>
      <c r="P25" s="34">
        <v>235618</v>
      </c>
      <c r="Q25" s="71"/>
      <c r="R25" s="65"/>
      <c r="S25" s="68"/>
      <c r="T25" s="68"/>
    </row>
    <row r="26" spans="1:20" s="2" customFormat="1" ht="15.75">
      <c r="A26" s="22"/>
      <c r="B26" s="33" t="s">
        <v>34</v>
      </c>
      <c r="C26" s="34">
        <v>10860</v>
      </c>
      <c r="D26" s="34">
        <v>12905</v>
      </c>
      <c r="E26" s="35">
        <f t="shared" si="3"/>
        <v>18.830570902394108</v>
      </c>
      <c r="F26" s="34">
        <v>424337</v>
      </c>
      <c r="G26" s="65"/>
      <c r="H26" s="34">
        <v>4690</v>
      </c>
      <c r="I26" s="34">
        <v>5616</v>
      </c>
      <c r="J26" s="35">
        <f t="shared" si="4"/>
        <v>19.744136460554373</v>
      </c>
      <c r="K26" s="34">
        <v>181430</v>
      </c>
      <c r="L26" s="87"/>
      <c r="M26" s="34">
        <v>6170</v>
      </c>
      <c r="N26" s="34">
        <v>7289</v>
      </c>
      <c r="O26" s="35">
        <f t="shared" si="5"/>
        <v>18.136142625607789</v>
      </c>
      <c r="P26" s="34">
        <v>242907</v>
      </c>
      <c r="Q26" s="71"/>
      <c r="R26" s="65"/>
      <c r="S26" s="68"/>
      <c r="T26" s="68"/>
    </row>
    <row r="27" spans="1:20" s="2" customFormat="1" ht="15.75">
      <c r="A27" s="22"/>
      <c r="B27" s="33" t="s">
        <v>35</v>
      </c>
      <c r="C27" s="34">
        <v>10198</v>
      </c>
      <c r="D27" s="89">
        <v>8714</v>
      </c>
      <c r="E27" s="90">
        <f t="shared" si="3"/>
        <v>-14.551872916258091</v>
      </c>
      <c r="F27" s="89">
        <v>433051</v>
      </c>
      <c r="G27" s="65"/>
      <c r="H27" s="34">
        <v>4580</v>
      </c>
      <c r="I27" s="89">
        <v>3971</v>
      </c>
      <c r="J27" s="90">
        <f t="shared" si="4"/>
        <v>-13.29694323144105</v>
      </c>
      <c r="K27" s="89">
        <v>185401</v>
      </c>
      <c r="L27" s="87"/>
      <c r="M27" s="34">
        <v>5618</v>
      </c>
      <c r="N27" s="89">
        <v>4743</v>
      </c>
      <c r="O27" s="90">
        <f t="shared" si="5"/>
        <v>-15.574937700249203</v>
      </c>
      <c r="P27" s="89">
        <v>247650</v>
      </c>
      <c r="Q27" s="71"/>
      <c r="R27" s="65"/>
      <c r="S27" s="68"/>
      <c r="T27" s="68"/>
    </row>
    <row r="28" spans="1:20" s="2" customFormat="1" ht="15.75">
      <c r="A28" s="22"/>
      <c r="B28" s="33" t="s">
        <v>36</v>
      </c>
      <c r="C28" s="34">
        <v>6127</v>
      </c>
      <c r="D28" s="34"/>
      <c r="E28" s="35" t="str">
        <f t="shared" si="3"/>
        <v/>
      </c>
      <c r="F28" s="34"/>
      <c r="G28" s="65"/>
      <c r="H28" s="34">
        <v>2969</v>
      </c>
      <c r="I28" s="34"/>
      <c r="J28" s="35" t="str">
        <f t="shared" si="4"/>
        <v/>
      </c>
      <c r="K28" s="34"/>
      <c r="L28" s="87"/>
      <c r="M28" s="34">
        <v>3158</v>
      </c>
      <c r="N28" s="34"/>
      <c r="O28" s="35" t="str">
        <f t="shared" si="5"/>
        <v/>
      </c>
      <c r="P28" s="34"/>
      <c r="Q28" s="71"/>
      <c r="R28" s="65"/>
      <c r="S28" s="68"/>
      <c r="T28" s="68"/>
    </row>
    <row r="29" spans="1:20" s="85" customFormat="1" ht="15.75">
      <c r="A29" s="83"/>
      <c r="B29" s="39" t="s">
        <v>37</v>
      </c>
      <c r="C29" s="73">
        <f>SUM(C17:C28)</f>
        <v>107494</v>
      </c>
      <c r="D29" s="73">
        <f>SUM(D17:D28)</f>
        <v>106031</v>
      </c>
      <c r="E29" s="72"/>
      <c r="F29" s="73"/>
      <c r="G29" s="77"/>
      <c r="H29" s="73">
        <f>SUM(H17:H28)</f>
        <v>47610</v>
      </c>
      <c r="I29" s="73">
        <f>SUM(I17:I28)</f>
        <v>47307</v>
      </c>
      <c r="J29" s="72"/>
      <c r="K29" s="73"/>
      <c r="L29" s="77"/>
      <c r="M29" s="73">
        <f>SUM(M17:M28)</f>
        <v>59884</v>
      </c>
      <c r="N29" s="73">
        <f>SUM(N17:N28)</f>
        <v>58724</v>
      </c>
      <c r="O29" s="72"/>
      <c r="P29" s="73"/>
      <c r="Q29" s="84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39" t="s">
        <v>38</v>
      </c>
      <c r="C32" s="73">
        <f>SUM(C17:C27)</f>
        <v>101367</v>
      </c>
      <c r="D32" s="73">
        <f>SUM(D17:D27)</f>
        <v>106031</v>
      </c>
      <c r="E32" s="72">
        <f>(D32/C32-1)*100</f>
        <v>4.6011029230420109</v>
      </c>
      <c r="G32" s="21"/>
      <c r="H32" s="73">
        <f>SUM(H17:H27)</f>
        <v>44641</v>
      </c>
      <c r="I32" s="73">
        <f>SUM(I17:I27)</f>
        <v>47307</v>
      </c>
      <c r="J32" s="72">
        <f>(I32/H32-1)*100</f>
        <v>5.972088438879064</v>
      </c>
      <c r="K32" s="21"/>
      <c r="L32" s="21"/>
      <c r="M32" s="73">
        <f>SUM(M17:M27)</f>
        <v>56726</v>
      </c>
      <c r="N32" s="73">
        <f>SUM(N17:N27)</f>
        <v>58724</v>
      </c>
      <c r="O32" s="72">
        <f>(N32/M32-1)*100</f>
        <v>3.5221944082078682</v>
      </c>
      <c r="P32" s="21"/>
      <c r="Q32" s="23"/>
    </row>
    <row r="33" spans="1:17" s="2" customFormat="1" ht="15.75">
      <c r="A33" s="22"/>
      <c r="B33" s="39" t="s">
        <v>39</v>
      </c>
      <c r="C33" s="74"/>
      <c r="D33" s="72">
        <f>(D32/C32-1)*100</f>
        <v>4.6011029230420109</v>
      </c>
      <c r="E33" s="21"/>
      <c r="F33" s="74"/>
      <c r="G33" s="21"/>
      <c r="H33" s="74"/>
      <c r="I33" s="72">
        <f>(I32/H32-1)*100</f>
        <v>5.972088438879064</v>
      </c>
      <c r="J33" s="21"/>
      <c r="K33" s="21"/>
      <c r="L33" s="21"/>
      <c r="M33" s="74"/>
      <c r="N33" s="72">
        <f>(N32/M32-1)*100</f>
        <v>3.5221944082078682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3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41</v>
      </c>
      <c r="D38" s="21" t="s">
        <v>42</v>
      </c>
      <c r="E38" s="21"/>
      <c r="F38" s="21"/>
      <c r="G38" s="21"/>
      <c r="H38" s="21" t="s">
        <v>41</v>
      </c>
      <c r="I38" s="21" t="s">
        <v>42</v>
      </c>
      <c r="J38" s="21"/>
      <c r="K38" s="21"/>
      <c r="L38" s="21"/>
      <c r="M38" s="21" t="s">
        <v>41</v>
      </c>
      <c r="N38" s="21" t="s">
        <v>42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43</v>
      </c>
      <c r="D40" s="79">
        <f>C27</f>
        <v>10198</v>
      </c>
      <c r="E40" s="79">
        <f>D27</f>
        <v>8714</v>
      </c>
      <c r="F40" s="21"/>
      <c r="G40" s="21"/>
      <c r="H40" s="21" t="s">
        <v>43</v>
      </c>
      <c r="I40" s="79">
        <f>H27</f>
        <v>4580</v>
      </c>
      <c r="J40" s="79">
        <f>I27</f>
        <v>3971</v>
      </c>
      <c r="K40" s="21"/>
      <c r="L40" s="21"/>
      <c r="M40" s="21" t="s">
        <v>43</v>
      </c>
      <c r="N40" s="79">
        <f>M27</f>
        <v>5618</v>
      </c>
      <c r="O40" s="79">
        <f>N27</f>
        <v>4743</v>
      </c>
      <c r="P40" s="21"/>
      <c r="Q40" s="23"/>
    </row>
    <row r="41" spans="1:17" s="2" customFormat="1">
      <c r="A41" s="22"/>
      <c r="B41" s="8"/>
      <c r="C41" s="21" t="s">
        <v>44</v>
      </c>
      <c r="D41" s="21" t="str">
        <f>B27</f>
        <v xml:space="preserve">  Noviembre</v>
      </c>
      <c r="E41" s="21"/>
      <c r="F41" s="21"/>
      <c r="G41" s="21"/>
      <c r="H41" s="21" t="s">
        <v>44</v>
      </c>
      <c r="I41" s="21" t="str">
        <f>B27</f>
        <v xml:space="preserve">  Noviembre</v>
      </c>
      <c r="J41" s="21"/>
      <c r="K41" s="21"/>
      <c r="L41" s="21"/>
      <c r="M41" s="21" t="str">
        <f>B20</f>
        <v xml:space="preserve">  Abril</v>
      </c>
      <c r="N41" s="21" t="str">
        <f>B27</f>
        <v xml:space="preserve">  Noviembre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3">
    <mergeCell ref="C11:P11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FF0000"/>
  </sheetPr>
  <dimension ref="A1:T72"/>
  <sheetViews>
    <sheetView showGridLines="0" zoomScale="90" zoomScaleNormal="90" workbookViewId="0">
      <selection activeCell="P29" sqref="P29"/>
    </sheetView>
  </sheetViews>
  <sheetFormatPr defaultColWidth="11.42578125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>
      <c r="A10" s="12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3"/>
      <c r="R10" s="2"/>
      <c r="S10" s="2"/>
      <c r="T10" s="2"/>
    </row>
    <row r="11" spans="1:20" s="65" customFormat="1" ht="15.75">
      <c r="A11" s="63"/>
      <c r="B11" s="64"/>
      <c r="C11" s="92" t="s">
        <v>45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69"/>
      <c r="R11" s="67"/>
      <c r="S11" s="67"/>
      <c r="T11" s="64"/>
    </row>
    <row r="12" spans="1:20" s="65" customFormat="1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70"/>
      <c r="R12" s="64"/>
      <c r="S12" s="64"/>
      <c r="T12" s="64"/>
    </row>
    <row r="13" spans="1:20" s="65" customFormat="1" ht="15.75">
      <c r="A13" s="63"/>
      <c r="B13" s="64"/>
      <c r="C13" s="92" t="s">
        <v>46</v>
      </c>
      <c r="D13" s="92"/>
      <c r="E13" s="92"/>
      <c r="F13" s="92"/>
      <c r="G13" s="67"/>
      <c r="H13" s="92" t="s">
        <v>47</v>
      </c>
      <c r="I13" s="92"/>
      <c r="J13" s="92"/>
      <c r="K13" s="92"/>
      <c r="L13" s="67"/>
      <c r="M13" s="92" t="s">
        <v>48</v>
      </c>
      <c r="N13" s="92"/>
      <c r="O13" s="92"/>
      <c r="P13" s="92"/>
      <c r="Q13" s="69"/>
      <c r="R13" s="67"/>
      <c r="S13" s="67"/>
      <c r="T13" s="64"/>
    </row>
    <row r="14" spans="1:20" s="65" customFormat="1" ht="15.75" customHeight="1">
      <c r="A14" s="63"/>
      <c r="B14" s="66"/>
      <c r="C14" s="95" t="s">
        <v>22</v>
      </c>
      <c r="D14" s="95"/>
      <c r="E14" s="93" t="s">
        <v>23</v>
      </c>
      <c r="F14" s="94" t="s">
        <v>24</v>
      </c>
      <c r="H14" s="95" t="s">
        <v>22</v>
      </c>
      <c r="I14" s="95"/>
      <c r="J14" s="93" t="s">
        <v>23</v>
      </c>
      <c r="K14" s="94" t="s">
        <v>24</v>
      </c>
      <c r="L14" s="87"/>
      <c r="M14" s="95" t="s">
        <v>22</v>
      </c>
      <c r="N14" s="95"/>
      <c r="O14" s="93" t="s">
        <v>23</v>
      </c>
      <c r="P14" s="94" t="s">
        <v>24</v>
      </c>
      <c r="Q14" s="70"/>
      <c r="R14" s="68"/>
      <c r="S14" s="68"/>
      <c r="T14" s="64"/>
    </row>
    <row r="15" spans="1:20" s="65" customFormat="1" ht="15.75">
      <c r="A15" s="63"/>
      <c r="B15" s="66"/>
      <c r="C15" s="31">
        <v>2017</v>
      </c>
      <c r="D15" s="31">
        <v>2018</v>
      </c>
      <c r="E15" s="93"/>
      <c r="F15" s="94"/>
      <c r="H15" s="31">
        <v>2017</v>
      </c>
      <c r="I15" s="31">
        <v>2018</v>
      </c>
      <c r="J15" s="93"/>
      <c r="K15" s="94"/>
      <c r="L15" s="87"/>
      <c r="M15" s="31">
        <v>2017</v>
      </c>
      <c r="N15" s="31">
        <v>2018</v>
      </c>
      <c r="O15" s="93"/>
      <c r="P15" s="94"/>
      <c r="Q15" s="70"/>
      <c r="R15" s="68"/>
      <c r="S15" s="68"/>
      <c r="T15" s="64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75"/>
      <c r="R16" s="2"/>
      <c r="S16" s="2"/>
      <c r="T16" s="2"/>
    </row>
    <row r="17" spans="1:19" s="2" customFormat="1" ht="15.75">
      <c r="A17" s="22"/>
      <c r="B17" s="33" t="s">
        <v>25</v>
      </c>
      <c r="C17" s="34">
        <v>2898</v>
      </c>
      <c r="D17" s="34">
        <v>2090</v>
      </c>
      <c r="E17" s="35">
        <f t="shared" ref="E17:E19" si="0">IF(ISBLANK(D17),"",(IFERROR(((D17/C17-1)*100),"")))</f>
        <v>-27.881297446514843</v>
      </c>
      <c r="F17" s="34">
        <v>163155</v>
      </c>
      <c r="G17" s="65"/>
      <c r="H17" s="34">
        <v>2051</v>
      </c>
      <c r="I17" s="34">
        <v>1506</v>
      </c>
      <c r="J17" s="35">
        <f t="shared" ref="J17:J19" si="1">IF(ISBLANK(I17),"",(IFERROR(((I17/H17-1)*100),"")))</f>
        <v>-26.572403705509508</v>
      </c>
      <c r="K17" s="34">
        <v>127013</v>
      </c>
      <c r="L17" s="87"/>
      <c r="M17" s="34">
        <v>622</v>
      </c>
      <c r="N17" s="34">
        <v>418</v>
      </c>
      <c r="O17" s="35">
        <f t="shared" ref="O17:O19" si="2">IF(ISBLANK(N17),"",(IFERROR(((N17/M17-1)*100),"")))</f>
        <v>-32.797427652733127</v>
      </c>
      <c r="P17" s="34">
        <v>41658</v>
      </c>
      <c r="Q17" s="71"/>
      <c r="R17" s="68"/>
      <c r="S17" s="68"/>
    </row>
    <row r="18" spans="1:19" s="2" customFormat="1" ht="15.75">
      <c r="A18" s="22"/>
      <c r="B18" s="33" t="s">
        <v>26</v>
      </c>
      <c r="C18" s="34">
        <v>3292</v>
      </c>
      <c r="D18" s="34">
        <v>4996</v>
      </c>
      <c r="E18" s="35">
        <f t="shared" si="0"/>
        <v>51.761846901579588</v>
      </c>
      <c r="F18" s="34">
        <v>166546</v>
      </c>
      <c r="G18" s="65"/>
      <c r="H18" s="34">
        <v>2224</v>
      </c>
      <c r="I18" s="34">
        <v>3824</v>
      </c>
      <c r="J18" s="35">
        <f t="shared" si="1"/>
        <v>71.942446043165461</v>
      </c>
      <c r="K18" s="34">
        <v>129644</v>
      </c>
      <c r="L18" s="87"/>
      <c r="M18" s="34">
        <v>698</v>
      </c>
      <c r="N18" s="34">
        <v>1312</v>
      </c>
      <c r="O18" s="35">
        <f t="shared" si="2"/>
        <v>87.96561604584528</v>
      </c>
      <c r="P18" s="34">
        <v>42627</v>
      </c>
      <c r="Q18" s="71"/>
      <c r="R18" s="68"/>
      <c r="S18" s="68"/>
    </row>
    <row r="19" spans="1:19" s="2" customFormat="1" ht="15.75">
      <c r="A19" s="22"/>
      <c r="B19" s="33" t="s">
        <v>27</v>
      </c>
      <c r="C19" s="34">
        <v>5484</v>
      </c>
      <c r="D19" s="34">
        <v>4350</v>
      </c>
      <c r="E19" s="35">
        <f t="shared" si="0"/>
        <v>-20.678336980306344</v>
      </c>
      <c r="F19" s="34">
        <v>170896</v>
      </c>
      <c r="G19" s="65"/>
      <c r="H19" s="34">
        <v>3754</v>
      </c>
      <c r="I19" s="34">
        <v>3404</v>
      </c>
      <c r="J19" s="35">
        <f t="shared" si="1"/>
        <v>-9.3233883857218984</v>
      </c>
      <c r="K19" s="34">
        <v>133048</v>
      </c>
      <c r="L19" s="87"/>
      <c r="M19" s="34">
        <v>1257</v>
      </c>
      <c r="N19" s="34">
        <v>1292</v>
      </c>
      <c r="O19" s="35">
        <f t="shared" si="2"/>
        <v>2.7844073190135266</v>
      </c>
      <c r="P19" s="34">
        <v>43919</v>
      </c>
      <c r="Q19" s="71"/>
      <c r="R19" s="68"/>
      <c r="S19" s="68"/>
    </row>
    <row r="20" spans="1:19" s="2" customFormat="1" ht="15.75">
      <c r="A20" s="22"/>
      <c r="B20" s="33" t="s">
        <v>28</v>
      </c>
      <c r="C20" s="34">
        <v>4051</v>
      </c>
      <c r="D20" s="34">
        <v>5364</v>
      </c>
      <c r="E20" s="35">
        <f>IF(ISBLANK(D20),"",(IFERROR(((D20/C20-1)*100),"")))</f>
        <v>32.411750185139468</v>
      </c>
      <c r="F20" s="34">
        <v>176260</v>
      </c>
      <c r="G20" s="65"/>
      <c r="H20" s="34">
        <v>2712</v>
      </c>
      <c r="I20" s="34">
        <v>3991</v>
      </c>
      <c r="J20" s="35">
        <f>IF(ISBLANK(I20),"",(IFERROR(((I20/H20-1)*100),"")))</f>
        <v>47.160766961651923</v>
      </c>
      <c r="K20" s="34">
        <v>137039</v>
      </c>
      <c r="L20" s="87"/>
      <c r="M20" s="34">
        <v>948</v>
      </c>
      <c r="N20" s="34">
        <v>1332</v>
      </c>
      <c r="O20" s="35">
        <f>IF(ISBLANK(N20),"",(IFERROR(((N20/M20-1)*100),"")))</f>
        <v>40.506329113924046</v>
      </c>
      <c r="P20" s="34">
        <v>45251</v>
      </c>
      <c r="Q20" s="71"/>
      <c r="R20" s="68"/>
      <c r="S20" s="68"/>
    </row>
    <row r="21" spans="1:19" s="2" customFormat="1" ht="15.75">
      <c r="A21" s="22"/>
      <c r="B21" s="33" t="s">
        <v>29</v>
      </c>
      <c r="C21" s="34">
        <v>5032</v>
      </c>
      <c r="D21" s="34">
        <v>5109</v>
      </c>
      <c r="E21" s="35">
        <f t="shared" ref="E21:E28" si="3">IF(ISBLANK(D21),"",(IFERROR(((D21/C21-1)*100),"")))</f>
        <v>1.530206677265511</v>
      </c>
      <c r="F21" s="34">
        <v>181369</v>
      </c>
      <c r="G21" s="65"/>
      <c r="H21" s="34">
        <v>3547</v>
      </c>
      <c r="I21" s="34">
        <v>3719</v>
      </c>
      <c r="J21" s="35">
        <f t="shared" ref="J21:J28" si="4">IF(ISBLANK(I21),"",(IFERROR(((I21/H21-1)*100),"")))</f>
        <v>4.8491683112489525</v>
      </c>
      <c r="K21" s="34">
        <v>140758</v>
      </c>
      <c r="L21" s="87"/>
      <c r="M21" s="34">
        <v>1328</v>
      </c>
      <c r="N21" s="34">
        <v>1307</v>
      </c>
      <c r="O21" s="35">
        <f t="shared" ref="O21:O28" si="5">IF(ISBLANK(N21),"",(IFERROR(((N21/M21-1)*100),"")))</f>
        <v>-1.5813253012048167</v>
      </c>
      <c r="P21" s="34">
        <v>46558</v>
      </c>
      <c r="Q21" s="71"/>
      <c r="R21" s="68"/>
      <c r="S21" s="68"/>
    </row>
    <row r="22" spans="1:19" s="2" customFormat="1" ht="15.75">
      <c r="A22" s="22"/>
      <c r="B22" s="33" t="s">
        <v>30</v>
      </c>
      <c r="C22" s="34">
        <v>5515</v>
      </c>
      <c r="D22" s="34">
        <v>4217</v>
      </c>
      <c r="E22" s="35">
        <f t="shared" si="3"/>
        <v>-23.535811423390751</v>
      </c>
      <c r="F22" s="34">
        <v>185586</v>
      </c>
      <c r="G22" s="65"/>
      <c r="H22" s="34">
        <v>3593</v>
      </c>
      <c r="I22" s="34">
        <v>2977</v>
      </c>
      <c r="J22" s="35">
        <f t="shared" si="4"/>
        <v>-17.144447536877262</v>
      </c>
      <c r="K22" s="34">
        <v>143735</v>
      </c>
      <c r="L22" s="87"/>
      <c r="M22" s="34">
        <v>1178</v>
      </c>
      <c r="N22" s="34">
        <v>1029</v>
      </c>
      <c r="O22" s="35">
        <f t="shared" si="5"/>
        <v>-12.648556876061123</v>
      </c>
      <c r="P22" s="34">
        <v>47587</v>
      </c>
      <c r="Q22" s="71"/>
      <c r="R22" s="68"/>
      <c r="S22" s="68"/>
    </row>
    <row r="23" spans="1:19" s="2" customFormat="1" ht="15.75">
      <c r="A23" s="22"/>
      <c r="B23" s="33" t="s">
        <v>31</v>
      </c>
      <c r="C23" s="34">
        <v>4688</v>
      </c>
      <c r="D23" s="34">
        <v>4907</v>
      </c>
      <c r="E23" s="35">
        <f t="shared" si="3"/>
        <v>4.6715017064846487</v>
      </c>
      <c r="F23" s="34">
        <v>190493</v>
      </c>
      <c r="G23" s="65"/>
      <c r="H23" s="34">
        <v>3278</v>
      </c>
      <c r="I23" s="34">
        <v>3522</v>
      </c>
      <c r="J23" s="35">
        <f t="shared" si="4"/>
        <v>7.4435631482611342</v>
      </c>
      <c r="K23" s="34">
        <v>147257</v>
      </c>
      <c r="L23" s="87"/>
      <c r="M23" s="34">
        <v>970</v>
      </c>
      <c r="N23" s="34">
        <v>1210</v>
      </c>
      <c r="O23" s="35">
        <f t="shared" si="5"/>
        <v>24.742268041237114</v>
      </c>
      <c r="P23" s="34">
        <v>48797</v>
      </c>
      <c r="Q23" s="71"/>
      <c r="R23" s="68"/>
      <c r="S23" s="68"/>
    </row>
    <row r="24" spans="1:19" s="2" customFormat="1" ht="15.75">
      <c r="A24" s="22"/>
      <c r="B24" s="33" t="s">
        <v>32</v>
      </c>
      <c r="C24" s="34">
        <v>4947</v>
      </c>
      <c r="D24" s="34">
        <v>5523</v>
      </c>
      <c r="E24" s="35">
        <f t="shared" si="3"/>
        <v>11.643420254699821</v>
      </c>
      <c r="F24" s="34">
        <v>196016</v>
      </c>
      <c r="G24" s="65"/>
      <c r="H24" s="34">
        <v>3603</v>
      </c>
      <c r="I24" s="34">
        <v>3866</v>
      </c>
      <c r="J24" s="35">
        <f t="shared" si="4"/>
        <v>7.2994726616708361</v>
      </c>
      <c r="K24" s="34">
        <v>151123</v>
      </c>
      <c r="L24" s="87"/>
      <c r="M24" s="34">
        <v>1191</v>
      </c>
      <c r="N24" s="34">
        <v>1325</v>
      </c>
      <c r="O24" s="35">
        <f t="shared" si="5"/>
        <v>11.251049538203194</v>
      </c>
      <c r="P24" s="34">
        <v>50122</v>
      </c>
      <c r="Q24" s="71"/>
      <c r="R24" s="68"/>
      <c r="S24" s="68"/>
    </row>
    <row r="25" spans="1:19" s="2" customFormat="1" ht="15.75">
      <c r="A25" s="22"/>
      <c r="B25" s="33" t="s">
        <v>33</v>
      </c>
      <c r="C25" s="34">
        <v>5058</v>
      </c>
      <c r="D25" s="34">
        <v>4768</v>
      </c>
      <c r="E25" s="35">
        <f t="shared" si="3"/>
        <v>-5.7334914986160506</v>
      </c>
      <c r="F25" s="34">
        <v>200784</v>
      </c>
      <c r="G25" s="65"/>
      <c r="H25" s="34">
        <v>3747</v>
      </c>
      <c r="I25" s="34">
        <v>3676</v>
      </c>
      <c r="J25" s="35">
        <f t="shared" si="4"/>
        <v>-1.8948492127034977</v>
      </c>
      <c r="K25" s="34">
        <v>154799</v>
      </c>
      <c r="L25" s="87"/>
      <c r="M25" s="34">
        <v>1228</v>
      </c>
      <c r="N25" s="34">
        <v>1297</v>
      </c>
      <c r="O25" s="35">
        <f t="shared" si="5"/>
        <v>5.6188925081433139</v>
      </c>
      <c r="P25" s="34">
        <v>51419</v>
      </c>
      <c r="Q25" s="71"/>
      <c r="R25" s="68"/>
      <c r="S25" s="68"/>
    </row>
    <row r="26" spans="1:19" s="2" customFormat="1" ht="15.75">
      <c r="A26" s="22"/>
      <c r="B26" s="33" t="s">
        <v>34</v>
      </c>
      <c r="C26" s="34">
        <v>5335</v>
      </c>
      <c r="D26" s="34">
        <v>5854</v>
      </c>
      <c r="E26" s="35">
        <f t="shared" si="3"/>
        <v>9.728209934395494</v>
      </c>
      <c r="F26" s="34">
        <v>206638</v>
      </c>
      <c r="G26" s="65"/>
      <c r="H26" s="34">
        <v>3895</v>
      </c>
      <c r="I26" s="34">
        <v>4629</v>
      </c>
      <c r="J26" s="35">
        <f t="shared" si="4"/>
        <v>18.844672657252893</v>
      </c>
      <c r="K26" s="34">
        <v>159428</v>
      </c>
      <c r="L26" s="87"/>
      <c r="M26" s="34">
        <v>1298</v>
      </c>
      <c r="N26" s="34">
        <v>1829</v>
      </c>
      <c r="O26" s="35">
        <f t="shared" si="5"/>
        <v>40.909090909090921</v>
      </c>
      <c r="P26" s="34">
        <v>53248</v>
      </c>
      <c r="Q26" s="71"/>
      <c r="R26" s="68"/>
      <c r="S26" s="68"/>
    </row>
    <row r="27" spans="1:19" s="2" customFormat="1" ht="15.75">
      <c r="A27" s="22"/>
      <c r="B27" s="33" t="s">
        <v>35</v>
      </c>
      <c r="C27" s="34">
        <v>4899</v>
      </c>
      <c r="D27" s="89">
        <v>4015</v>
      </c>
      <c r="E27" s="90">
        <f t="shared" si="3"/>
        <v>-18.044498877321903</v>
      </c>
      <c r="F27" s="89">
        <v>210653</v>
      </c>
      <c r="G27" s="65"/>
      <c r="H27" s="34">
        <v>3658</v>
      </c>
      <c r="I27" s="89">
        <v>3083</v>
      </c>
      <c r="J27" s="90">
        <f t="shared" si="4"/>
        <v>-15.718972115910335</v>
      </c>
      <c r="K27" s="89">
        <v>162511</v>
      </c>
      <c r="L27" s="87"/>
      <c r="M27" s="34">
        <v>1390</v>
      </c>
      <c r="N27" s="89">
        <v>1305</v>
      </c>
      <c r="O27" s="90">
        <f t="shared" si="5"/>
        <v>-6.1151079136690605</v>
      </c>
      <c r="P27" s="89">
        <v>54553</v>
      </c>
      <c r="Q27" s="71"/>
      <c r="R27" s="68"/>
      <c r="S27" s="68"/>
    </row>
    <row r="28" spans="1:19" s="2" customFormat="1" ht="15.75">
      <c r="A28" s="22"/>
      <c r="B28" s="33" t="s">
        <v>36</v>
      </c>
      <c r="C28" s="34">
        <v>2856</v>
      </c>
      <c r="D28" s="34"/>
      <c r="E28" s="35" t="str">
        <f t="shared" si="3"/>
        <v/>
      </c>
      <c r="F28" s="34"/>
      <c r="G28" s="65"/>
      <c r="H28" s="34">
        <v>2306</v>
      </c>
      <c r="I28" s="34"/>
      <c r="J28" s="35" t="str">
        <f t="shared" si="4"/>
        <v/>
      </c>
      <c r="K28" s="34"/>
      <c r="L28" s="87"/>
      <c r="M28" s="34">
        <v>777</v>
      </c>
      <c r="N28" s="34"/>
      <c r="O28" s="35" t="str">
        <f t="shared" si="5"/>
        <v/>
      </c>
      <c r="P28" s="34"/>
      <c r="Q28" s="71"/>
      <c r="R28" s="68"/>
      <c r="S28" s="68"/>
    </row>
    <row r="29" spans="1:19" s="85" customFormat="1" ht="15.75">
      <c r="A29" s="83"/>
      <c r="B29" s="39" t="s">
        <v>37</v>
      </c>
      <c r="C29" s="73">
        <f>SUM(C17:C28)</f>
        <v>54055</v>
      </c>
      <c r="D29" s="73">
        <f>SUM(D17:D28)</f>
        <v>51193</v>
      </c>
      <c r="E29" s="72"/>
      <c r="F29" s="73"/>
      <c r="G29" s="77"/>
      <c r="H29" s="73">
        <f>SUM(H17:H28)</f>
        <v>38368</v>
      </c>
      <c r="I29" s="73">
        <f>SUM(I17:I28)</f>
        <v>38197</v>
      </c>
      <c r="J29" s="72"/>
      <c r="K29" s="73"/>
      <c r="L29" s="77"/>
      <c r="M29" s="73">
        <f>SUM(M17:M28)</f>
        <v>12885</v>
      </c>
      <c r="N29" s="73">
        <f>SUM(N17:N28)</f>
        <v>13656</v>
      </c>
      <c r="O29" s="72"/>
      <c r="P29" s="73"/>
      <c r="Q29" s="84"/>
    </row>
    <row r="30" spans="1:19" s="2" customFormat="1">
      <c r="A30" s="22"/>
      <c r="B30" s="8"/>
      <c r="C30" s="21"/>
      <c r="D30" s="21"/>
      <c r="E30" s="21"/>
      <c r="F30" s="21" t="s">
        <v>49</v>
      </c>
      <c r="G30" s="21"/>
      <c r="H30" s="21"/>
      <c r="I30" s="21"/>
      <c r="J30" s="21"/>
      <c r="K30" s="21" t="s">
        <v>49</v>
      </c>
      <c r="L30" s="21"/>
      <c r="M30" s="21"/>
      <c r="N30" s="21"/>
      <c r="O30" s="21"/>
      <c r="P30" s="21" t="s">
        <v>49</v>
      </c>
      <c r="Q30" s="23"/>
    </row>
    <row r="31" spans="1:19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19" s="2" customFormat="1" ht="15.75">
      <c r="A32" s="22"/>
      <c r="B32" s="39" t="s">
        <v>38</v>
      </c>
      <c r="C32" s="73">
        <f>SUM(C17:C27)</f>
        <v>51199</v>
      </c>
      <c r="D32" s="73">
        <f>SUM(D17:D27)</f>
        <v>51193</v>
      </c>
      <c r="E32" s="72">
        <f>(D32/C32-1)*100</f>
        <v>-1.1718978886310349E-2</v>
      </c>
      <c r="G32" s="21"/>
      <c r="H32" s="73">
        <f>SUM(H17:H27)</f>
        <v>36062</v>
      </c>
      <c r="I32" s="73">
        <f>SUM(I17:I27)</f>
        <v>38197</v>
      </c>
      <c r="J32" s="72">
        <f>(I32/H32-1)*100</f>
        <v>5.9203593810659427</v>
      </c>
      <c r="K32" s="21"/>
      <c r="L32" s="21"/>
      <c r="M32" s="73">
        <f>SUM(M17:M27)</f>
        <v>12108</v>
      </c>
      <c r="N32" s="73">
        <f>SUM(N17:N27)</f>
        <v>13656</v>
      </c>
      <c r="O32" s="72">
        <f>(N32/M32-1)*100</f>
        <v>12.784935579781953</v>
      </c>
      <c r="P32" s="21"/>
      <c r="Q32" s="23"/>
    </row>
    <row r="33" spans="1:17" s="2" customFormat="1" ht="15.75">
      <c r="A33" s="22"/>
      <c r="B33" s="39" t="s">
        <v>39</v>
      </c>
      <c r="C33" s="74"/>
      <c r="D33" s="72">
        <f>(D32/C32-1)*100</f>
        <v>-1.1718978886310349E-2</v>
      </c>
      <c r="E33" s="21"/>
      <c r="F33" s="74"/>
      <c r="G33" s="21"/>
      <c r="H33" s="74"/>
      <c r="I33" s="72">
        <f>(I32/H32-1)*100</f>
        <v>5.9203593810659427</v>
      </c>
      <c r="J33" s="21"/>
      <c r="K33" s="21"/>
      <c r="L33" s="21"/>
      <c r="M33" s="74"/>
      <c r="N33" s="72">
        <f>(N32/M32-1)*100</f>
        <v>12.784935579781953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3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41</v>
      </c>
      <c r="D38" s="21" t="s">
        <v>42</v>
      </c>
      <c r="E38" s="21"/>
      <c r="F38" s="21"/>
      <c r="G38" s="21"/>
      <c r="H38" s="21" t="s">
        <v>41</v>
      </c>
      <c r="I38" s="21" t="s">
        <v>42</v>
      </c>
      <c r="J38" s="21"/>
      <c r="K38" s="21"/>
      <c r="L38" s="21"/>
      <c r="M38" s="21" t="s">
        <v>41</v>
      </c>
      <c r="N38" s="21" t="s">
        <v>42</v>
      </c>
      <c r="O38" s="21"/>
      <c r="P38" s="21"/>
      <c r="Q38" s="23"/>
    </row>
    <row r="39" spans="1:17" s="2" customFormat="1">
      <c r="A39" s="22"/>
      <c r="B39" s="8"/>
      <c r="C39" s="21" t="str">
        <f>C13</f>
        <v>Menores de 28 años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43</v>
      </c>
      <c r="D40" s="79">
        <f>C27</f>
        <v>4899</v>
      </c>
      <c r="E40" s="79">
        <f>D27</f>
        <v>4015</v>
      </c>
      <c r="F40" s="21"/>
      <c r="G40" s="21"/>
      <c r="H40" s="21" t="s">
        <v>43</v>
      </c>
      <c r="I40" s="79">
        <f>H27</f>
        <v>3658</v>
      </c>
      <c r="J40" s="79">
        <f>I27</f>
        <v>3083</v>
      </c>
      <c r="K40" s="21"/>
      <c r="L40" s="21"/>
      <c r="M40" s="21" t="s">
        <v>43</v>
      </c>
      <c r="N40" s="79">
        <f>M27</f>
        <v>1390</v>
      </c>
      <c r="O40" s="79">
        <f>N27</f>
        <v>1305</v>
      </c>
      <c r="P40" s="21"/>
      <c r="Q40" s="23"/>
    </row>
    <row r="41" spans="1:17" s="2" customFormat="1">
      <c r="A41" s="22"/>
      <c r="B41" s="8"/>
      <c r="C41" s="21" t="s">
        <v>44</v>
      </c>
      <c r="D41" s="21" t="str">
        <f>B27</f>
        <v xml:space="preserve">  Noviembre</v>
      </c>
      <c r="E41" s="21"/>
      <c r="F41" s="21"/>
      <c r="G41" s="21"/>
      <c r="H41" s="21" t="s">
        <v>44</v>
      </c>
      <c r="I41" s="21" t="str">
        <f>B27</f>
        <v xml:space="preserve">  Noviembre</v>
      </c>
      <c r="J41" s="21"/>
      <c r="K41" s="21"/>
      <c r="L41" s="21"/>
      <c r="M41" s="21" t="str">
        <f>B20</f>
        <v xml:space="preserve">  Abril</v>
      </c>
      <c r="N41" s="21" t="str">
        <f>B27</f>
        <v xml:space="preserve">  Noviembre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20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20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20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20">
      <c r="A52" s="12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3"/>
      <c r="R52" s="2"/>
      <c r="S52" s="2"/>
      <c r="T52" s="2"/>
    </row>
    <row r="53" spans="1:20">
      <c r="A53" s="12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3"/>
      <c r="R53" s="2"/>
      <c r="S53" s="2"/>
      <c r="T53" s="2"/>
    </row>
    <row r="54" spans="1:20">
      <c r="A54" s="1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  <c r="R54" s="2"/>
      <c r="S54" s="2"/>
      <c r="T54" s="2"/>
    </row>
    <row r="55" spans="1:20">
      <c r="A55" s="12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3"/>
      <c r="R55" s="2"/>
      <c r="S55" s="2"/>
      <c r="T55" s="2"/>
    </row>
    <row r="56" spans="1:20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5"/>
    </row>
    <row r="57" spans="1:20">
      <c r="A57" s="1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19"/>
    </row>
    <row r="59" spans="1:20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20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20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20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20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20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mergeCells count="13">
    <mergeCell ref="C11:P11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0000"/>
  </sheetPr>
  <dimension ref="A1:S56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  <col min="17" max="17" width="11.85546875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9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9">
      <c r="A10" s="12"/>
      <c r="B10" s="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5"/>
    </row>
    <row r="11" spans="1:19" ht="15.75">
      <c r="A11" s="12"/>
      <c r="B11" s="8"/>
      <c r="C11" s="96" t="s">
        <v>50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19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9" ht="29.25" customHeight="1">
      <c r="A13" s="12"/>
      <c r="B13" s="30" t="s">
        <v>51</v>
      </c>
      <c r="C13" s="97" t="s">
        <v>52</v>
      </c>
      <c r="D13" s="97"/>
      <c r="E13" s="94" t="s">
        <v>23</v>
      </c>
      <c r="F13" s="94" t="s">
        <v>53</v>
      </c>
      <c r="G13" s="98" t="s">
        <v>54</v>
      </c>
      <c r="H13" s="99"/>
      <c r="I13" s="94" t="s">
        <v>23</v>
      </c>
      <c r="J13" s="94" t="s">
        <v>55</v>
      </c>
      <c r="K13" s="87"/>
      <c r="L13" s="82" t="s">
        <v>56</v>
      </c>
      <c r="M13" s="94" t="s">
        <v>57</v>
      </c>
      <c r="N13" s="15"/>
    </row>
    <row r="14" spans="1:19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58</v>
      </c>
      <c r="M14" s="94"/>
      <c r="N14" s="15"/>
    </row>
    <row r="15" spans="1:19" ht="15.75">
      <c r="A15" s="12"/>
      <c r="B15" s="30"/>
      <c r="C15" s="31"/>
      <c r="D15" s="31"/>
      <c r="E15" s="87"/>
      <c r="F15" s="32"/>
      <c r="G15" s="32"/>
      <c r="H15" s="32"/>
      <c r="I15" s="32"/>
      <c r="J15" s="32"/>
      <c r="K15" s="32"/>
      <c r="L15" s="32"/>
      <c r="N15" s="15"/>
    </row>
    <row r="16" spans="1:19" ht="15.75">
      <c r="A16" s="12"/>
      <c r="B16" s="33" t="s">
        <v>59</v>
      </c>
      <c r="C16" s="34">
        <v>2</v>
      </c>
      <c r="D16" s="34">
        <v>5</v>
      </c>
      <c r="E16" s="35">
        <f t="shared" ref="E16:E50" si="0">IF(ISBLANK(D16),"",(IFERROR(((D16/C16-1)*100),"")))</f>
        <v>150</v>
      </c>
      <c r="F16" s="35">
        <f>+(D16*100)/$D$50</f>
        <v>5.7378930456736289E-2</v>
      </c>
      <c r="G16" s="34">
        <v>31</v>
      </c>
      <c r="H16" s="34">
        <v>35</v>
      </c>
      <c r="I16" s="35">
        <f t="shared" ref="I16:I50" si="1">IF(ISBLANK(H16),"",(IFERROR(((H16/G16-1)*100),"")))</f>
        <v>12.903225806451623</v>
      </c>
      <c r="J16" s="35">
        <f>+(H16*100)/$H$50</f>
        <v>3.4027163398438642E-2</v>
      </c>
      <c r="K16" s="76"/>
      <c r="L16" s="34">
        <v>139</v>
      </c>
      <c r="M16" s="35">
        <f>+(L16*100)/$L$50</f>
        <v>3.2097836051642875E-2</v>
      </c>
      <c r="N16" s="15"/>
    </row>
    <row r="17" spans="1:14" ht="15.75">
      <c r="A17" s="12"/>
      <c r="B17" s="33" t="s">
        <v>60</v>
      </c>
      <c r="C17" s="34">
        <v>2809</v>
      </c>
      <c r="D17" s="34">
        <v>2036</v>
      </c>
      <c r="E17" s="35">
        <f t="shared" si="0"/>
        <v>-27.518689925240302</v>
      </c>
      <c r="F17" s="35">
        <f t="shared" ref="F17:F48" si="2">+(D17*100)/$D$50</f>
        <v>23.364700481983014</v>
      </c>
      <c r="G17" s="34">
        <v>26852</v>
      </c>
      <c r="H17" s="34">
        <v>29860</v>
      </c>
      <c r="I17" s="35">
        <f t="shared" si="1"/>
        <v>11.20214509161328</v>
      </c>
      <c r="J17" s="35">
        <f t="shared" ref="J17:J48" si="3">+(H17*100)/$H$50</f>
        <v>29.030031402210792</v>
      </c>
      <c r="K17" s="76"/>
      <c r="L17" s="34">
        <v>105301</v>
      </c>
      <c r="M17" s="35">
        <f t="shared" ref="M17:M47" si="4">+(L17*100)/$L$50</f>
        <v>24.31607362643199</v>
      </c>
      <c r="N17" s="15"/>
    </row>
    <row r="18" spans="1:14" ht="15.75">
      <c r="A18" s="12"/>
      <c r="B18" s="33" t="s">
        <v>61</v>
      </c>
      <c r="C18" s="34">
        <v>95</v>
      </c>
      <c r="D18" s="34">
        <v>196</v>
      </c>
      <c r="E18" s="35">
        <f t="shared" si="0"/>
        <v>106.31578947368423</v>
      </c>
      <c r="F18" s="35">
        <f t="shared" si="2"/>
        <v>2.2492540739040625</v>
      </c>
      <c r="G18" s="34">
        <v>1260</v>
      </c>
      <c r="H18" s="34">
        <v>990</v>
      </c>
      <c r="I18" s="35">
        <f t="shared" si="1"/>
        <v>-21.428571428571431</v>
      </c>
      <c r="J18" s="35">
        <f t="shared" si="3"/>
        <v>0.96248262184155009</v>
      </c>
      <c r="K18" s="76"/>
      <c r="L18" s="34">
        <v>4725</v>
      </c>
      <c r="M18" s="35">
        <f t="shared" si="4"/>
        <v>1.0910955060720331</v>
      </c>
      <c r="N18" s="15"/>
    </row>
    <row r="19" spans="1:14" ht="15.75">
      <c r="A19" s="12"/>
      <c r="B19" s="33" t="s">
        <v>62</v>
      </c>
      <c r="C19" s="34">
        <v>335</v>
      </c>
      <c r="D19" s="34">
        <v>275</v>
      </c>
      <c r="E19" s="35">
        <f t="shared" si="0"/>
        <v>-17.910447761194025</v>
      </c>
      <c r="F19" s="35">
        <f t="shared" si="2"/>
        <v>3.1558411751204956</v>
      </c>
      <c r="G19" s="34">
        <v>3720</v>
      </c>
      <c r="H19" s="34">
        <v>3764</v>
      </c>
      <c r="I19" s="35">
        <f t="shared" si="1"/>
        <v>1.1827956989247213</v>
      </c>
      <c r="J19" s="35">
        <f t="shared" si="3"/>
        <v>3.659378372334944</v>
      </c>
      <c r="K19" s="76"/>
      <c r="L19" s="34">
        <v>17937</v>
      </c>
      <c r="M19" s="35">
        <f t="shared" si="4"/>
        <v>4.1420063687648803</v>
      </c>
      <c r="N19" s="15"/>
    </row>
    <row r="20" spans="1:14" ht="15.75">
      <c r="A20" s="12"/>
      <c r="B20" s="33" t="s">
        <v>63</v>
      </c>
      <c r="C20" s="34">
        <v>901</v>
      </c>
      <c r="D20" s="34">
        <v>1090</v>
      </c>
      <c r="E20" s="35">
        <f t="shared" si="0"/>
        <v>20.976692563817977</v>
      </c>
      <c r="F20" s="35">
        <f t="shared" si="2"/>
        <v>12.508606839568511</v>
      </c>
      <c r="G20" s="34">
        <v>9012</v>
      </c>
      <c r="H20" s="34">
        <v>11313</v>
      </c>
      <c r="I20" s="35">
        <f t="shared" si="1"/>
        <v>25.53262316910785</v>
      </c>
      <c r="J20" s="35">
        <f t="shared" si="3"/>
        <v>10.998551415043895</v>
      </c>
      <c r="K20" s="76"/>
      <c r="L20" s="34">
        <v>43115</v>
      </c>
      <c r="M20" s="35">
        <f t="shared" si="4"/>
        <v>9.9561021681049109</v>
      </c>
      <c r="N20" s="15"/>
    </row>
    <row r="21" spans="1:14" ht="15.75">
      <c r="A21" s="12"/>
      <c r="B21" s="33" t="s">
        <v>64</v>
      </c>
      <c r="C21" s="34">
        <v>83</v>
      </c>
      <c r="D21" s="34">
        <v>85</v>
      </c>
      <c r="E21" s="35">
        <f t="shared" si="0"/>
        <v>2.4096385542168752</v>
      </c>
      <c r="F21" s="35">
        <f t="shared" si="2"/>
        <v>0.97544181776451688</v>
      </c>
      <c r="G21" s="34">
        <v>833</v>
      </c>
      <c r="H21" s="34">
        <v>998</v>
      </c>
      <c r="I21" s="35">
        <f t="shared" si="1"/>
        <v>19.807923169267717</v>
      </c>
      <c r="J21" s="35">
        <f t="shared" si="3"/>
        <v>0.97026025918976466</v>
      </c>
      <c r="K21" s="76"/>
      <c r="L21" s="34">
        <v>4198</v>
      </c>
      <c r="M21" s="35">
        <f t="shared" si="4"/>
        <v>0.96940083269637989</v>
      </c>
      <c r="N21" s="15"/>
    </row>
    <row r="22" spans="1:14" ht="15.75">
      <c r="A22" s="12"/>
      <c r="B22" s="33" t="s">
        <v>65</v>
      </c>
      <c r="C22" s="34">
        <v>56</v>
      </c>
      <c r="D22" s="34">
        <v>67</v>
      </c>
      <c r="E22" s="35">
        <f t="shared" si="0"/>
        <v>19.642857142857139</v>
      </c>
      <c r="F22" s="35">
        <f t="shared" si="2"/>
        <v>0.76887766812026626</v>
      </c>
      <c r="G22" s="34">
        <v>658</v>
      </c>
      <c r="H22" s="34">
        <v>741</v>
      </c>
      <c r="I22" s="35">
        <f t="shared" si="1"/>
        <v>12.613981762917925</v>
      </c>
      <c r="J22" s="35">
        <f t="shared" si="3"/>
        <v>0.72040365937837236</v>
      </c>
      <c r="K22" s="76"/>
      <c r="L22" s="34">
        <v>2992</v>
      </c>
      <c r="M22" s="35">
        <f t="shared" si="4"/>
        <v>0.69091169400370855</v>
      </c>
      <c r="N22" s="15"/>
    </row>
    <row r="23" spans="1:14" ht="15.75">
      <c r="A23" s="12"/>
      <c r="B23" s="33" t="s">
        <v>66</v>
      </c>
      <c r="C23" s="34">
        <v>71</v>
      </c>
      <c r="D23" s="34">
        <v>77</v>
      </c>
      <c r="E23" s="35">
        <f t="shared" si="0"/>
        <v>8.4507042253521227</v>
      </c>
      <c r="F23" s="35">
        <f t="shared" si="2"/>
        <v>0.88363552903373876</v>
      </c>
      <c r="G23" s="34">
        <v>708</v>
      </c>
      <c r="H23" s="34">
        <v>955</v>
      </c>
      <c r="I23" s="35">
        <f t="shared" si="1"/>
        <v>34.887005649717516</v>
      </c>
      <c r="J23" s="35">
        <f t="shared" si="3"/>
        <v>0.92845545844311139</v>
      </c>
      <c r="K23" s="76"/>
      <c r="L23" s="34">
        <v>4136</v>
      </c>
      <c r="M23" s="35">
        <f t="shared" si="4"/>
        <v>0.95508381229924422</v>
      </c>
      <c r="N23" s="15"/>
    </row>
    <row r="24" spans="1:14" ht="15.75">
      <c r="A24" s="12"/>
      <c r="B24" s="33" t="s">
        <v>67</v>
      </c>
      <c r="C24" s="34">
        <v>119</v>
      </c>
      <c r="D24" s="34">
        <v>74</v>
      </c>
      <c r="E24" s="35">
        <f t="shared" si="0"/>
        <v>-37.815126050420169</v>
      </c>
      <c r="F24" s="35">
        <f t="shared" si="2"/>
        <v>0.84920817075969701</v>
      </c>
      <c r="G24" s="34">
        <v>1263</v>
      </c>
      <c r="H24" s="34">
        <v>1355</v>
      </c>
      <c r="I24" s="35">
        <f t="shared" si="1"/>
        <v>7.2842438638163198</v>
      </c>
      <c r="J24" s="35">
        <f t="shared" si="3"/>
        <v>1.3173373258538388</v>
      </c>
      <c r="K24" s="76"/>
      <c r="L24" s="34">
        <v>6053</v>
      </c>
      <c r="M24" s="35">
        <f t="shared" si="4"/>
        <v>1.3977568461913261</v>
      </c>
      <c r="N24" s="15"/>
    </row>
    <row r="25" spans="1:14" ht="15.75">
      <c r="A25" s="12"/>
      <c r="B25" s="33" t="s">
        <v>68</v>
      </c>
      <c r="C25" s="34">
        <v>161</v>
      </c>
      <c r="D25" s="34">
        <v>138</v>
      </c>
      <c r="E25" s="35">
        <f t="shared" si="0"/>
        <v>-14.28571428571429</v>
      </c>
      <c r="F25" s="35">
        <f t="shared" si="2"/>
        <v>1.5836584806059215</v>
      </c>
      <c r="G25" s="34">
        <v>1985</v>
      </c>
      <c r="H25" s="34">
        <v>1784</v>
      </c>
      <c r="I25" s="35">
        <f t="shared" si="1"/>
        <v>-10.125944584382873</v>
      </c>
      <c r="J25" s="35">
        <f t="shared" si="3"/>
        <v>1.7344131286518438</v>
      </c>
      <c r="K25" s="76"/>
      <c r="L25" s="34">
        <v>9336</v>
      </c>
      <c r="M25" s="35">
        <f t="shared" si="4"/>
        <v>2.1558661681880427</v>
      </c>
      <c r="N25" s="15"/>
    </row>
    <row r="26" spans="1:14" ht="15.75">
      <c r="A26" s="12"/>
      <c r="B26" s="33" t="s">
        <v>69</v>
      </c>
      <c r="C26" s="34">
        <v>265</v>
      </c>
      <c r="D26" s="34">
        <v>298</v>
      </c>
      <c r="E26" s="35">
        <f t="shared" si="0"/>
        <v>12.452830188679243</v>
      </c>
      <c r="F26" s="35">
        <f t="shared" si="2"/>
        <v>3.4197842552214825</v>
      </c>
      <c r="G26" s="34">
        <v>2480</v>
      </c>
      <c r="H26" s="34">
        <v>3075</v>
      </c>
      <c r="I26" s="35">
        <f t="shared" si="1"/>
        <v>23.991935483870975</v>
      </c>
      <c r="J26" s="35">
        <f t="shared" si="3"/>
        <v>2.989529355719966</v>
      </c>
      <c r="K26" s="76"/>
      <c r="L26" s="34">
        <v>8946</v>
      </c>
      <c r="M26" s="35">
        <f t="shared" si="4"/>
        <v>2.0658074914963827</v>
      </c>
      <c r="N26" s="15"/>
    </row>
    <row r="27" spans="1:14" ht="15.75">
      <c r="A27" s="12"/>
      <c r="B27" s="33" t="s">
        <v>70</v>
      </c>
      <c r="C27" s="34">
        <v>572</v>
      </c>
      <c r="D27" s="34">
        <v>373</v>
      </c>
      <c r="E27" s="35">
        <f t="shared" si="0"/>
        <v>-34.790209790209794</v>
      </c>
      <c r="F27" s="35">
        <f t="shared" si="2"/>
        <v>4.2804682120725266</v>
      </c>
      <c r="G27" s="34">
        <v>4754</v>
      </c>
      <c r="H27" s="34">
        <v>4608</v>
      </c>
      <c r="I27" s="35">
        <f t="shared" si="1"/>
        <v>-3.0710980227177109</v>
      </c>
      <c r="J27" s="35">
        <f t="shared" si="3"/>
        <v>4.4799191125715785</v>
      </c>
      <c r="K27" s="76"/>
      <c r="L27" s="34">
        <v>14763</v>
      </c>
      <c r="M27" s="35">
        <f t="shared" si="4"/>
        <v>3.4090672923050636</v>
      </c>
      <c r="N27" s="15"/>
    </row>
    <row r="28" spans="1:14" ht="15.75">
      <c r="A28" s="12"/>
      <c r="B28" s="33" t="s">
        <v>71</v>
      </c>
      <c r="C28" s="34">
        <v>65</v>
      </c>
      <c r="D28" s="34">
        <v>108</v>
      </c>
      <c r="E28" s="35">
        <f t="shared" si="0"/>
        <v>66.15384615384616</v>
      </c>
      <c r="F28" s="35">
        <f t="shared" si="2"/>
        <v>1.2393848978655038</v>
      </c>
      <c r="G28" s="34">
        <v>1049</v>
      </c>
      <c r="H28" s="34">
        <v>1025</v>
      </c>
      <c r="I28" s="35">
        <f t="shared" si="1"/>
        <v>-2.2878932316491851</v>
      </c>
      <c r="J28" s="35">
        <f t="shared" si="3"/>
        <v>0.99650978523998868</v>
      </c>
      <c r="K28" s="76"/>
      <c r="L28" s="34">
        <v>3579</v>
      </c>
      <c r="M28" s="35">
        <f t="shared" si="4"/>
        <v>0.82646154840884789</v>
      </c>
      <c r="N28" s="15"/>
    </row>
    <row r="29" spans="1:14" ht="15.75">
      <c r="A29" s="12"/>
      <c r="B29" s="33" t="s">
        <v>72</v>
      </c>
      <c r="C29" s="34">
        <v>220</v>
      </c>
      <c r="D29" s="34">
        <v>301</v>
      </c>
      <c r="E29" s="35">
        <f t="shared" si="0"/>
        <v>36.818181818181813</v>
      </c>
      <c r="F29" s="35">
        <f t="shared" si="2"/>
        <v>3.4542116134955245</v>
      </c>
      <c r="G29" s="34">
        <v>3491</v>
      </c>
      <c r="H29" s="34">
        <v>2767</v>
      </c>
      <c r="I29" s="35">
        <f t="shared" si="1"/>
        <v>-20.739043254081924</v>
      </c>
      <c r="J29" s="35">
        <f t="shared" si="3"/>
        <v>2.6900903178137061</v>
      </c>
      <c r="K29" s="76"/>
      <c r="L29" s="34">
        <v>9350</v>
      </c>
      <c r="M29" s="35">
        <f t="shared" si="4"/>
        <v>2.1590990437615893</v>
      </c>
      <c r="N29" s="15"/>
    </row>
    <row r="30" spans="1:14" ht="15.75">
      <c r="A30" s="12"/>
      <c r="B30" s="33" t="s">
        <v>73</v>
      </c>
      <c r="C30" s="34">
        <v>402</v>
      </c>
      <c r="D30" s="34">
        <v>335</v>
      </c>
      <c r="E30" s="35">
        <f t="shared" si="0"/>
        <v>-16.666666666666664</v>
      </c>
      <c r="F30" s="35">
        <f t="shared" si="2"/>
        <v>3.8443883406013311</v>
      </c>
      <c r="G30" s="34">
        <v>4764</v>
      </c>
      <c r="H30" s="34">
        <v>4880</v>
      </c>
      <c r="I30" s="35">
        <f t="shared" si="1"/>
        <v>2.4349286314021779</v>
      </c>
      <c r="J30" s="35">
        <f t="shared" si="3"/>
        <v>4.7443587824108731</v>
      </c>
      <c r="K30" s="76"/>
      <c r="L30" s="34">
        <v>19106</v>
      </c>
      <c r="M30" s="35">
        <f t="shared" si="4"/>
        <v>4.411951479156035</v>
      </c>
      <c r="N30" s="15"/>
    </row>
    <row r="31" spans="1:14" ht="15.75">
      <c r="A31" s="12"/>
      <c r="B31" s="33" t="s">
        <v>74</v>
      </c>
      <c r="C31" s="34">
        <v>0</v>
      </c>
      <c r="D31" s="34">
        <v>0</v>
      </c>
      <c r="E31" s="35" t="str">
        <f t="shared" si="0"/>
        <v/>
      </c>
      <c r="F31" s="35">
        <f t="shared" si="2"/>
        <v>0</v>
      </c>
      <c r="G31" s="34">
        <v>1</v>
      </c>
      <c r="H31" s="34">
        <v>0</v>
      </c>
      <c r="I31" s="35">
        <f t="shared" si="1"/>
        <v>-100</v>
      </c>
      <c r="J31" s="35">
        <f t="shared" si="3"/>
        <v>0</v>
      </c>
      <c r="K31" s="76"/>
      <c r="L31" s="34">
        <v>5</v>
      </c>
      <c r="M31" s="35">
        <f t="shared" si="4"/>
        <v>1.1545984191238445E-3</v>
      </c>
      <c r="N31" s="15"/>
    </row>
    <row r="32" spans="1:14" ht="15.75">
      <c r="A32" s="12"/>
      <c r="B32" s="33" t="s">
        <v>75</v>
      </c>
      <c r="C32" s="34">
        <v>1</v>
      </c>
      <c r="D32" s="34">
        <v>1</v>
      </c>
      <c r="E32" s="35">
        <f t="shared" si="0"/>
        <v>0</v>
      </c>
      <c r="F32" s="35">
        <f t="shared" si="2"/>
        <v>1.1475786091347258E-2</v>
      </c>
      <c r="G32" s="34">
        <v>13</v>
      </c>
      <c r="H32" s="34">
        <v>17</v>
      </c>
      <c r="I32" s="35">
        <f t="shared" si="1"/>
        <v>30.76923076923077</v>
      </c>
      <c r="J32" s="35">
        <f t="shared" si="3"/>
        <v>1.652747936495591E-2</v>
      </c>
      <c r="K32" s="76"/>
      <c r="L32" s="34">
        <v>68</v>
      </c>
      <c r="M32" s="35">
        <f t="shared" si="4"/>
        <v>1.5702538500084285E-2</v>
      </c>
      <c r="N32" s="15"/>
    </row>
    <row r="33" spans="1:14" ht="15.75">
      <c r="A33" s="12"/>
      <c r="B33" s="33" t="s">
        <v>76</v>
      </c>
      <c r="C33" s="34">
        <v>183</v>
      </c>
      <c r="D33" s="34">
        <v>77</v>
      </c>
      <c r="E33" s="35">
        <f t="shared" si="0"/>
        <v>-57.923497267759558</v>
      </c>
      <c r="F33" s="35">
        <f t="shared" si="2"/>
        <v>0.88363552903373876</v>
      </c>
      <c r="G33" s="34">
        <v>1640</v>
      </c>
      <c r="H33" s="34">
        <v>1193</v>
      </c>
      <c r="I33" s="35">
        <f t="shared" si="1"/>
        <v>-27.256097560975611</v>
      </c>
      <c r="J33" s="35">
        <f t="shared" si="3"/>
        <v>1.1598401695524942</v>
      </c>
      <c r="K33" s="76"/>
      <c r="L33" s="34">
        <v>5601</v>
      </c>
      <c r="M33" s="35">
        <f t="shared" si="4"/>
        <v>1.2933811491025307</v>
      </c>
      <c r="N33" s="15"/>
    </row>
    <row r="34" spans="1:14" ht="15.75">
      <c r="A34" s="12"/>
      <c r="B34" s="33" t="s">
        <v>77</v>
      </c>
      <c r="C34" s="34">
        <v>166</v>
      </c>
      <c r="D34" s="34">
        <v>119</v>
      </c>
      <c r="E34" s="35">
        <f t="shared" si="0"/>
        <v>-28.31325301204819</v>
      </c>
      <c r="F34" s="35">
        <f t="shared" si="2"/>
        <v>1.3656185448703235</v>
      </c>
      <c r="G34" s="34">
        <v>2045</v>
      </c>
      <c r="H34" s="34">
        <v>1790</v>
      </c>
      <c r="I34" s="35">
        <f t="shared" si="1"/>
        <v>-12.469437652811733</v>
      </c>
      <c r="J34" s="35">
        <f t="shared" si="3"/>
        <v>1.7402463566630046</v>
      </c>
      <c r="K34" s="76"/>
      <c r="L34" s="34">
        <v>6467</v>
      </c>
      <c r="M34" s="35">
        <f t="shared" si="4"/>
        <v>1.4933575952947806</v>
      </c>
      <c r="N34" s="15"/>
    </row>
    <row r="35" spans="1:14" ht="15.75">
      <c r="A35" s="12"/>
      <c r="B35" s="33" t="s">
        <v>78</v>
      </c>
      <c r="C35" s="34">
        <v>265</v>
      </c>
      <c r="D35" s="34">
        <v>273</v>
      </c>
      <c r="E35" s="35">
        <f t="shared" si="0"/>
        <v>3.0188679245283012</v>
      </c>
      <c r="F35" s="35">
        <f t="shared" si="2"/>
        <v>3.1328896029378011</v>
      </c>
      <c r="G35" s="34">
        <v>2440</v>
      </c>
      <c r="H35" s="34">
        <v>3055</v>
      </c>
      <c r="I35" s="35">
        <f t="shared" si="1"/>
        <v>25.204918032786882</v>
      </c>
      <c r="J35" s="35">
        <f t="shared" si="3"/>
        <v>2.9700852623494298</v>
      </c>
      <c r="K35" s="76"/>
      <c r="L35" s="34">
        <v>10183</v>
      </c>
      <c r="M35" s="35">
        <f t="shared" si="4"/>
        <v>2.3514551403876216</v>
      </c>
      <c r="N35" s="15"/>
    </row>
    <row r="36" spans="1:14" ht="15.75">
      <c r="A36" s="12"/>
      <c r="B36" s="33" t="s">
        <v>79</v>
      </c>
      <c r="C36" s="34">
        <v>292</v>
      </c>
      <c r="D36" s="34">
        <v>227</v>
      </c>
      <c r="E36" s="35">
        <f t="shared" si="0"/>
        <v>-22.260273972602739</v>
      </c>
      <c r="F36" s="35">
        <f t="shared" si="2"/>
        <v>2.6050034427358275</v>
      </c>
      <c r="G36" s="34">
        <v>3971</v>
      </c>
      <c r="H36" s="34">
        <v>3589</v>
      </c>
      <c r="I36" s="35">
        <f t="shared" si="1"/>
        <v>-9.6197431377486815</v>
      </c>
      <c r="J36" s="35">
        <f t="shared" si="3"/>
        <v>3.4892425553427509</v>
      </c>
      <c r="K36" s="76"/>
      <c r="L36" s="34">
        <v>26720</v>
      </c>
      <c r="M36" s="35">
        <f t="shared" si="4"/>
        <v>6.1701739517978256</v>
      </c>
      <c r="N36" s="15"/>
    </row>
    <row r="37" spans="1:14" ht="15.75">
      <c r="A37" s="12"/>
      <c r="B37" s="33" t="s">
        <v>80</v>
      </c>
      <c r="C37" s="34">
        <v>513</v>
      </c>
      <c r="D37" s="34">
        <v>174</v>
      </c>
      <c r="E37" s="35">
        <f t="shared" si="0"/>
        <v>-66.081871345029242</v>
      </c>
      <c r="F37" s="35">
        <f t="shared" si="2"/>
        <v>1.9967867798944228</v>
      </c>
      <c r="G37" s="34">
        <v>3103</v>
      </c>
      <c r="H37" s="34">
        <v>2210</v>
      </c>
      <c r="I37" s="35">
        <f t="shared" si="1"/>
        <v>-28.778601353528842</v>
      </c>
      <c r="J37" s="35">
        <f t="shared" si="3"/>
        <v>2.1485723174442684</v>
      </c>
      <c r="K37" s="76"/>
      <c r="L37" s="34">
        <v>9207</v>
      </c>
      <c r="M37" s="35">
        <f t="shared" si="4"/>
        <v>2.1260775289746472</v>
      </c>
      <c r="N37" s="15"/>
    </row>
    <row r="38" spans="1:14" ht="15.75">
      <c r="A38" s="12"/>
      <c r="B38" s="33" t="s">
        <v>81</v>
      </c>
      <c r="C38" s="34">
        <v>176</v>
      </c>
      <c r="D38" s="34">
        <v>147</v>
      </c>
      <c r="E38" s="35">
        <f t="shared" si="0"/>
        <v>-16.47727272727273</v>
      </c>
      <c r="F38" s="35">
        <f t="shared" si="2"/>
        <v>1.6869405554280468</v>
      </c>
      <c r="G38" s="34">
        <v>2560</v>
      </c>
      <c r="H38" s="34">
        <v>2336</v>
      </c>
      <c r="I38" s="35">
        <f t="shared" si="1"/>
        <v>-8.7500000000000018</v>
      </c>
      <c r="J38" s="35">
        <f t="shared" si="3"/>
        <v>2.2710701056786475</v>
      </c>
      <c r="K38" s="76"/>
      <c r="L38" s="34">
        <v>9751</v>
      </c>
      <c r="M38" s="35">
        <f t="shared" si="4"/>
        <v>2.2516978369753216</v>
      </c>
      <c r="N38" s="15"/>
    </row>
    <row r="39" spans="1:14" ht="15.75">
      <c r="A39" s="12"/>
      <c r="B39" s="33" t="s">
        <v>82</v>
      </c>
      <c r="C39" s="34">
        <v>209</v>
      </c>
      <c r="D39" s="34">
        <v>381</v>
      </c>
      <c r="E39" s="35">
        <f t="shared" si="0"/>
        <v>82.296650717703358</v>
      </c>
      <c r="F39" s="35">
        <f t="shared" si="2"/>
        <v>4.3722745008033046</v>
      </c>
      <c r="G39" s="34">
        <v>2670</v>
      </c>
      <c r="H39" s="34">
        <v>2593</v>
      </c>
      <c r="I39" s="35">
        <f t="shared" si="1"/>
        <v>-2.8838951310861449</v>
      </c>
      <c r="J39" s="35">
        <f t="shared" si="3"/>
        <v>2.5209267054900399</v>
      </c>
      <c r="K39" s="76"/>
      <c r="L39" s="34">
        <v>8551</v>
      </c>
      <c r="M39" s="35">
        <f t="shared" si="4"/>
        <v>1.974594216385599</v>
      </c>
      <c r="N39" s="15"/>
    </row>
    <row r="40" spans="1:14" ht="15.75">
      <c r="A40" s="12"/>
      <c r="B40" s="33" t="s">
        <v>83</v>
      </c>
      <c r="C40" s="34">
        <v>34</v>
      </c>
      <c r="D40" s="34">
        <v>42</v>
      </c>
      <c r="E40" s="35">
        <f t="shared" si="0"/>
        <v>23.529411764705888</v>
      </c>
      <c r="F40" s="35">
        <f t="shared" si="2"/>
        <v>0.48198301583658482</v>
      </c>
      <c r="G40" s="34">
        <v>539</v>
      </c>
      <c r="H40" s="34">
        <v>643</v>
      </c>
      <c r="I40" s="35">
        <f t="shared" si="1"/>
        <v>19.294990723562154</v>
      </c>
      <c r="J40" s="35">
        <f t="shared" si="3"/>
        <v>0.62512760186274419</v>
      </c>
      <c r="K40" s="76"/>
      <c r="L40" s="34">
        <v>2121</v>
      </c>
      <c r="M40" s="35">
        <f t="shared" si="4"/>
        <v>0.48978064939233484</v>
      </c>
      <c r="N40" s="15"/>
    </row>
    <row r="41" spans="1:14" ht="15.75">
      <c r="A41" s="12"/>
      <c r="B41" s="33" t="s">
        <v>84</v>
      </c>
      <c r="C41" s="34">
        <v>197</v>
      </c>
      <c r="D41" s="34">
        <v>199</v>
      </c>
      <c r="E41" s="35">
        <f t="shared" si="0"/>
        <v>1.0152284263959421</v>
      </c>
      <c r="F41" s="35">
        <f t="shared" si="2"/>
        <v>2.283681432178104</v>
      </c>
      <c r="G41" s="34">
        <v>1438</v>
      </c>
      <c r="H41" s="34">
        <v>1739</v>
      </c>
      <c r="I41" s="35">
        <f t="shared" si="1"/>
        <v>20.931849791376923</v>
      </c>
      <c r="J41" s="35">
        <f t="shared" si="3"/>
        <v>1.6906639185681369</v>
      </c>
      <c r="K41" s="76"/>
      <c r="L41" s="34">
        <v>6947</v>
      </c>
      <c r="M41" s="35">
        <f t="shared" si="4"/>
        <v>1.6041990435306697</v>
      </c>
      <c r="N41" s="15"/>
    </row>
    <row r="42" spans="1:14" ht="15.75">
      <c r="A42" s="12"/>
      <c r="B42" s="33" t="s">
        <v>85</v>
      </c>
      <c r="C42" s="34">
        <v>1</v>
      </c>
      <c r="D42" s="34">
        <v>2</v>
      </c>
      <c r="E42" s="35">
        <f t="shared" si="0"/>
        <v>100</v>
      </c>
      <c r="F42" s="35">
        <f t="shared" si="2"/>
        <v>2.2951572182694516E-2</v>
      </c>
      <c r="G42" s="34">
        <v>10</v>
      </c>
      <c r="H42" s="34">
        <v>15</v>
      </c>
      <c r="I42" s="35">
        <f t="shared" si="1"/>
        <v>50</v>
      </c>
      <c r="J42" s="35">
        <f t="shared" si="3"/>
        <v>1.4583070027902274E-2</v>
      </c>
      <c r="K42" s="76"/>
      <c r="L42" s="34">
        <v>40</v>
      </c>
      <c r="M42" s="35">
        <f t="shared" si="4"/>
        <v>9.2367873529907562E-3</v>
      </c>
      <c r="N42" s="15"/>
    </row>
    <row r="43" spans="1:14" ht="15.75">
      <c r="A43" s="12"/>
      <c r="B43" s="33" t="s">
        <v>86</v>
      </c>
      <c r="C43" s="34">
        <v>606</v>
      </c>
      <c r="D43" s="34">
        <v>554</v>
      </c>
      <c r="E43" s="35">
        <f t="shared" si="0"/>
        <v>-8.5808580858085843</v>
      </c>
      <c r="F43" s="35">
        <f t="shared" si="2"/>
        <v>6.3575854946063801</v>
      </c>
      <c r="G43" s="34">
        <v>5301</v>
      </c>
      <c r="H43" s="34">
        <v>5757</v>
      </c>
      <c r="I43" s="35">
        <f t="shared" si="1"/>
        <v>8.602150537634401</v>
      </c>
      <c r="J43" s="35">
        <f t="shared" si="3"/>
        <v>5.5969822767088928</v>
      </c>
      <c r="K43" s="76"/>
      <c r="L43" s="34">
        <v>23837</v>
      </c>
      <c r="M43" s="35">
        <f t="shared" si="4"/>
        <v>5.5044325033310164</v>
      </c>
      <c r="N43" s="15"/>
    </row>
    <row r="44" spans="1:14" ht="15.75">
      <c r="A44" s="12"/>
      <c r="B44" s="33" t="s">
        <v>87</v>
      </c>
      <c r="C44" s="34">
        <v>146</v>
      </c>
      <c r="D44" s="34">
        <v>218</v>
      </c>
      <c r="E44" s="35">
        <f t="shared" si="0"/>
        <v>49.315068493150683</v>
      </c>
      <c r="F44" s="35">
        <f t="shared" si="2"/>
        <v>2.501721367913702</v>
      </c>
      <c r="G44" s="34">
        <v>1633</v>
      </c>
      <c r="H44" s="34">
        <v>1002</v>
      </c>
      <c r="I44" s="35">
        <f t="shared" si="1"/>
        <v>-38.640538885486833</v>
      </c>
      <c r="J44" s="35">
        <f t="shared" si="3"/>
        <v>0.97414907786387195</v>
      </c>
      <c r="K44" s="76"/>
      <c r="L44" s="34">
        <v>10955</v>
      </c>
      <c r="M44" s="35">
        <f t="shared" si="4"/>
        <v>2.5297251363003435</v>
      </c>
      <c r="N44" s="15"/>
    </row>
    <row r="45" spans="1:14" ht="15.75">
      <c r="A45" s="12"/>
      <c r="B45" s="33" t="s">
        <v>88</v>
      </c>
      <c r="C45" s="34">
        <v>184</v>
      </c>
      <c r="D45" s="34">
        <v>251</v>
      </c>
      <c r="E45" s="35">
        <f t="shared" si="0"/>
        <v>36.413043478260867</v>
      </c>
      <c r="F45" s="35">
        <f t="shared" si="2"/>
        <v>2.8804223089281615</v>
      </c>
      <c r="G45" s="34">
        <v>1893</v>
      </c>
      <c r="H45" s="34">
        <v>2012</v>
      </c>
      <c r="I45" s="35">
        <f t="shared" si="1"/>
        <v>6.286318013734804</v>
      </c>
      <c r="J45" s="35">
        <f t="shared" si="3"/>
        <v>1.9560757930759582</v>
      </c>
      <c r="K45" s="76"/>
      <c r="L45" s="34">
        <v>7058</v>
      </c>
      <c r="M45" s="35">
        <f t="shared" si="4"/>
        <v>1.6298311284352189</v>
      </c>
      <c r="N45" s="15"/>
    </row>
    <row r="46" spans="1:14" ht="15.75">
      <c r="A46" s="12"/>
      <c r="B46" s="33" t="s">
        <v>89</v>
      </c>
      <c r="C46" s="34">
        <v>1069</v>
      </c>
      <c r="D46" s="34">
        <v>591</v>
      </c>
      <c r="E46" s="35">
        <f t="shared" si="0"/>
        <v>-44.714686623012156</v>
      </c>
      <c r="F46" s="35">
        <f t="shared" si="2"/>
        <v>6.7821895799862286</v>
      </c>
      <c r="G46" s="34">
        <v>9246</v>
      </c>
      <c r="H46" s="34">
        <v>6756</v>
      </c>
      <c r="I46" s="35">
        <f t="shared" si="1"/>
        <v>-26.930564568462035</v>
      </c>
      <c r="J46" s="35">
        <f t="shared" si="3"/>
        <v>6.5682147405671838</v>
      </c>
      <c r="K46" s="76"/>
      <c r="L46" s="34">
        <v>51838</v>
      </c>
      <c r="M46" s="35">
        <f t="shared" si="4"/>
        <v>11.970414570108371</v>
      </c>
      <c r="N46" s="15"/>
    </row>
    <row r="47" spans="1:14" ht="15.75">
      <c r="A47" s="12"/>
      <c r="B47" s="33" t="s">
        <v>90</v>
      </c>
      <c r="C47" s="34">
        <v>0</v>
      </c>
      <c r="D47" s="34">
        <v>0</v>
      </c>
      <c r="E47" s="35" t="str">
        <f t="shared" si="0"/>
        <v/>
      </c>
      <c r="F47" s="35">
        <f t="shared" si="2"/>
        <v>0</v>
      </c>
      <c r="G47" s="34">
        <v>2</v>
      </c>
      <c r="H47" s="34">
        <v>0</v>
      </c>
      <c r="I47" s="35">
        <f t="shared" si="1"/>
        <v>-100</v>
      </c>
      <c r="J47" s="35">
        <f t="shared" si="3"/>
        <v>0</v>
      </c>
      <c r="K47" s="76"/>
      <c r="L47" s="34">
        <v>12</v>
      </c>
      <c r="M47" s="35">
        <f t="shared" si="4"/>
        <v>2.7710362058972269E-3</v>
      </c>
      <c r="N47" s="15"/>
    </row>
    <row r="48" spans="1:14" ht="15.75">
      <c r="A48" s="12"/>
      <c r="B48" s="33" t="s">
        <v>91</v>
      </c>
      <c r="C48" s="34">
        <v>0</v>
      </c>
      <c r="D48" s="34">
        <v>0</v>
      </c>
      <c r="E48" s="35" t="str">
        <f t="shared" si="0"/>
        <v/>
      </c>
      <c r="F48" s="35">
        <f t="shared" si="2"/>
        <v>0</v>
      </c>
      <c r="G48" s="34">
        <v>2</v>
      </c>
      <c r="H48" s="34">
        <v>2</v>
      </c>
      <c r="I48" s="35">
        <f t="shared" si="1"/>
        <v>0</v>
      </c>
      <c r="J48" s="35">
        <f t="shared" si="3"/>
        <v>1.9444093370536365E-3</v>
      </c>
      <c r="K48" s="76"/>
      <c r="L48" s="34">
        <v>9</v>
      </c>
      <c r="M48" s="35">
        <f>+(L48*100)/$L$50</f>
        <v>2.0782771544229201E-3</v>
      </c>
      <c r="N48" s="15"/>
    </row>
    <row r="49" spans="1:14" ht="15.75">
      <c r="A49" s="12"/>
      <c r="B49" s="33" t="s">
        <v>92</v>
      </c>
      <c r="C49" s="34">
        <v>0</v>
      </c>
      <c r="D49" s="34">
        <v>0</v>
      </c>
      <c r="E49" s="35" t="str">
        <f t="shared" si="0"/>
        <v/>
      </c>
      <c r="F49" s="35">
        <f>+(D49*100)/$D$50</f>
        <v>0</v>
      </c>
      <c r="G49" s="34">
        <v>0</v>
      </c>
      <c r="H49" s="34">
        <v>0</v>
      </c>
      <c r="I49" s="35" t="str">
        <f t="shared" si="1"/>
        <v/>
      </c>
      <c r="J49" s="35">
        <f>+(H49*100)/$H$50</f>
        <v>0</v>
      </c>
      <c r="K49" s="76"/>
      <c r="L49" s="34">
        <v>5</v>
      </c>
      <c r="M49" s="35">
        <f>+(L49*100)/$L$50</f>
        <v>1.1545984191238445E-3</v>
      </c>
      <c r="N49" s="15"/>
    </row>
    <row r="50" spans="1:14" ht="15.75">
      <c r="A50" s="12"/>
      <c r="B50" s="39" t="s">
        <v>93</v>
      </c>
      <c r="C50" s="36">
        <f>SUM(C16:C49)</f>
        <v>10198</v>
      </c>
      <c r="D50" s="36">
        <f>SUM(D16:D49)</f>
        <v>8714</v>
      </c>
      <c r="E50" s="37">
        <f t="shared" si="0"/>
        <v>-14.551872916258091</v>
      </c>
      <c r="F50" s="37">
        <v>100</v>
      </c>
      <c r="G50" s="36">
        <f>SUM(G16:G49)</f>
        <v>101367</v>
      </c>
      <c r="H50" s="36">
        <f>SUM(H16:H49)</f>
        <v>102859</v>
      </c>
      <c r="I50" s="37">
        <f t="shared" si="1"/>
        <v>1.4718794084859876</v>
      </c>
      <c r="J50" s="37">
        <v>100</v>
      </c>
      <c r="K50" s="76"/>
      <c r="L50" s="36">
        <f>SUM(L16:L49)</f>
        <v>433051</v>
      </c>
      <c r="M50" s="37">
        <f>SUM(M16:M49)</f>
        <v>100</v>
      </c>
      <c r="N50" s="15"/>
    </row>
    <row r="51" spans="1:14">
      <c r="A51" s="12"/>
      <c r="B51" s="4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1"/>
    </row>
    <row r="52" spans="1:14" ht="15.75">
      <c r="A52" s="12"/>
      <c r="B52" s="33" t="s">
        <v>40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</sheetData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FF0000"/>
  </sheetPr>
  <dimension ref="A1:V55"/>
  <sheetViews>
    <sheetView showGridLines="0" zoomScale="80" zoomScaleNormal="80" workbookViewId="0"/>
  </sheetViews>
  <sheetFormatPr defaultColWidth="11.42578125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6" t="s">
        <v>94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22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22" ht="63">
      <c r="A13" s="12"/>
      <c r="B13" s="30" t="s">
        <v>95</v>
      </c>
      <c r="C13" s="97" t="s">
        <v>52</v>
      </c>
      <c r="D13" s="97"/>
      <c r="E13" s="94" t="s">
        <v>23</v>
      </c>
      <c r="F13" s="94" t="s">
        <v>55</v>
      </c>
      <c r="G13" s="98" t="s">
        <v>54</v>
      </c>
      <c r="H13" s="99"/>
      <c r="I13" s="94" t="s">
        <v>23</v>
      </c>
      <c r="J13" s="94" t="s">
        <v>55</v>
      </c>
      <c r="K13" s="87"/>
      <c r="L13" s="82" t="s">
        <v>56</v>
      </c>
      <c r="M13" s="94" t="s">
        <v>57</v>
      </c>
      <c r="N13" s="15"/>
    </row>
    <row r="14" spans="1:22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58</v>
      </c>
      <c r="M14" s="94"/>
      <c r="N14" s="15"/>
    </row>
    <row r="15" spans="1:22">
      <c r="A15" s="12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3" t="s">
        <v>61</v>
      </c>
      <c r="C16" s="34">
        <v>49</v>
      </c>
      <c r="D16" s="34">
        <v>84</v>
      </c>
      <c r="E16" s="35">
        <f t="shared" ref="E16:E48" si="0">IF(ISBLANK(D16),"",(IFERROR(((D16/C16-1)*100),"")))</f>
        <v>71.428571428571416</v>
      </c>
      <c r="F16" s="35">
        <f>+(D16*100)/$D$48</f>
        <v>2.0517830972154374</v>
      </c>
      <c r="G16" s="34">
        <v>716</v>
      </c>
      <c r="H16" s="34">
        <v>531</v>
      </c>
      <c r="I16" s="35">
        <f t="shared" ref="I16:I48" si="1">IF(ISBLANK(H16),"",(IFERROR(((H16/G16-1)*100),"")))</f>
        <v>-25.837988826815639</v>
      </c>
      <c r="J16" s="35">
        <f>+(H16*100)/$H$48</f>
        <v>1.0885832017876544</v>
      </c>
      <c r="K16" s="76"/>
      <c r="L16" s="34">
        <v>3181</v>
      </c>
      <c r="M16" s="35">
        <f>+(L16*100)/$L$48</f>
        <v>1.4769313628533887</v>
      </c>
      <c r="N16" s="15"/>
    </row>
    <row r="17" spans="1:14" ht="15.75">
      <c r="A17" s="12"/>
      <c r="B17" s="33" t="s">
        <v>96</v>
      </c>
      <c r="C17" s="34">
        <v>20</v>
      </c>
      <c r="D17" s="34">
        <v>32</v>
      </c>
      <c r="E17" s="35">
        <f t="shared" si="0"/>
        <v>60.000000000000007</v>
      </c>
      <c r="F17" s="35">
        <f t="shared" ref="F17:F47" si="2">+(D17*100)/$D$48</f>
        <v>0.7816316560820713</v>
      </c>
      <c r="G17" s="34">
        <v>366</v>
      </c>
      <c r="H17" s="34">
        <v>415</v>
      </c>
      <c r="I17" s="35">
        <f t="shared" si="1"/>
        <v>13.387978142076506</v>
      </c>
      <c r="J17" s="35">
        <f t="shared" ref="J17:J47" si="3">+(H17*100)/$H$48</f>
        <v>0.85077594866643436</v>
      </c>
      <c r="K17" s="76"/>
      <c r="L17" s="34">
        <v>1421</v>
      </c>
      <c r="M17" s="35">
        <f t="shared" ref="M17:M47" si="4">+(L17*100)/$L$48</f>
        <v>0.65976720107345654</v>
      </c>
      <c r="N17" s="15"/>
    </row>
    <row r="18" spans="1:14" ht="15.75">
      <c r="A18" s="12"/>
      <c r="B18" s="33" t="s">
        <v>97</v>
      </c>
      <c r="C18" s="34">
        <v>191</v>
      </c>
      <c r="D18" s="34">
        <v>189</v>
      </c>
      <c r="E18" s="35">
        <f t="shared" si="0"/>
        <v>-1.0471204188481686</v>
      </c>
      <c r="F18" s="35">
        <f t="shared" si="2"/>
        <v>4.6165119687347334</v>
      </c>
      <c r="G18" s="34">
        <v>2172</v>
      </c>
      <c r="H18" s="34">
        <v>2346</v>
      </c>
      <c r="I18" s="35">
        <f t="shared" si="1"/>
        <v>8.0110497237569014</v>
      </c>
      <c r="J18" s="35">
        <f t="shared" si="3"/>
        <v>4.8094466881239875</v>
      </c>
      <c r="K18" s="76"/>
      <c r="L18" s="34">
        <v>10271</v>
      </c>
      <c r="M18" s="35">
        <f t="shared" si="4"/>
        <v>4.7688029009327746</v>
      </c>
      <c r="N18" s="15"/>
    </row>
    <row r="19" spans="1:14" ht="15.75">
      <c r="A19" s="12"/>
      <c r="B19" s="33" t="s">
        <v>98</v>
      </c>
      <c r="C19" s="34">
        <v>901</v>
      </c>
      <c r="D19" s="34">
        <v>1090</v>
      </c>
      <c r="E19" s="35">
        <f t="shared" si="0"/>
        <v>20.976692563817977</v>
      </c>
      <c r="F19" s="35">
        <f t="shared" si="2"/>
        <v>26.624328285295555</v>
      </c>
      <c r="G19" s="34">
        <v>9012</v>
      </c>
      <c r="H19" s="34">
        <v>11313</v>
      </c>
      <c r="I19" s="35">
        <f t="shared" si="1"/>
        <v>25.53262316910785</v>
      </c>
      <c r="J19" s="35">
        <f t="shared" si="3"/>
        <v>23.192357366899689</v>
      </c>
      <c r="K19" s="76"/>
      <c r="L19" s="34">
        <v>43115</v>
      </c>
      <c r="M19" s="35">
        <f t="shared" si="4"/>
        <v>20.018200474512373</v>
      </c>
      <c r="N19" s="15"/>
    </row>
    <row r="20" spans="1:14" ht="15.75">
      <c r="A20" s="12"/>
      <c r="B20" s="33" t="s">
        <v>99</v>
      </c>
      <c r="C20" s="34">
        <v>213</v>
      </c>
      <c r="D20" s="34">
        <v>119</v>
      </c>
      <c r="E20" s="35">
        <f t="shared" si="0"/>
        <v>-44.131455399061039</v>
      </c>
      <c r="F20" s="35">
        <f t="shared" si="2"/>
        <v>2.9066927210552027</v>
      </c>
      <c r="G20" s="34">
        <v>1479</v>
      </c>
      <c r="H20" s="34">
        <v>1443</v>
      </c>
      <c r="I20" s="35">
        <f t="shared" si="1"/>
        <v>-2.4340770791075106</v>
      </c>
      <c r="J20" s="35">
        <f t="shared" si="3"/>
        <v>2.958240226326903</v>
      </c>
      <c r="K20" s="76"/>
      <c r="L20" s="34">
        <v>5988</v>
      </c>
      <c r="M20" s="35">
        <f t="shared" si="4"/>
        <v>2.780215341328542</v>
      </c>
      <c r="N20" s="15"/>
    </row>
    <row r="21" spans="1:14" ht="15.75">
      <c r="A21" s="12"/>
      <c r="B21" s="33" t="s">
        <v>100</v>
      </c>
      <c r="C21" s="34">
        <v>571</v>
      </c>
      <c r="D21" s="34">
        <v>270</v>
      </c>
      <c r="E21" s="35">
        <f t="shared" si="0"/>
        <v>-52.714535901926453</v>
      </c>
      <c r="F21" s="35">
        <f t="shared" si="2"/>
        <v>6.5950170981924767</v>
      </c>
      <c r="G21" s="34">
        <v>3244</v>
      </c>
      <c r="H21" s="34">
        <v>2974</v>
      </c>
      <c r="I21" s="35">
        <f t="shared" si="1"/>
        <v>-8.3230579531442643</v>
      </c>
      <c r="J21" s="35">
        <f t="shared" si="3"/>
        <v>6.0968859550216283</v>
      </c>
      <c r="K21" s="76"/>
      <c r="L21" s="34">
        <v>17662</v>
      </c>
      <c r="M21" s="35">
        <f t="shared" si="4"/>
        <v>8.2004280825892959</v>
      </c>
      <c r="N21" s="15"/>
    </row>
    <row r="22" spans="1:14" ht="15.75">
      <c r="A22" s="12"/>
      <c r="B22" s="33" t="s">
        <v>101</v>
      </c>
      <c r="C22" s="34">
        <v>63</v>
      </c>
      <c r="D22" s="34">
        <v>67</v>
      </c>
      <c r="E22" s="35">
        <f t="shared" si="0"/>
        <v>6.3492063492063489</v>
      </c>
      <c r="F22" s="35">
        <f t="shared" si="2"/>
        <v>1.6365412799218368</v>
      </c>
      <c r="G22" s="34">
        <v>648</v>
      </c>
      <c r="H22" s="34">
        <v>790</v>
      </c>
      <c r="I22" s="35">
        <f t="shared" si="1"/>
        <v>21.91358024691359</v>
      </c>
      <c r="J22" s="35">
        <f t="shared" si="3"/>
        <v>1.6195493962565859</v>
      </c>
      <c r="K22" s="76"/>
      <c r="L22" s="34">
        <v>3252</v>
      </c>
      <c r="M22" s="35">
        <f t="shared" si="4"/>
        <v>1.5098965080161018</v>
      </c>
      <c r="N22" s="15"/>
    </row>
    <row r="23" spans="1:14" ht="15.75">
      <c r="A23" s="12"/>
      <c r="B23" s="33" t="s">
        <v>102</v>
      </c>
      <c r="C23" s="34">
        <v>115</v>
      </c>
      <c r="D23" s="34">
        <v>101</v>
      </c>
      <c r="E23" s="35">
        <f t="shared" si="0"/>
        <v>-12.173913043478258</v>
      </c>
      <c r="F23" s="35">
        <f t="shared" si="2"/>
        <v>2.4670249145090377</v>
      </c>
      <c r="G23" s="34">
        <v>1679</v>
      </c>
      <c r="H23" s="34">
        <v>1538</v>
      </c>
      <c r="I23" s="35">
        <f t="shared" si="1"/>
        <v>-8.3978558665872569</v>
      </c>
      <c r="J23" s="35">
        <f t="shared" si="3"/>
        <v>3.1529961663830748</v>
      </c>
      <c r="K23" s="76"/>
      <c r="L23" s="34">
        <v>6923</v>
      </c>
      <c r="M23" s="35">
        <f t="shared" si="4"/>
        <v>3.2143338022741306</v>
      </c>
      <c r="N23" s="15"/>
    </row>
    <row r="24" spans="1:14" ht="15.75">
      <c r="A24" s="12"/>
      <c r="B24" s="33" t="s">
        <v>103</v>
      </c>
      <c r="C24" s="34">
        <v>98</v>
      </c>
      <c r="D24" s="34">
        <v>59</v>
      </c>
      <c r="E24" s="35">
        <f t="shared" si="0"/>
        <v>-39.795918367346935</v>
      </c>
      <c r="F24" s="35">
        <f t="shared" si="2"/>
        <v>1.441133365901319</v>
      </c>
      <c r="G24" s="34">
        <v>1168</v>
      </c>
      <c r="H24" s="34">
        <v>1157</v>
      </c>
      <c r="I24" s="35">
        <f t="shared" si="1"/>
        <v>-0.94178082191780366</v>
      </c>
      <c r="J24" s="35">
        <f t="shared" si="3"/>
        <v>2.3719223436314807</v>
      </c>
      <c r="K24" s="76"/>
      <c r="L24" s="34">
        <v>5541</v>
      </c>
      <c r="M24" s="35">
        <f t="shared" si="4"/>
        <v>2.5726742161492067</v>
      </c>
      <c r="N24" s="15"/>
    </row>
    <row r="25" spans="1:14" ht="15.75">
      <c r="A25" s="12"/>
      <c r="B25" s="33" t="s">
        <v>104</v>
      </c>
      <c r="C25" s="34">
        <v>123</v>
      </c>
      <c r="D25" s="34">
        <v>106</v>
      </c>
      <c r="E25" s="35">
        <f t="shared" si="0"/>
        <v>-13.821138211382111</v>
      </c>
      <c r="F25" s="35">
        <f t="shared" si="2"/>
        <v>2.5891548607718611</v>
      </c>
      <c r="G25" s="34">
        <v>1246</v>
      </c>
      <c r="H25" s="34">
        <v>1372</v>
      </c>
      <c r="I25" s="35">
        <f t="shared" si="1"/>
        <v>10.1123595505618</v>
      </c>
      <c r="J25" s="35">
        <f t="shared" si="3"/>
        <v>2.812685786916501</v>
      </c>
      <c r="K25" s="76"/>
      <c r="L25" s="34">
        <v>4984</v>
      </c>
      <c r="M25" s="35">
        <f t="shared" si="4"/>
        <v>2.3140603308586258</v>
      </c>
      <c r="N25" s="15"/>
    </row>
    <row r="26" spans="1:14" ht="15.75">
      <c r="A26" s="12"/>
      <c r="B26" s="33" t="s">
        <v>105</v>
      </c>
      <c r="C26" s="34">
        <v>0</v>
      </c>
      <c r="D26" s="34">
        <v>0</v>
      </c>
      <c r="E26" s="35" t="str">
        <f t="shared" si="0"/>
        <v/>
      </c>
      <c r="F26" s="35">
        <f t="shared" si="2"/>
        <v>0</v>
      </c>
      <c r="G26" s="34">
        <v>1</v>
      </c>
      <c r="H26" s="34">
        <v>0</v>
      </c>
      <c r="I26" s="35">
        <f t="shared" si="1"/>
        <v>-100</v>
      </c>
      <c r="J26" s="35">
        <f t="shared" si="3"/>
        <v>0</v>
      </c>
      <c r="K26" s="76"/>
      <c r="L26" s="34">
        <v>3</v>
      </c>
      <c r="M26" s="35">
        <f t="shared" si="4"/>
        <v>1.3928934575794297E-3</v>
      </c>
      <c r="N26" s="15"/>
    </row>
    <row r="27" spans="1:14" ht="15.75">
      <c r="A27" s="12"/>
      <c r="B27" s="33" t="s">
        <v>106</v>
      </c>
      <c r="C27" s="34">
        <v>1</v>
      </c>
      <c r="D27" s="34">
        <v>5</v>
      </c>
      <c r="E27" s="35">
        <f t="shared" si="0"/>
        <v>400</v>
      </c>
      <c r="F27" s="35">
        <f t="shared" si="2"/>
        <v>0.12212994626282364</v>
      </c>
      <c r="G27" s="34">
        <v>30</v>
      </c>
      <c r="H27" s="34">
        <v>35</v>
      </c>
      <c r="I27" s="35">
        <f t="shared" si="1"/>
        <v>16.666666666666675</v>
      </c>
      <c r="J27" s="35">
        <f t="shared" si="3"/>
        <v>7.1752188441747466E-2</v>
      </c>
      <c r="K27" s="76"/>
      <c r="L27" s="34">
        <v>137</v>
      </c>
      <c r="M27" s="35">
        <f t="shared" si="4"/>
        <v>6.3608801229460624E-2</v>
      </c>
      <c r="N27" s="15"/>
    </row>
    <row r="28" spans="1:14" ht="15.75">
      <c r="A28" s="12"/>
      <c r="B28" s="33" t="s">
        <v>107</v>
      </c>
      <c r="C28" s="34">
        <v>49</v>
      </c>
      <c r="D28" s="34">
        <v>39</v>
      </c>
      <c r="E28" s="35">
        <f t="shared" si="0"/>
        <v>-20.408163265306122</v>
      </c>
      <c r="F28" s="35">
        <f t="shared" si="2"/>
        <v>0.95261358085002446</v>
      </c>
      <c r="G28" s="34">
        <v>383</v>
      </c>
      <c r="H28" s="34">
        <v>484</v>
      </c>
      <c r="I28" s="35">
        <f t="shared" si="1"/>
        <v>26.370757180156666</v>
      </c>
      <c r="J28" s="35">
        <f t="shared" si="3"/>
        <v>0.9922302630230222</v>
      </c>
      <c r="K28" s="76"/>
      <c r="L28" s="34">
        <v>2223</v>
      </c>
      <c r="M28" s="35">
        <f t="shared" si="4"/>
        <v>1.0321340520663576</v>
      </c>
      <c r="N28" s="15"/>
    </row>
    <row r="29" spans="1:14" ht="15.75">
      <c r="A29" s="12"/>
      <c r="B29" s="33" t="s">
        <v>108</v>
      </c>
      <c r="C29" s="34">
        <v>1044</v>
      </c>
      <c r="D29" s="34">
        <v>768</v>
      </c>
      <c r="E29" s="35">
        <f t="shared" si="0"/>
        <v>-26.436781609195403</v>
      </c>
      <c r="F29" s="35">
        <f t="shared" si="2"/>
        <v>18.759159745969711</v>
      </c>
      <c r="G29" s="34">
        <v>10022</v>
      </c>
      <c r="H29" s="34">
        <v>10222</v>
      </c>
      <c r="I29" s="35">
        <f t="shared" si="1"/>
        <v>1.995609658750741</v>
      </c>
      <c r="J29" s="35">
        <f t="shared" si="3"/>
        <v>20.955739150044078</v>
      </c>
      <c r="K29" s="76"/>
      <c r="L29" s="34">
        <v>40663</v>
      </c>
      <c r="M29" s="35">
        <f t="shared" si="4"/>
        <v>18.879742221850783</v>
      </c>
      <c r="N29" s="15"/>
    </row>
    <row r="30" spans="1:14" ht="15.75">
      <c r="A30" s="12"/>
      <c r="B30" s="33" t="s">
        <v>109</v>
      </c>
      <c r="C30" s="34">
        <v>0</v>
      </c>
      <c r="D30" s="34">
        <v>0</v>
      </c>
      <c r="E30" s="35" t="str">
        <f t="shared" si="0"/>
        <v/>
      </c>
      <c r="F30" s="35">
        <f t="shared" si="2"/>
        <v>0</v>
      </c>
      <c r="G30" s="34">
        <v>2</v>
      </c>
      <c r="H30" s="34">
        <v>0</v>
      </c>
      <c r="I30" s="35">
        <f t="shared" si="1"/>
        <v>-100</v>
      </c>
      <c r="J30" s="35">
        <f t="shared" si="3"/>
        <v>0</v>
      </c>
      <c r="K30" s="76"/>
      <c r="L30" s="34">
        <v>12</v>
      </c>
      <c r="M30" s="35">
        <f t="shared" si="4"/>
        <v>5.5715738303177189E-3</v>
      </c>
      <c r="N30" s="15"/>
    </row>
    <row r="31" spans="1:14" ht="15.75">
      <c r="A31" s="12"/>
      <c r="B31" s="33" t="s">
        <v>110</v>
      </c>
      <c r="C31" s="34">
        <v>21</v>
      </c>
      <c r="D31" s="34">
        <v>51</v>
      </c>
      <c r="E31" s="35">
        <f t="shared" si="0"/>
        <v>142.85714285714283</v>
      </c>
      <c r="F31" s="35">
        <f t="shared" si="2"/>
        <v>1.2457254518808012</v>
      </c>
      <c r="G31" s="34">
        <v>299</v>
      </c>
      <c r="H31" s="34">
        <v>486</v>
      </c>
      <c r="I31" s="35">
        <f t="shared" si="1"/>
        <v>62.541806020066893</v>
      </c>
      <c r="J31" s="35">
        <f t="shared" si="3"/>
        <v>0.99633038807683638</v>
      </c>
      <c r="K31" s="76"/>
      <c r="L31" s="34">
        <v>1275</v>
      </c>
      <c r="M31" s="35">
        <f t="shared" si="4"/>
        <v>0.5919797194712576</v>
      </c>
      <c r="N31" s="15"/>
    </row>
    <row r="32" spans="1:14" ht="15.75">
      <c r="A32" s="12"/>
      <c r="B32" s="33" t="s">
        <v>111</v>
      </c>
      <c r="C32" s="34">
        <v>147</v>
      </c>
      <c r="D32" s="34">
        <v>115</v>
      </c>
      <c r="E32" s="35">
        <f t="shared" si="0"/>
        <v>-21.7687074829932</v>
      </c>
      <c r="F32" s="35">
        <f t="shared" si="2"/>
        <v>2.808988764044944</v>
      </c>
      <c r="G32" s="34">
        <v>2515</v>
      </c>
      <c r="H32" s="34">
        <v>1546</v>
      </c>
      <c r="I32" s="35">
        <f t="shared" si="1"/>
        <v>-38.528827037773361</v>
      </c>
      <c r="J32" s="35">
        <f t="shared" si="3"/>
        <v>3.1693966665983311</v>
      </c>
      <c r="K32" s="76"/>
      <c r="L32" s="34">
        <v>5866</v>
      </c>
      <c r="M32" s="35">
        <f t="shared" si="4"/>
        <v>2.7235710073869783</v>
      </c>
      <c r="N32" s="15"/>
    </row>
    <row r="33" spans="1:14" ht="15.75">
      <c r="A33" s="12"/>
      <c r="B33" s="33" t="s">
        <v>112</v>
      </c>
      <c r="C33" s="34">
        <v>151</v>
      </c>
      <c r="D33" s="34">
        <v>55</v>
      </c>
      <c r="E33" s="35">
        <f t="shared" si="0"/>
        <v>-63.576158940397356</v>
      </c>
      <c r="F33" s="35">
        <f t="shared" si="2"/>
        <v>1.3434294088910601</v>
      </c>
      <c r="G33" s="34">
        <v>1104</v>
      </c>
      <c r="H33" s="34">
        <v>827</v>
      </c>
      <c r="I33" s="35">
        <f t="shared" si="1"/>
        <v>-25.090579710144922</v>
      </c>
      <c r="J33" s="35">
        <f t="shared" si="3"/>
        <v>1.6954017097521474</v>
      </c>
      <c r="K33" s="76"/>
      <c r="L33" s="34">
        <v>4049</v>
      </c>
      <c r="M33" s="35">
        <f t="shared" si="4"/>
        <v>1.879941869913037</v>
      </c>
      <c r="N33" s="15"/>
    </row>
    <row r="34" spans="1:14" ht="15.75">
      <c r="A34" s="12"/>
      <c r="B34" s="33" t="s">
        <v>113</v>
      </c>
      <c r="C34" s="34">
        <v>143</v>
      </c>
      <c r="D34" s="34">
        <v>48</v>
      </c>
      <c r="E34" s="35">
        <f t="shared" si="0"/>
        <v>-66.43356643356644</v>
      </c>
      <c r="F34" s="35">
        <f t="shared" si="2"/>
        <v>1.172447484123107</v>
      </c>
      <c r="G34" s="34">
        <v>1477</v>
      </c>
      <c r="H34" s="34">
        <v>919</v>
      </c>
      <c r="I34" s="35">
        <f t="shared" si="1"/>
        <v>-37.779282329045358</v>
      </c>
      <c r="J34" s="35">
        <f t="shared" si="3"/>
        <v>1.884007462227598</v>
      </c>
      <c r="K34" s="76"/>
      <c r="L34" s="34">
        <v>5109</v>
      </c>
      <c r="M34" s="35">
        <f t="shared" si="4"/>
        <v>2.372097558257769</v>
      </c>
      <c r="N34" s="15"/>
    </row>
    <row r="35" spans="1:14" ht="15.75">
      <c r="A35" s="12"/>
      <c r="B35" s="33" t="s">
        <v>114</v>
      </c>
      <c r="C35" s="34">
        <v>133</v>
      </c>
      <c r="D35" s="34">
        <v>156</v>
      </c>
      <c r="E35" s="35">
        <f t="shared" si="0"/>
        <v>17.29323308270676</v>
      </c>
      <c r="F35" s="35">
        <f t="shared" si="2"/>
        <v>3.8104543234000978</v>
      </c>
      <c r="G35" s="34">
        <v>911</v>
      </c>
      <c r="H35" s="34">
        <v>1172</v>
      </c>
      <c r="I35" s="35">
        <f t="shared" si="1"/>
        <v>28.649835345773877</v>
      </c>
      <c r="J35" s="35">
        <f t="shared" si="3"/>
        <v>2.4026732815350869</v>
      </c>
      <c r="K35" s="76"/>
      <c r="L35" s="34">
        <v>4704</v>
      </c>
      <c r="M35" s="35">
        <f t="shared" si="4"/>
        <v>2.1840569414845459</v>
      </c>
      <c r="N35" s="15"/>
    </row>
    <row r="36" spans="1:14" ht="15.75">
      <c r="A36" s="12"/>
      <c r="B36" s="33" t="s">
        <v>115</v>
      </c>
      <c r="C36" s="34">
        <v>167</v>
      </c>
      <c r="D36" s="34">
        <v>160</v>
      </c>
      <c r="E36" s="35">
        <f t="shared" si="0"/>
        <v>-4.1916167664670656</v>
      </c>
      <c r="F36" s="35">
        <f t="shared" si="2"/>
        <v>3.9081582804103565</v>
      </c>
      <c r="G36" s="34">
        <v>1630</v>
      </c>
      <c r="H36" s="34">
        <v>1666</v>
      </c>
      <c r="I36" s="35">
        <f t="shared" si="1"/>
        <v>2.2085889570552242</v>
      </c>
      <c r="J36" s="35">
        <f t="shared" si="3"/>
        <v>3.4154041698271795</v>
      </c>
      <c r="K36" s="76"/>
      <c r="L36" s="34">
        <v>5229</v>
      </c>
      <c r="M36" s="35">
        <f t="shared" si="4"/>
        <v>2.427813296560946</v>
      </c>
      <c r="N36" s="15"/>
    </row>
    <row r="37" spans="1:14" ht="15.75">
      <c r="A37" s="12"/>
      <c r="B37" s="33" t="s">
        <v>116</v>
      </c>
      <c r="C37" s="34">
        <v>0</v>
      </c>
      <c r="D37" s="34">
        <v>0</v>
      </c>
      <c r="E37" s="35" t="str">
        <f t="shared" si="0"/>
        <v/>
      </c>
      <c r="F37" s="35">
        <f t="shared" si="2"/>
        <v>0</v>
      </c>
      <c r="G37" s="34">
        <v>2</v>
      </c>
      <c r="H37" s="34">
        <v>1</v>
      </c>
      <c r="I37" s="35">
        <f t="shared" si="1"/>
        <v>-50</v>
      </c>
      <c r="J37" s="35">
        <f t="shared" si="3"/>
        <v>2.0500625269070706E-3</v>
      </c>
      <c r="K37" s="76"/>
      <c r="L37" s="34">
        <v>7</v>
      </c>
      <c r="M37" s="35">
        <f t="shared" si="4"/>
        <v>3.2500847343520027E-3</v>
      </c>
      <c r="N37" s="15"/>
    </row>
    <row r="38" spans="1:14" ht="15.75">
      <c r="A38" s="12"/>
      <c r="B38" s="33" t="s">
        <v>117</v>
      </c>
      <c r="C38" s="34">
        <v>39</v>
      </c>
      <c r="D38" s="34">
        <v>49</v>
      </c>
      <c r="E38" s="35">
        <f t="shared" si="0"/>
        <v>25.641025641025639</v>
      </c>
      <c r="F38" s="35">
        <f t="shared" si="2"/>
        <v>1.1968734733756716</v>
      </c>
      <c r="G38" s="34">
        <v>819</v>
      </c>
      <c r="H38" s="34">
        <v>835</v>
      </c>
      <c r="I38" s="35">
        <f t="shared" si="1"/>
        <v>1.9536019536019467</v>
      </c>
      <c r="J38" s="35">
        <f t="shared" si="3"/>
        <v>1.711802209967404</v>
      </c>
      <c r="K38" s="76"/>
      <c r="L38" s="34">
        <v>3010</v>
      </c>
      <c r="M38" s="35">
        <f t="shared" si="4"/>
        <v>1.3975364357713611</v>
      </c>
      <c r="N38" s="15"/>
    </row>
    <row r="39" spans="1:14" ht="15.75">
      <c r="A39" s="12"/>
      <c r="B39" s="33" t="s">
        <v>118</v>
      </c>
      <c r="C39" s="34">
        <v>86</v>
      </c>
      <c r="D39" s="34">
        <v>81</v>
      </c>
      <c r="E39" s="35">
        <f t="shared" si="0"/>
        <v>-5.8139534883720927</v>
      </c>
      <c r="F39" s="35">
        <f t="shared" si="2"/>
        <v>1.9785051294577429</v>
      </c>
      <c r="G39" s="34">
        <v>1123</v>
      </c>
      <c r="H39" s="34">
        <v>892</v>
      </c>
      <c r="I39" s="35">
        <f t="shared" si="1"/>
        <v>-20.569902048085488</v>
      </c>
      <c r="J39" s="35">
        <f t="shared" si="3"/>
        <v>1.8286557740011071</v>
      </c>
      <c r="K39" s="76"/>
      <c r="L39" s="34">
        <v>3685</v>
      </c>
      <c r="M39" s="35">
        <f t="shared" si="4"/>
        <v>1.7109374637267329</v>
      </c>
      <c r="N39" s="15"/>
    </row>
    <row r="40" spans="1:14" ht="15.75">
      <c r="A40" s="12"/>
      <c r="B40" s="33" t="s">
        <v>119</v>
      </c>
      <c r="C40" s="34">
        <v>1</v>
      </c>
      <c r="D40" s="34">
        <v>2</v>
      </c>
      <c r="E40" s="35">
        <f t="shared" si="0"/>
        <v>100</v>
      </c>
      <c r="F40" s="35">
        <f t="shared" si="2"/>
        <v>4.8851978505129456E-2</v>
      </c>
      <c r="G40" s="34">
        <v>10</v>
      </c>
      <c r="H40" s="34">
        <v>15</v>
      </c>
      <c r="I40" s="35">
        <f t="shared" si="1"/>
        <v>50</v>
      </c>
      <c r="J40" s="35">
        <f t="shared" si="3"/>
        <v>3.0750937903606061E-2</v>
      </c>
      <c r="K40" s="76"/>
      <c r="L40" s="34">
        <v>40</v>
      </c>
      <c r="M40" s="35">
        <f t="shared" si="4"/>
        <v>1.857191276772573E-2</v>
      </c>
      <c r="N40" s="15"/>
    </row>
    <row r="41" spans="1:14" ht="15.75">
      <c r="A41" s="12"/>
      <c r="B41" s="33" t="s">
        <v>120</v>
      </c>
      <c r="C41" s="34">
        <v>1</v>
      </c>
      <c r="D41" s="34">
        <v>1</v>
      </c>
      <c r="E41" s="35">
        <f t="shared" si="0"/>
        <v>0</v>
      </c>
      <c r="F41" s="35">
        <f t="shared" si="2"/>
        <v>2.4425989252564728E-2</v>
      </c>
      <c r="G41" s="34">
        <v>11</v>
      </c>
      <c r="H41" s="34">
        <v>17</v>
      </c>
      <c r="I41" s="35">
        <f t="shared" si="1"/>
        <v>54.54545454545454</v>
      </c>
      <c r="J41" s="35">
        <f t="shared" si="3"/>
        <v>3.4851062957420201E-2</v>
      </c>
      <c r="K41" s="76"/>
      <c r="L41" s="34">
        <v>62</v>
      </c>
      <c r="M41" s="35">
        <f t="shared" si="4"/>
        <v>2.8786464789974882E-2</v>
      </c>
      <c r="N41" s="15"/>
    </row>
    <row r="42" spans="1:14" ht="15.75">
      <c r="A42" s="12"/>
      <c r="B42" s="33" t="s">
        <v>121</v>
      </c>
      <c r="C42" s="34">
        <v>121</v>
      </c>
      <c r="D42" s="34">
        <v>66</v>
      </c>
      <c r="E42" s="35">
        <f t="shared" si="0"/>
        <v>-45.45454545454546</v>
      </c>
      <c r="F42" s="35">
        <f t="shared" si="2"/>
        <v>1.6121152906692722</v>
      </c>
      <c r="G42" s="34">
        <v>1354</v>
      </c>
      <c r="H42" s="34">
        <v>1126</v>
      </c>
      <c r="I42" s="35">
        <f t="shared" si="1"/>
        <v>-16.838995568685377</v>
      </c>
      <c r="J42" s="35">
        <f t="shared" si="3"/>
        <v>2.3083704052973615</v>
      </c>
      <c r="K42" s="76"/>
      <c r="L42" s="34">
        <v>5837</v>
      </c>
      <c r="M42" s="35">
        <f t="shared" si="4"/>
        <v>2.7101063706303772</v>
      </c>
      <c r="N42" s="15"/>
    </row>
    <row r="43" spans="1:14" ht="15.75">
      <c r="A43" s="12"/>
      <c r="B43" s="33" t="s">
        <v>122</v>
      </c>
      <c r="C43" s="34">
        <v>68</v>
      </c>
      <c r="D43" s="34">
        <v>45</v>
      </c>
      <c r="E43" s="35">
        <f t="shared" si="0"/>
        <v>-33.82352941176471</v>
      </c>
      <c r="F43" s="35">
        <f t="shared" si="2"/>
        <v>1.0991695163654127</v>
      </c>
      <c r="G43" s="34">
        <v>988</v>
      </c>
      <c r="H43" s="34">
        <v>411</v>
      </c>
      <c r="I43" s="35">
        <f t="shared" si="1"/>
        <v>-58.400809716599191</v>
      </c>
      <c r="J43" s="35">
        <f t="shared" si="3"/>
        <v>0.8425756985588061</v>
      </c>
      <c r="K43" s="76"/>
      <c r="L43" s="34">
        <v>8394</v>
      </c>
      <c r="M43" s="35">
        <f t="shared" si="4"/>
        <v>3.8973158943072446</v>
      </c>
      <c r="N43" s="15"/>
    </row>
    <row r="44" spans="1:14" ht="15.75">
      <c r="A44" s="12"/>
      <c r="B44" s="33" t="s">
        <v>123</v>
      </c>
      <c r="C44" s="34">
        <v>9</v>
      </c>
      <c r="D44" s="34">
        <v>17</v>
      </c>
      <c r="E44" s="35">
        <f t="shared" si="0"/>
        <v>88.888888888888886</v>
      </c>
      <c r="F44" s="35">
        <f t="shared" si="2"/>
        <v>0.41524181729360038</v>
      </c>
      <c r="G44" s="34">
        <v>172</v>
      </c>
      <c r="H44" s="34">
        <v>158</v>
      </c>
      <c r="I44" s="35">
        <f t="shared" si="1"/>
        <v>-8.139534883720934</v>
      </c>
      <c r="J44" s="35">
        <f t="shared" si="3"/>
        <v>0.32390987925131715</v>
      </c>
      <c r="K44" s="76"/>
      <c r="L44" s="34">
        <v>902</v>
      </c>
      <c r="M44" s="35">
        <f t="shared" si="4"/>
        <v>0.41879663291221519</v>
      </c>
      <c r="N44" s="15"/>
    </row>
    <row r="45" spans="1:14" ht="15.75">
      <c r="A45" s="12"/>
      <c r="B45" s="33" t="s">
        <v>124</v>
      </c>
      <c r="C45" s="34">
        <v>193</v>
      </c>
      <c r="D45" s="34">
        <v>144</v>
      </c>
      <c r="E45" s="35">
        <f t="shared" si="0"/>
        <v>-25.388601036269431</v>
      </c>
      <c r="F45" s="35">
        <f t="shared" si="2"/>
        <v>3.5173424523693209</v>
      </c>
      <c r="G45" s="34">
        <v>1757</v>
      </c>
      <c r="H45" s="34">
        <v>1927</v>
      </c>
      <c r="I45" s="35">
        <f t="shared" si="1"/>
        <v>9.6755833807626637</v>
      </c>
      <c r="J45" s="35">
        <f t="shared" si="3"/>
        <v>3.9504704893499252</v>
      </c>
      <c r="K45" s="76"/>
      <c r="L45" s="34">
        <v>6832</v>
      </c>
      <c r="M45" s="35">
        <f t="shared" si="4"/>
        <v>3.1720827007275547</v>
      </c>
      <c r="N45" s="15"/>
    </row>
    <row r="46" spans="1:14" ht="15.75">
      <c r="A46" s="12"/>
      <c r="B46" s="33" t="s">
        <v>125</v>
      </c>
      <c r="C46" s="34">
        <v>130</v>
      </c>
      <c r="D46" s="34">
        <v>106</v>
      </c>
      <c r="E46" s="35">
        <f t="shared" si="0"/>
        <v>-18.461538461538463</v>
      </c>
      <c r="F46" s="35">
        <f t="shared" si="2"/>
        <v>2.5891548607718611</v>
      </c>
      <c r="G46" s="34">
        <v>1725</v>
      </c>
      <c r="H46" s="34">
        <v>1410</v>
      </c>
      <c r="I46" s="35">
        <f t="shared" si="1"/>
        <v>-18.260869565217387</v>
      </c>
      <c r="J46" s="35">
        <f t="shared" si="3"/>
        <v>2.8905881629389696</v>
      </c>
      <c r="K46" s="76"/>
      <c r="L46" s="34">
        <v>10681</v>
      </c>
      <c r="M46" s="35">
        <f t="shared" si="4"/>
        <v>4.959165006801963</v>
      </c>
      <c r="N46" s="15"/>
    </row>
    <row r="47" spans="1:14" ht="15.75">
      <c r="A47" s="12"/>
      <c r="B47" s="33" t="s">
        <v>126</v>
      </c>
      <c r="C47" s="34">
        <v>53</v>
      </c>
      <c r="D47" s="34">
        <v>69</v>
      </c>
      <c r="E47" s="35">
        <f t="shared" si="0"/>
        <v>30.188679245283012</v>
      </c>
      <c r="F47" s="35">
        <f t="shared" si="2"/>
        <v>1.6853932584269662</v>
      </c>
      <c r="G47" s="34">
        <v>815</v>
      </c>
      <c r="H47" s="34">
        <v>751</v>
      </c>
      <c r="I47" s="35">
        <f t="shared" si="1"/>
        <v>-7.8527607361963181</v>
      </c>
      <c r="J47" s="35">
        <f t="shared" si="3"/>
        <v>1.5395969577072102</v>
      </c>
      <c r="K47" s="76"/>
      <c r="L47" s="34">
        <v>4321</v>
      </c>
      <c r="M47" s="35">
        <f t="shared" si="4"/>
        <v>2.0062308767335719</v>
      </c>
      <c r="N47" s="15"/>
    </row>
    <row r="48" spans="1:14" ht="15.75">
      <c r="A48" s="12"/>
      <c r="B48" s="39" t="s">
        <v>93</v>
      </c>
      <c r="C48" s="41">
        <f>SUM(C16:C47)</f>
        <v>4901</v>
      </c>
      <c r="D48" s="41">
        <f>SUM(D16:D47)</f>
        <v>4094</v>
      </c>
      <c r="E48" s="37">
        <f t="shared" si="0"/>
        <v>-16.466027341358902</v>
      </c>
      <c r="F48" s="37">
        <f>SUM(F16:F47)</f>
        <v>99.999999999999986</v>
      </c>
      <c r="G48" s="41">
        <f>SUM(G16:G47)</f>
        <v>48880</v>
      </c>
      <c r="H48" s="41">
        <f>SUM(H16:H47)</f>
        <v>48779</v>
      </c>
      <c r="I48" s="37">
        <f t="shared" si="1"/>
        <v>-0.20662847790506866</v>
      </c>
      <c r="J48" s="37">
        <f>SUM(J16:J47)</f>
        <v>100</v>
      </c>
      <c r="K48" s="4"/>
      <c r="L48" s="41">
        <f>SUM(L16:L47)</f>
        <v>215379</v>
      </c>
      <c r="M48" s="37">
        <f>SUM(M16:M47)</f>
        <v>100</v>
      </c>
      <c r="N48" s="15"/>
    </row>
    <row r="49" spans="1:14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15"/>
    </row>
    <row r="50" spans="1:14" ht="15.75">
      <c r="A50" s="12"/>
      <c r="B50" s="33" t="s">
        <v>40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4">
      <c r="A51" s="1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FF0000"/>
  </sheetPr>
  <dimension ref="A1:S55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6" t="s">
        <v>127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19" ht="15.75">
      <c r="A12" s="12"/>
      <c r="B12" s="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15"/>
    </row>
    <row r="13" spans="1:19" ht="63">
      <c r="A13" s="12"/>
      <c r="B13" s="30" t="s">
        <v>128</v>
      </c>
      <c r="C13" s="97" t="s">
        <v>52</v>
      </c>
      <c r="D13" s="97"/>
      <c r="E13" s="94" t="s">
        <v>23</v>
      </c>
      <c r="F13" s="94" t="s">
        <v>55</v>
      </c>
      <c r="G13" s="98" t="s">
        <v>54</v>
      </c>
      <c r="H13" s="99"/>
      <c r="I13" s="94" t="s">
        <v>23</v>
      </c>
      <c r="J13" s="94" t="s">
        <v>55</v>
      </c>
      <c r="K13" s="87"/>
      <c r="L13" s="82" t="s">
        <v>56</v>
      </c>
      <c r="M13" s="94" t="s">
        <v>57</v>
      </c>
      <c r="N13" s="15"/>
    </row>
    <row r="14" spans="1:19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58</v>
      </c>
      <c r="M14" s="94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3" t="s">
        <v>129</v>
      </c>
      <c r="C16" s="34">
        <v>373</v>
      </c>
      <c r="D16" s="34">
        <v>222</v>
      </c>
      <c r="E16" s="35">
        <f t="shared" ref="E16:E41" si="0">IF(ISBLANK(D16),"",(IFERROR(((D16/C16-1)*100),"")))</f>
        <v>-40.48257372654156</v>
      </c>
      <c r="F16" s="35">
        <f>+(D16*100)/$D$41</f>
        <v>2.547624512279091</v>
      </c>
      <c r="G16" s="34">
        <v>2471</v>
      </c>
      <c r="H16" s="34">
        <v>2664</v>
      </c>
      <c r="I16" s="35">
        <f t="shared" ref="I16:I41" si="1">IF(ISBLANK(H16),"",(IFERROR(((H16/G16-1)*100),"")))</f>
        <v>7.8106029947389688</v>
      </c>
      <c r="J16" s="35">
        <f>+(H16*100)/$H$41</f>
        <v>2.5899532369554437</v>
      </c>
      <c r="K16" s="76"/>
      <c r="L16" s="34">
        <v>8145</v>
      </c>
      <c r="M16" s="35">
        <f>+(L16*100)/$L$41</f>
        <v>1.8808408247527428</v>
      </c>
      <c r="N16" s="15"/>
    </row>
    <row r="17" spans="1:18" ht="15.75">
      <c r="A17" s="12"/>
      <c r="B17" s="33" t="s">
        <v>130</v>
      </c>
      <c r="C17" s="34">
        <v>369</v>
      </c>
      <c r="D17" s="34">
        <v>244</v>
      </c>
      <c r="E17" s="35">
        <f t="shared" si="0"/>
        <v>-33.875338753387531</v>
      </c>
      <c r="F17" s="35">
        <f t="shared" ref="F17:F40" si="2">+(D17*100)/$D$41</f>
        <v>2.800091806288731</v>
      </c>
      <c r="G17" s="34">
        <v>2361</v>
      </c>
      <c r="H17" s="34">
        <v>3349</v>
      </c>
      <c r="I17" s="35">
        <f t="shared" si="1"/>
        <v>41.846675137653541</v>
      </c>
      <c r="J17" s="35">
        <f t="shared" ref="J17:J40" si="3">+(H17*100)/$H$41</f>
        <v>3.2559134348963146</v>
      </c>
      <c r="K17" s="76"/>
      <c r="L17" s="34">
        <v>7124</v>
      </c>
      <c r="M17" s="35">
        <f t="shared" ref="M17:M40" si="4">+(L17*100)/$L$41</f>
        <v>1.6450718275676537</v>
      </c>
      <c r="N17" s="15"/>
    </row>
    <row r="18" spans="1:18" ht="15.75">
      <c r="A18" s="12"/>
      <c r="B18" s="33" t="s">
        <v>131</v>
      </c>
      <c r="C18" s="34">
        <v>54</v>
      </c>
      <c r="D18" s="34">
        <v>46</v>
      </c>
      <c r="E18" s="35">
        <f t="shared" si="0"/>
        <v>-14.814814814814813</v>
      </c>
      <c r="F18" s="35">
        <f t="shared" si="2"/>
        <v>0.52788616020197388</v>
      </c>
      <c r="G18" s="34">
        <v>4069</v>
      </c>
      <c r="H18" s="34">
        <v>463</v>
      </c>
      <c r="I18" s="35">
        <f t="shared" si="1"/>
        <v>-88.621282870484151</v>
      </c>
      <c r="J18" s="35">
        <f t="shared" si="3"/>
        <v>0.45013076152791687</v>
      </c>
      <c r="K18" s="76"/>
      <c r="L18" s="34">
        <v>25354</v>
      </c>
      <c r="M18" s="35">
        <f t="shared" si="4"/>
        <v>5.8547376636931912</v>
      </c>
      <c r="N18" s="15"/>
    </row>
    <row r="19" spans="1:18" ht="15.75">
      <c r="A19" s="12"/>
      <c r="B19" s="33" t="s">
        <v>132</v>
      </c>
      <c r="C19" s="34">
        <v>63</v>
      </c>
      <c r="D19" s="34">
        <v>30</v>
      </c>
      <c r="E19" s="35">
        <f t="shared" si="0"/>
        <v>-52.380952380952387</v>
      </c>
      <c r="F19" s="35">
        <f t="shared" si="2"/>
        <v>0.34427358274041769</v>
      </c>
      <c r="G19" s="34">
        <v>819</v>
      </c>
      <c r="H19" s="34">
        <v>615</v>
      </c>
      <c r="I19" s="35">
        <f t="shared" si="1"/>
        <v>-24.908424908424909</v>
      </c>
      <c r="J19" s="35">
        <f t="shared" si="3"/>
        <v>0.59790587114399318</v>
      </c>
      <c r="K19" s="76"/>
      <c r="L19" s="34">
        <v>3747</v>
      </c>
      <c r="M19" s="35">
        <f t="shared" si="4"/>
        <v>0.86525605529140914</v>
      </c>
      <c r="N19" s="15"/>
    </row>
    <row r="20" spans="1:18" ht="15.75">
      <c r="A20" s="12"/>
      <c r="B20" s="33" t="s">
        <v>133</v>
      </c>
      <c r="C20" s="34">
        <v>88</v>
      </c>
      <c r="D20" s="34">
        <v>48</v>
      </c>
      <c r="E20" s="35">
        <f t="shared" si="0"/>
        <v>-45.45454545454546</v>
      </c>
      <c r="F20" s="35">
        <f t="shared" si="2"/>
        <v>0.55083773238466838</v>
      </c>
      <c r="G20" s="34">
        <v>1393</v>
      </c>
      <c r="H20" s="34">
        <v>745</v>
      </c>
      <c r="I20" s="35">
        <f t="shared" si="1"/>
        <v>-46.518305814788228</v>
      </c>
      <c r="J20" s="35">
        <f t="shared" si="3"/>
        <v>0.72429247805247965</v>
      </c>
      <c r="K20" s="76"/>
      <c r="L20" s="34">
        <v>6338</v>
      </c>
      <c r="M20" s="35">
        <f t="shared" si="4"/>
        <v>1.4635689560813854</v>
      </c>
      <c r="N20" s="15"/>
    </row>
    <row r="21" spans="1:18" ht="15" customHeight="1">
      <c r="A21" s="12"/>
      <c r="B21" s="33" t="s">
        <v>134</v>
      </c>
      <c r="C21" s="34">
        <v>31</v>
      </c>
      <c r="D21" s="34">
        <v>18</v>
      </c>
      <c r="E21" s="35">
        <f t="shared" si="0"/>
        <v>-41.935483870967737</v>
      </c>
      <c r="F21" s="35">
        <f t="shared" si="2"/>
        <v>0.20656414964425063</v>
      </c>
      <c r="G21" s="34">
        <v>636</v>
      </c>
      <c r="H21" s="34">
        <v>261</v>
      </c>
      <c r="I21" s="35">
        <f t="shared" si="1"/>
        <v>-58.96226415094339</v>
      </c>
      <c r="J21" s="35">
        <f t="shared" si="3"/>
        <v>0.25374541848549959</v>
      </c>
      <c r="K21" s="76"/>
      <c r="L21" s="34">
        <v>3042</v>
      </c>
      <c r="M21" s="35">
        <f t="shared" si="4"/>
        <v>0.70245767819494698</v>
      </c>
      <c r="N21" s="15"/>
    </row>
    <row r="22" spans="1:18" ht="15.75">
      <c r="A22" s="12"/>
      <c r="B22" s="33" t="s">
        <v>135</v>
      </c>
      <c r="C22" s="34">
        <v>17</v>
      </c>
      <c r="D22" s="34">
        <v>15</v>
      </c>
      <c r="E22" s="35">
        <f t="shared" si="0"/>
        <v>-11.764705882352944</v>
      </c>
      <c r="F22" s="35">
        <f t="shared" si="2"/>
        <v>0.17213679137020885</v>
      </c>
      <c r="G22" s="34">
        <v>2592</v>
      </c>
      <c r="H22" s="34">
        <v>173</v>
      </c>
      <c r="I22" s="35">
        <f t="shared" si="1"/>
        <v>-93.325617283950606</v>
      </c>
      <c r="J22" s="35">
        <f t="shared" si="3"/>
        <v>0.16819140765513957</v>
      </c>
      <c r="K22" s="76"/>
      <c r="L22" s="34">
        <v>11947</v>
      </c>
      <c r="M22" s="35">
        <f t="shared" si="4"/>
        <v>2.7587974626545142</v>
      </c>
      <c r="N22" s="15"/>
    </row>
    <row r="23" spans="1:18" ht="15.75">
      <c r="A23" s="12"/>
      <c r="B23" s="33" t="s">
        <v>136</v>
      </c>
      <c r="C23" s="34">
        <v>190</v>
      </c>
      <c r="D23" s="34">
        <v>191</v>
      </c>
      <c r="E23" s="35">
        <f t="shared" si="0"/>
        <v>0.52631578947368585</v>
      </c>
      <c r="F23" s="35">
        <f t="shared" si="2"/>
        <v>2.191875143447326</v>
      </c>
      <c r="G23" s="34">
        <v>4161</v>
      </c>
      <c r="H23" s="34">
        <v>2171</v>
      </c>
      <c r="I23" s="35">
        <f t="shared" si="1"/>
        <v>-47.825042057197784</v>
      </c>
      <c r="J23" s="35">
        <f t="shared" si="3"/>
        <v>2.1106563353717225</v>
      </c>
      <c r="K23" s="76"/>
      <c r="L23" s="34">
        <v>19174</v>
      </c>
      <c r="M23" s="35">
        <f t="shared" si="4"/>
        <v>4.4276540176561188</v>
      </c>
      <c r="N23" s="15"/>
    </row>
    <row r="24" spans="1:18" ht="15.75">
      <c r="A24" s="12"/>
      <c r="B24" s="33" t="s">
        <v>137</v>
      </c>
      <c r="C24" s="34">
        <v>53</v>
      </c>
      <c r="D24" s="34">
        <v>31</v>
      </c>
      <c r="E24" s="35">
        <f t="shared" si="0"/>
        <v>-41.509433962264154</v>
      </c>
      <c r="F24" s="35">
        <f t="shared" si="2"/>
        <v>0.355749368831765</v>
      </c>
      <c r="G24" s="34">
        <v>1803</v>
      </c>
      <c r="H24" s="34">
        <v>471</v>
      </c>
      <c r="I24" s="35">
        <f t="shared" si="1"/>
        <v>-73.876871880199673</v>
      </c>
      <c r="J24" s="35">
        <f t="shared" si="3"/>
        <v>0.45790839887613138</v>
      </c>
      <c r="K24" s="76"/>
      <c r="L24" s="34">
        <v>9571</v>
      </c>
      <c r="M24" s="35">
        <f t="shared" si="4"/>
        <v>2.2101322938868631</v>
      </c>
      <c r="N24" s="15"/>
    </row>
    <row r="25" spans="1:18" ht="15.75">
      <c r="A25" s="12"/>
      <c r="B25" s="33" t="s">
        <v>138</v>
      </c>
      <c r="C25" s="34">
        <v>76</v>
      </c>
      <c r="D25" s="34">
        <v>53</v>
      </c>
      <c r="E25" s="35">
        <f t="shared" si="0"/>
        <v>-30.263157894736846</v>
      </c>
      <c r="F25" s="35">
        <f t="shared" si="2"/>
        <v>0.60821666284140463</v>
      </c>
      <c r="G25" s="34">
        <v>2769</v>
      </c>
      <c r="H25" s="34">
        <v>738</v>
      </c>
      <c r="I25" s="35">
        <f t="shared" si="1"/>
        <v>-73.347778981581797</v>
      </c>
      <c r="J25" s="35">
        <f t="shared" si="3"/>
        <v>0.71748704537279184</v>
      </c>
      <c r="K25" s="76"/>
      <c r="L25" s="34">
        <v>14467</v>
      </c>
      <c r="M25" s="35">
        <f t="shared" si="4"/>
        <v>3.3407150658929319</v>
      </c>
      <c r="N25" s="15"/>
      <c r="R25" s="4"/>
    </row>
    <row r="26" spans="1:18" ht="15" customHeight="1">
      <c r="A26" s="12"/>
      <c r="B26" s="33" t="s">
        <v>139</v>
      </c>
      <c r="C26" s="34">
        <v>151</v>
      </c>
      <c r="D26" s="34">
        <v>91</v>
      </c>
      <c r="E26" s="35">
        <f t="shared" si="0"/>
        <v>-39.735099337748345</v>
      </c>
      <c r="F26" s="35">
        <f t="shared" si="2"/>
        <v>1.0442965343126005</v>
      </c>
      <c r="G26" s="34">
        <v>1462</v>
      </c>
      <c r="H26" s="34">
        <v>1537</v>
      </c>
      <c r="I26" s="35">
        <f t="shared" si="1"/>
        <v>5.1299589603283069</v>
      </c>
      <c r="J26" s="35">
        <f t="shared" si="3"/>
        <v>1.4942785755257197</v>
      </c>
      <c r="K26" s="76"/>
      <c r="L26" s="34">
        <v>5686</v>
      </c>
      <c r="M26" s="35">
        <f t="shared" si="4"/>
        <v>1.313009322227636</v>
      </c>
      <c r="N26" s="15"/>
    </row>
    <row r="27" spans="1:18" ht="15" customHeight="1">
      <c r="A27" s="12"/>
      <c r="B27" s="33" t="s">
        <v>140</v>
      </c>
      <c r="C27" s="34">
        <v>351</v>
      </c>
      <c r="D27" s="34">
        <v>194</v>
      </c>
      <c r="E27" s="35">
        <f t="shared" si="0"/>
        <v>-44.729344729344731</v>
      </c>
      <c r="F27" s="35">
        <f t="shared" si="2"/>
        <v>2.226302501721368</v>
      </c>
      <c r="G27" s="34">
        <v>1858</v>
      </c>
      <c r="H27" s="34">
        <v>2789</v>
      </c>
      <c r="I27" s="35">
        <f t="shared" si="1"/>
        <v>50.107642626480086</v>
      </c>
      <c r="J27" s="35">
        <f t="shared" si="3"/>
        <v>2.7114788205212963</v>
      </c>
      <c r="K27" s="76"/>
      <c r="L27" s="34">
        <v>5453</v>
      </c>
      <c r="M27" s="35">
        <f t="shared" si="4"/>
        <v>1.2592050358964648</v>
      </c>
      <c r="N27" s="15"/>
    </row>
    <row r="28" spans="1:18" ht="15" customHeight="1">
      <c r="A28" s="12"/>
      <c r="B28" s="33" t="s">
        <v>141</v>
      </c>
      <c r="C28" s="34">
        <v>382</v>
      </c>
      <c r="D28" s="34">
        <v>301</v>
      </c>
      <c r="E28" s="35">
        <f t="shared" si="0"/>
        <v>-21.204188481675391</v>
      </c>
      <c r="F28" s="35">
        <f t="shared" si="2"/>
        <v>3.4542116134955245</v>
      </c>
      <c r="G28" s="34">
        <v>2411</v>
      </c>
      <c r="H28" s="34">
        <v>3830</v>
      </c>
      <c r="I28" s="35">
        <f t="shared" si="1"/>
        <v>58.855246785566152</v>
      </c>
      <c r="J28" s="35">
        <f t="shared" si="3"/>
        <v>3.7235438804577141</v>
      </c>
      <c r="K28" s="76"/>
      <c r="L28" s="34">
        <v>8947</v>
      </c>
      <c r="M28" s="35">
        <f t="shared" si="4"/>
        <v>2.0660384111802075</v>
      </c>
      <c r="N28" s="15"/>
    </row>
    <row r="29" spans="1:18" ht="15" customHeight="1">
      <c r="A29" s="12"/>
      <c r="B29" s="33" t="s">
        <v>142</v>
      </c>
      <c r="C29" s="34">
        <v>591</v>
      </c>
      <c r="D29" s="34">
        <v>449</v>
      </c>
      <c r="E29" s="35">
        <f t="shared" si="0"/>
        <v>-24.027072758037228</v>
      </c>
      <c r="F29" s="35">
        <f t="shared" si="2"/>
        <v>5.1526279550149185</v>
      </c>
      <c r="G29" s="34">
        <v>3211</v>
      </c>
      <c r="H29" s="34">
        <v>6397</v>
      </c>
      <c r="I29" s="35">
        <f t="shared" si="1"/>
        <v>99.221426346932432</v>
      </c>
      <c r="J29" s="35">
        <f t="shared" si="3"/>
        <v>6.2191932645660568</v>
      </c>
      <c r="K29" s="76"/>
      <c r="L29" s="34">
        <v>10082</v>
      </c>
      <c r="M29" s="35">
        <f t="shared" si="4"/>
        <v>2.3281322523213199</v>
      </c>
      <c r="N29" s="15"/>
    </row>
    <row r="30" spans="1:18" ht="15" customHeight="1">
      <c r="A30" s="12"/>
      <c r="B30" s="33" t="s">
        <v>143</v>
      </c>
      <c r="C30" s="34">
        <v>109</v>
      </c>
      <c r="D30" s="34">
        <v>71</v>
      </c>
      <c r="E30" s="35">
        <f t="shared" si="0"/>
        <v>-34.862385321100916</v>
      </c>
      <c r="F30" s="35">
        <f t="shared" si="2"/>
        <v>0.81478081248565526</v>
      </c>
      <c r="G30" s="34">
        <v>2753</v>
      </c>
      <c r="H30" s="34">
        <v>1012</v>
      </c>
      <c r="I30" s="35">
        <f t="shared" si="1"/>
        <v>-63.240101707228483</v>
      </c>
      <c r="J30" s="35">
        <f t="shared" si="3"/>
        <v>0.98387112454914005</v>
      </c>
      <c r="K30" s="76"/>
      <c r="L30" s="34">
        <v>13084</v>
      </c>
      <c r="M30" s="35">
        <f t="shared" si="4"/>
        <v>3.0213531431632763</v>
      </c>
      <c r="N30" s="15"/>
    </row>
    <row r="31" spans="1:18" ht="15" customHeight="1">
      <c r="A31" s="12"/>
      <c r="B31" s="33" t="s">
        <v>144</v>
      </c>
      <c r="C31" s="34">
        <v>700</v>
      </c>
      <c r="D31" s="34">
        <v>585</v>
      </c>
      <c r="E31" s="35">
        <f t="shared" si="0"/>
        <v>-16.428571428571427</v>
      </c>
      <c r="F31" s="35">
        <f t="shared" si="2"/>
        <v>6.7133348634381456</v>
      </c>
      <c r="G31" s="34">
        <v>5766</v>
      </c>
      <c r="H31" s="34">
        <v>7825</v>
      </c>
      <c r="I31" s="35">
        <f t="shared" si="1"/>
        <v>35.709330558446069</v>
      </c>
      <c r="J31" s="35">
        <f t="shared" si="3"/>
        <v>7.6075015312223533</v>
      </c>
      <c r="K31" s="76"/>
      <c r="L31" s="34">
        <v>19817</v>
      </c>
      <c r="M31" s="35">
        <f t="shared" si="4"/>
        <v>4.5761353743554452</v>
      </c>
      <c r="N31" s="15"/>
    </row>
    <row r="32" spans="1:18" ht="15" customHeight="1">
      <c r="A32" s="12"/>
      <c r="B32" s="33" t="s">
        <v>145</v>
      </c>
      <c r="C32" s="34">
        <v>627</v>
      </c>
      <c r="D32" s="34">
        <v>577</v>
      </c>
      <c r="E32" s="35">
        <f t="shared" si="0"/>
        <v>-7.9744816586921896</v>
      </c>
      <c r="F32" s="35">
        <f t="shared" si="2"/>
        <v>6.6215285747073676</v>
      </c>
      <c r="G32" s="34">
        <v>5022</v>
      </c>
      <c r="H32" s="34">
        <v>7981</v>
      </c>
      <c r="I32" s="35">
        <f t="shared" si="1"/>
        <v>58.920748705694947</v>
      </c>
      <c r="J32" s="35">
        <f t="shared" si="3"/>
        <v>7.7591654595125368</v>
      </c>
      <c r="K32" s="76"/>
      <c r="L32" s="34">
        <v>19491</v>
      </c>
      <c r="M32" s="35">
        <f t="shared" si="4"/>
        <v>4.5008555574285705</v>
      </c>
      <c r="N32" s="15"/>
    </row>
    <row r="33" spans="1:14" ht="15" customHeight="1">
      <c r="A33" s="12"/>
      <c r="B33" s="33" t="s">
        <v>146</v>
      </c>
      <c r="C33" s="34">
        <v>301</v>
      </c>
      <c r="D33" s="34">
        <v>172</v>
      </c>
      <c r="E33" s="35">
        <f t="shared" si="0"/>
        <v>-42.857142857142861</v>
      </c>
      <c r="F33" s="35">
        <f t="shared" si="2"/>
        <v>1.9738352077117283</v>
      </c>
      <c r="G33" s="34">
        <v>2379</v>
      </c>
      <c r="H33" s="34">
        <v>2879</v>
      </c>
      <c r="I33" s="35">
        <f t="shared" si="1"/>
        <v>21.017234131988239</v>
      </c>
      <c r="J33" s="35">
        <f t="shared" si="3"/>
        <v>2.7989772406887097</v>
      </c>
      <c r="K33" s="76"/>
      <c r="L33" s="34">
        <v>11788</v>
      </c>
      <c r="M33" s="35">
        <f t="shared" si="4"/>
        <v>2.7220812329263757</v>
      </c>
      <c r="N33" s="15"/>
    </row>
    <row r="34" spans="1:14" ht="15" customHeight="1">
      <c r="A34" s="12"/>
      <c r="B34" s="33" t="s">
        <v>147</v>
      </c>
      <c r="C34" s="34">
        <v>500</v>
      </c>
      <c r="D34" s="34">
        <v>542</v>
      </c>
      <c r="E34" s="35">
        <f t="shared" si="0"/>
        <v>8.4000000000000075</v>
      </c>
      <c r="F34" s="35">
        <f t="shared" si="2"/>
        <v>6.2198760615102131</v>
      </c>
      <c r="G34" s="34">
        <v>2916</v>
      </c>
      <c r="H34" s="34">
        <v>6798</v>
      </c>
      <c r="I34" s="35">
        <f t="shared" si="1"/>
        <v>133.1275720164609</v>
      </c>
      <c r="J34" s="35">
        <f t="shared" si="3"/>
        <v>6.6090473366453102</v>
      </c>
      <c r="K34" s="76"/>
      <c r="L34" s="34">
        <v>11883</v>
      </c>
      <c r="M34" s="35">
        <f t="shared" si="4"/>
        <v>2.7440186028897289</v>
      </c>
      <c r="N34" s="15"/>
    </row>
    <row r="35" spans="1:14" ht="15" customHeight="1">
      <c r="A35" s="12"/>
      <c r="B35" s="33" t="s">
        <v>148</v>
      </c>
      <c r="C35" s="34">
        <v>116</v>
      </c>
      <c r="D35" s="34">
        <v>96</v>
      </c>
      <c r="E35" s="35">
        <f t="shared" si="0"/>
        <v>-17.241379310344829</v>
      </c>
      <c r="F35" s="35">
        <f t="shared" si="2"/>
        <v>1.1016754647693368</v>
      </c>
      <c r="G35" s="34">
        <v>1081</v>
      </c>
      <c r="H35" s="34">
        <v>1240</v>
      </c>
      <c r="I35" s="35">
        <f t="shared" si="1"/>
        <v>14.708603145235898</v>
      </c>
      <c r="J35" s="35">
        <f t="shared" si="3"/>
        <v>1.2055337889732547</v>
      </c>
      <c r="K35" s="76"/>
      <c r="L35" s="34">
        <v>4855</v>
      </c>
      <c r="M35" s="35">
        <f t="shared" si="4"/>
        <v>1.121115064969253</v>
      </c>
      <c r="N35" s="15"/>
    </row>
    <row r="36" spans="1:14" ht="15" customHeight="1">
      <c r="A36" s="12"/>
      <c r="B36" s="33" t="s">
        <v>149</v>
      </c>
      <c r="C36" s="34">
        <v>291</v>
      </c>
      <c r="D36" s="34">
        <v>363</v>
      </c>
      <c r="E36" s="35">
        <f t="shared" si="0"/>
        <v>24.742268041237114</v>
      </c>
      <c r="F36" s="35">
        <f t="shared" si="2"/>
        <v>4.1657103511590545</v>
      </c>
      <c r="G36" s="34">
        <v>3631</v>
      </c>
      <c r="H36" s="34">
        <v>4623</v>
      </c>
      <c r="I36" s="35">
        <f t="shared" si="1"/>
        <v>27.320297438722108</v>
      </c>
      <c r="J36" s="35">
        <f t="shared" si="3"/>
        <v>4.4945021825994811</v>
      </c>
      <c r="K36" s="76"/>
      <c r="L36" s="34">
        <v>18004</v>
      </c>
      <c r="M36" s="35">
        <f t="shared" si="4"/>
        <v>4.1574779875811396</v>
      </c>
      <c r="N36" s="15"/>
    </row>
    <row r="37" spans="1:14" ht="15" customHeight="1">
      <c r="A37" s="12"/>
      <c r="B37" s="33" t="s">
        <v>150</v>
      </c>
      <c r="C37" s="34">
        <v>239</v>
      </c>
      <c r="D37" s="34">
        <v>189</v>
      </c>
      <c r="E37" s="35">
        <f t="shared" si="0"/>
        <v>-20.920502092050206</v>
      </c>
      <c r="F37" s="35">
        <f t="shared" si="2"/>
        <v>2.1689235712646315</v>
      </c>
      <c r="G37" s="34">
        <v>2190</v>
      </c>
      <c r="H37" s="34">
        <v>2341</v>
      </c>
      <c r="I37" s="35">
        <f t="shared" si="1"/>
        <v>6.8949771689497785</v>
      </c>
      <c r="J37" s="35">
        <f t="shared" si="3"/>
        <v>2.2759311290212816</v>
      </c>
      <c r="K37" s="76"/>
      <c r="L37" s="34">
        <v>8296</v>
      </c>
      <c r="M37" s="35">
        <f t="shared" si="4"/>
        <v>1.9157096970102829</v>
      </c>
      <c r="N37" s="15"/>
    </row>
    <row r="38" spans="1:14" ht="15" customHeight="1">
      <c r="A38" s="12"/>
      <c r="B38" s="33" t="s">
        <v>151</v>
      </c>
      <c r="C38" s="34">
        <v>18</v>
      </c>
      <c r="D38" s="34">
        <v>26</v>
      </c>
      <c r="E38" s="35">
        <f t="shared" si="0"/>
        <v>44.444444444444443</v>
      </c>
      <c r="F38" s="35">
        <f t="shared" si="2"/>
        <v>0.29837043837502869</v>
      </c>
      <c r="G38" s="34">
        <v>1160</v>
      </c>
      <c r="H38" s="34">
        <v>199</v>
      </c>
      <c r="I38" s="35">
        <f t="shared" si="1"/>
        <v>-82.84482758620689</v>
      </c>
      <c r="J38" s="35">
        <f t="shared" si="3"/>
        <v>0.19346872903683685</v>
      </c>
      <c r="K38" s="76"/>
      <c r="L38" s="34">
        <v>5142</v>
      </c>
      <c r="M38" s="35">
        <f t="shared" si="4"/>
        <v>1.1873890142269616</v>
      </c>
      <c r="N38" s="15"/>
    </row>
    <row r="39" spans="1:14" ht="15" customHeight="1">
      <c r="A39" s="12"/>
      <c r="B39" s="33" t="s">
        <v>152</v>
      </c>
      <c r="C39" s="34">
        <v>130</v>
      </c>
      <c r="D39" s="34">
        <v>125</v>
      </c>
      <c r="E39" s="35">
        <f t="shared" si="0"/>
        <v>-3.8461538461538436</v>
      </c>
      <c r="F39" s="35">
        <f t="shared" si="2"/>
        <v>1.4344732614184073</v>
      </c>
      <c r="G39" s="34">
        <v>4840</v>
      </c>
      <c r="H39" s="34">
        <v>1560</v>
      </c>
      <c r="I39" s="35">
        <f t="shared" si="1"/>
        <v>-67.768595041322314</v>
      </c>
      <c r="J39" s="35">
        <f t="shared" si="3"/>
        <v>1.5166392829018365</v>
      </c>
      <c r="K39" s="76"/>
      <c r="L39" s="34">
        <v>25602</v>
      </c>
      <c r="M39" s="35">
        <f t="shared" si="4"/>
        <v>5.9120057452817338</v>
      </c>
      <c r="N39" s="15"/>
    </row>
    <row r="40" spans="1:14" ht="15" customHeight="1">
      <c r="A40" s="12"/>
      <c r="B40" s="33" t="s">
        <v>92</v>
      </c>
      <c r="C40" s="34">
        <v>4378</v>
      </c>
      <c r="D40" s="34">
        <v>4035</v>
      </c>
      <c r="E40" s="35">
        <f t="shared" si="0"/>
        <v>-7.8346276838739186</v>
      </c>
      <c r="F40" s="35">
        <f t="shared" si="2"/>
        <v>46.304796878586181</v>
      </c>
      <c r="G40" s="34">
        <v>37613</v>
      </c>
      <c r="H40" s="34">
        <v>40198</v>
      </c>
      <c r="I40" s="35">
        <f t="shared" si="1"/>
        <v>6.8726238268683737</v>
      </c>
      <c r="J40" s="35">
        <f t="shared" si="3"/>
        <v>39.080683265441039</v>
      </c>
      <c r="K40" s="76"/>
      <c r="L40" s="34">
        <v>156012</v>
      </c>
      <c r="M40" s="35">
        <f t="shared" si="4"/>
        <v>36.026241712869847</v>
      </c>
      <c r="N40" s="15"/>
    </row>
    <row r="41" spans="1:14" ht="15.75">
      <c r="A41" s="12"/>
      <c r="B41" s="39" t="s">
        <v>93</v>
      </c>
      <c r="C41" s="41">
        <f>SUM(C16:C40)</f>
        <v>10198</v>
      </c>
      <c r="D41" s="41">
        <f>SUM(D16:D40)</f>
        <v>8714</v>
      </c>
      <c r="E41" s="37">
        <f t="shared" si="0"/>
        <v>-14.551872916258091</v>
      </c>
      <c r="F41" s="37">
        <v>100</v>
      </c>
      <c r="G41" s="41">
        <f>SUM(G16:G40)</f>
        <v>101367</v>
      </c>
      <c r="H41" s="41">
        <f>SUM(H16:H40)</f>
        <v>102859</v>
      </c>
      <c r="I41" s="37">
        <f t="shared" si="1"/>
        <v>1.4718794084859876</v>
      </c>
      <c r="J41" s="37">
        <v>100</v>
      </c>
      <c r="K41" s="4"/>
      <c r="L41" s="36">
        <f>SUM(L16:L40)</f>
        <v>433051</v>
      </c>
      <c r="M41" s="37">
        <f>SUM(M16:M40)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 ht="15.75">
      <c r="A43" s="12"/>
      <c r="B43" s="33" t="s">
        <v>40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3" t="s">
        <v>153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 ht="15.75">
      <c r="A45" s="12"/>
      <c r="B45" s="33" t="s">
        <v>154</v>
      </c>
      <c r="C45" s="45" t="s">
        <v>155</v>
      </c>
      <c r="D45" s="27"/>
      <c r="E45" s="27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sortState xmlns:xlrd2="http://schemas.microsoft.com/office/spreadsheetml/2017/richdata2" ref="B31:B32">
    <sortCondition ref="B31:B32"/>
  </sortState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hyperlinks>
    <hyperlink ref="C45" location="Clasificaciones!A1" display=" consulte aquí" xr:uid="{00000000-0004-0000-0500-000000000000}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FF0000"/>
  </sheetPr>
  <dimension ref="A1:V54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6" t="s">
        <v>156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22" ht="15.75">
      <c r="A12" s="12"/>
      <c r="B12" s="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15"/>
    </row>
    <row r="13" spans="1:22" ht="63">
      <c r="A13" s="12"/>
      <c r="B13" s="30" t="s">
        <v>157</v>
      </c>
      <c r="C13" s="97" t="s">
        <v>52</v>
      </c>
      <c r="D13" s="97"/>
      <c r="E13" s="94" t="s">
        <v>23</v>
      </c>
      <c r="F13" s="94" t="s">
        <v>55</v>
      </c>
      <c r="G13" s="98" t="s">
        <v>54</v>
      </c>
      <c r="H13" s="99"/>
      <c r="I13" s="94" t="s">
        <v>23</v>
      </c>
      <c r="J13" s="94" t="s">
        <v>55</v>
      </c>
      <c r="K13" s="87"/>
      <c r="L13" s="82" t="s">
        <v>56</v>
      </c>
      <c r="M13" s="94" t="s">
        <v>57</v>
      </c>
      <c r="N13" s="15"/>
    </row>
    <row r="14" spans="1:22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58</v>
      </c>
      <c r="M14" s="94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15"/>
    </row>
    <row r="16" spans="1:22" ht="15.75">
      <c r="A16" s="12"/>
      <c r="B16" s="33" t="s">
        <v>158</v>
      </c>
      <c r="C16" s="34">
        <v>1035</v>
      </c>
      <c r="D16" s="34">
        <v>810</v>
      </c>
      <c r="E16" s="35">
        <f t="shared" ref="E16:I23" si="0">IF(ISBLANK(D16),"",(IFERROR(((D16/C16-1)*100),"")))</f>
        <v>-21.739130434782606</v>
      </c>
      <c r="F16" s="35">
        <f>+(D16*100)/$D$23</f>
        <v>9.295386733991279</v>
      </c>
      <c r="G16" s="34">
        <v>9569</v>
      </c>
      <c r="H16" s="34">
        <v>10317</v>
      </c>
      <c r="I16" s="35">
        <f t="shared" si="0"/>
        <v>7.8169087678963356</v>
      </c>
      <c r="J16" s="35">
        <f>+(H16*100)/$H$23</f>
        <v>10.030235565191184</v>
      </c>
      <c r="K16" s="76"/>
      <c r="L16" s="34">
        <v>38065</v>
      </c>
      <c r="M16" s="35">
        <f>+(L16*100)/$L$23</f>
        <v>8.789957764789829</v>
      </c>
      <c r="N16" s="15"/>
    </row>
    <row r="17" spans="1:14" ht="15.75">
      <c r="A17" s="12"/>
      <c r="B17" s="33" t="s">
        <v>159</v>
      </c>
      <c r="C17" s="34">
        <v>4191</v>
      </c>
      <c r="D17" s="34">
        <v>3250</v>
      </c>
      <c r="E17" s="35">
        <f t="shared" si="0"/>
        <v>-22.452875208780721</v>
      </c>
      <c r="F17" s="35">
        <f t="shared" ref="F17:F22" si="1">+(D17*100)/$D$23</f>
        <v>37.296304796878587</v>
      </c>
      <c r="G17" s="34">
        <v>40805</v>
      </c>
      <c r="H17" s="34">
        <v>42000</v>
      </c>
      <c r="I17" s="35">
        <f t="shared" si="0"/>
        <v>2.928562676142632</v>
      </c>
      <c r="J17" s="35">
        <f t="shared" ref="J17:J22" si="2">+(H17*100)/$H$23</f>
        <v>40.832596078126365</v>
      </c>
      <c r="K17" s="76"/>
      <c r="L17" s="34">
        <v>164913</v>
      </c>
      <c r="M17" s="35">
        <f t="shared" ref="M17:M22" si="3">+(L17*100)/$L$23</f>
        <v>38.081657818594117</v>
      </c>
      <c r="N17" s="15"/>
    </row>
    <row r="18" spans="1:14" ht="15.75">
      <c r="A18" s="12"/>
      <c r="B18" s="33" t="s">
        <v>160</v>
      </c>
      <c r="C18" s="34">
        <v>1460</v>
      </c>
      <c r="D18" s="34">
        <v>1117</v>
      </c>
      <c r="E18" s="35">
        <f t="shared" si="0"/>
        <v>-23.493150684931507</v>
      </c>
      <c r="F18" s="35">
        <f t="shared" si="1"/>
        <v>12.818453064034886</v>
      </c>
      <c r="G18" s="34">
        <v>16311</v>
      </c>
      <c r="H18" s="34">
        <v>14903</v>
      </c>
      <c r="I18" s="35">
        <f t="shared" si="0"/>
        <v>-8.6322113910857752</v>
      </c>
      <c r="J18" s="35">
        <f t="shared" si="2"/>
        <v>14.488766175055172</v>
      </c>
      <c r="K18" s="76"/>
      <c r="L18" s="34">
        <v>72269</v>
      </c>
      <c r="M18" s="35">
        <f t="shared" si="3"/>
        <v>16.688334630332225</v>
      </c>
      <c r="N18" s="15"/>
    </row>
    <row r="19" spans="1:14" ht="15.75">
      <c r="A19" s="12"/>
      <c r="B19" s="33" t="s">
        <v>161</v>
      </c>
      <c r="C19" s="34">
        <v>483</v>
      </c>
      <c r="D19" s="34">
        <v>400</v>
      </c>
      <c r="E19" s="35">
        <f t="shared" si="0"/>
        <v>-17.184265010351961</v>
      </c>
      <c r="F19" s="35">
        <f t="shared" si="1"/>
        <v>4.590314436538903</v>
      </c>
      <c r="G19" s="34">
        <v>5924</v>
      </c>
      <c r="H19" s="34">
        <v>5043</v>
      </c>
      <c r="I19" s="35">
        <f t="shared" si="0"/>
        <v>-14.871708305199194</v>
      </c>
      <c r="J19" s="35">
        <f t="shared" si="2"/>
        <v>4.9028281433807441</v>
      </c>
      <c r="K19" s="76"/>
      <c r="L19" s="34">
        <v>26208</v>
      </c>
      <c r="M19" s="35">
        <f t="shared" si="3"/>
        <v>6.0519430736795439</v>
      </c>
      <c r="N19" s="15"/>
    </row>
    <row r="20" spans="1:14" ht="15.75">
      <c r="A20" s="12"/>
      <c r="B20" s="33" t="s">
        <v>162</v>
      </c>
      <c r="C20" s="34">
        <v>632</v>
      </c>
      <c r="D20" s="34">
        <v>502</v>
      </c>
      <c r="E20" s="35">
        <f t="shared" si="0"/>
        <v>-20.569620253164555</v>
      </c>
      <c r="F20" s="35">
        <f t="shared" si="1"/>
        <v>5.7608446178563231</v>
      </c>
      <c r="G20" s="34">
        <v>7194</v>
      </c>
      <c r="H20" s="34">
        <v>6205</v>
      </c>
      <c r="I20" s="35">
        <f t="shared" si="0"/>
        <v>-13.747567417292183</v>
      </c>
      <c r="J20" s="35">
        <f t="shared" si="2"/>
        <v>6.0325299682089071</v>
      </c>
      <c r="K20" s="76"/>
      <c r="L20" s="34">
        <v>33484</v>
      </c>
      <c r="M20" s="35">
        <f t="shared" si="3"/>
        <v>7.7321146931885618</v>
      </c>
      <c r="N20" s="15"/>
    </row>
    <row r="21" spans="1:14" ht="15.75">
      <c r="A21" s="12"/>
      <c r="B21" s="33" t="s">
        <v>163</v>
      </c>
      <c r="C21" s="34">
        <v>53</v>
      </c>
      <c r="D21" s="34">
        <v>46</v>
      </c>
      <c r="E21" s="35">
        <f t="shared" si="0"/>
        <v>-13.207547169811317</v>
      </c>
      <c r="F21" s="35">
        <f t="shared" si="1"/>
        <v>0.52788616020197388</v>
      </c>
      <c r="G21" s="34">
        <v>553</v>
      </c>
      <c r="H21" s="34">
        <v>490</v>
      </c>
      <c r="I21" s="35">
        <f t="shared" si="0"/>
        <v>-11.392405063291145</v>
      </c>
      <c r="J21" s="35">
        <f t="shared" si="2"/>
        <v>0.47638028757814094</v>
      </c>
      <c r="K21" s="76"/>
      <c r="L21" s="34">
        <v>3190</v>
      </c>
      <c r="M21" s="35">
        <f t="shared" si="3"/>
        <v>0.73663379140101282</v>
      </c>
      <c r="N21" s="15"/>
    </row>
    <row r="22" spans="1:14" ht="15.75">
      <c r="A22" s="12"/>
      <c r="B22" s="33" t="s">
        <v>164</v>
      </c>
      <c r="C22" s="34">
        <v>2344</v>
      </c>
      <c r="D22" s="34">
        <v>2589</v>
      </c>
      <c r="E22" s="35">
        <f t="shared" si="0"/>
        <v>10.452218430034122</v>
      </c>
      <c r="F22" s="35">
        <f t="shared" si="1"/>
        <v>29.710810190498048</v>
      </c>
      <c r="G22" s="34">
        <v>21011</v>
      </c>
      <c r="H22" s="34">
        <v>23901</v>
      </c>
      <c r="I22" s="35">
        <f t="shared" si="0"/>
        <v>13.754699919089997</v>
      </c>
      <c r="J22" s="35">
        <f t="shared" si="2"/>
        <v>23.236663782459484</v>
      </c>
      <c r="K22" s="76"/>
      <c r="L22" s="34">
        <v>94922</v>
      </c>
      <c r="M22" s="35">
        <f t="shared" si="3"/>
        <v>21.919358228014715</v>
      </c>
      <c r="N22" s="15"/>
    </row>
    <row r="23" spans="1:14" ht="15.75">
      <c r="A23" s="12"/>
      <c r="B23" s="39" t="s">
        <v>93</v>
      </c>
      <c r="C23" s="36">
        <f>SUM(C16:C22)</f>
        <v>10198</v>
      </c>
      <c r="D23" s="36">
        <f>SUM(D16:D22)</f>
        <v>8714</v>
      </c>
      <c r="E23" s="37">
        <f t="shared" si="0"/>
        <v>-14.551872916258091</v>
      </c>
      <c r="F23" s="37">
        <f>SUM(F16:F22)</f>
        <v>100</v>
      </c>
      <c r="G23" s="36">
        <f>SUM(G16:G22)</f>
        <v>101367</v>
      </c>
      <c r="H23" s="36">
        <f>SUM(H16:H22)</f>
        <v>102859</v>
      </c>
      <c r="I23" s="37">
        <f t="shared" si="0"/>
        <v>1.4718794084859876</v>
      </c>
      <c r="J23" s="37">
        <f>SUM(J16:J22)</f>
        <v>100</v>
      </c>
      <c r="K23" s="4"/>
      <c r="L23" s="36">
        <f>SUM(L16:L22)</f>
        <v>433051</v>
      </c>
      <c r="M23" s="37">
        <f>SUM(M16:M22)</f>
        <v>100</v>
      </c>
      <c r="N23" s="15"/>
    </row>
    <row r="24" spans="1:14">
      <c r="A24" s="12"/>
      <c r="B24" s="4"/>
      <c r="C24" s="29"/>
      <c r="D24" s="4"/>
      <c r="E24" s="4"/>
      <c r="F24" s="4"/>
      <c r="G24" s="29"/>
      <c r="H24" s="4"/>
      <c r="I24" s="4"/>
      <c r="J24" s="4"/>
      <c r="K24" s="4"/>
      <c r="L24" s="29"/>
      <c r="M24" s="4"/>
      <c r="N24" s="15"/>
    </row>
    <row r="25" spans="1:14" ht="15.75">
      <c r="A25" s="12"/>
      <c r="B25" s="33" t="s">
        <v>40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FF0000"/>
  </sheetPr>
  <dimension ref="A1:V29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6" t="s">
        <v>165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22" ht="15.75">
      <c r="A12" s="12"/>
      <c r="B12" s="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15"/>
    </row>
    <row r="13" spans="1:22" ht="63">
      <c r="A13" s="12"/>
      <c r="B13" s="30" t="s">
        <v>166</v>
      </c>
      <c r="C13" s="97" t="s">
        <v>52</v>
      </c>
      <c r="D13" s="97"/>
      <c r="E13" s="94" t="s">
        <v>23</v>
      </c>
      <c r="F13" s="94" t="s">
        <v>55</v>
      </c>
      <c r="G13" s="98" t="s">
        <v>54</v>
      </c>
      <c r="H13" s="99"/>
      <c r="I13" s="94" t="s">
        <v>23</v>
      </c>
      <c r="J13" s="94" t="s">
        <v>57</v>
      </c>
      <c r="K13" s="87"/>
      <c r="L13" s="82" t="s">
        <v>56</v>
      </c>
      <c r="M13" s="94" t="s">
        <v>57</v>
      </c>
      <c r="N13" s="15"/>
    </row>
    <row r="14" spans="1:22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58</v>
      </c>
      <c r="M14" s="94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3" t="s">
        <v>167</v>
      </c>
      <c r="C16" s="34">
        <v>4444</v>
      </c>
      <c r="D16" s="34">
        <v>4095</v>
      </c>
      <c r="E16" s="35">
        <f t="shared" ref="E16:E22" si="0">IF(ISBLANK(D16),"",(IFERROR(((D16/C16-1)*100),"")))</f>
        <v>-7.8532853285328557</v>
      </c>
      <c r="F16" s="35">
        <f>+(D16*100)/$D$22</f>
        <v>46.993344044067015</v>
      </c>
      <c r="G16" s="34">
        <v>38446</v>
      </c>
      <c r="H16" s="34">
        <v>40885</v>
      </c>
      <c r="I16" s="35">
        <f t="shared" ref="I16:I22" si="1">IF(ISBLANK(H16),"",(IFERROR(((H16/G16-1)*100),"")))</f>
        <v>6.3439629610362536</v>
      </c>
      <c r="J16" s="35">
        <f>+(H16*100)/$H$22</f>
        <v>39.748587872718964</v>
      </c>
      <c r="K16" s="76"/>
      <c r="L16" s="34">
        <v>160390</v>
      </c>
      <c r="M16" s="35">
        <f>+(L16*100)/$L$22</f>
        <v>37.037208088654687</v>
      </c>
      <c r="N16" s="15"/>
    </row>
    <row r="17" spans="1:14" ht="15.75">
      <c r="A17" s="12"/>
      <c r="B17" s="33" t="s">
        <v>168</v>
      </c>
      <c r="C17" s="34">
        <v>2899</v>
      </c>
      <c r="D17" s="34">
        <v>2360</v>
      </c>
      <c r="E17" s="35">
        <f t="shared" si="0"/>
        <v>-18.592618144187657</v>
      </c>
      <c r="F17" s="35">
        <f t="shared" ref="F17:F21" si="2">+(D17*100)/$D$22</f>
        <v>27.082855175579528</v>
      </c>
      <c r="G17" s="34">
        <v>33820</v>
      </c>
      <c r="H17" s="34">
        <v>32164</v>
      </c>
      <c r="I17" s="35">
        <f t="shared" si="1"/>
        <v>-4.8965109402720248</v>
      </c>
      <c r="J17" s="35">
        <f t="shared" ref="J17:J21" si="3">+(H17*100)/$H$22</f>
        <v>31.269990958496582</v>
      </c>
      <c r="K17" s="76"/>
      <c r="L17" s="34">
        <v>152937</v>
      </c>
      <c r="M17" s="35">
        <f t="shared" ref="M17:M21" si="4">+(L17*100)/$L$22</f>
        <v>35.316163685108684</v>
      </c>
      <c r="N17" s="15"/>
    </row>
    <row r="18" spans="1:14" ht="15.75">
      <c r="A18" s="12"/>
      <c r="B18" s="33" t="s">
        <v>169</v>
      </c>
      <c r="C18" s="34">
        <v>1083</v>
      </c>
      <c r="D18" s="34">
        <v>838</v>
      </c>
      <c r="E18" s="35">
        <f t="shared" si="0"/>
        <v>-22.622345337026772</v>
      </c>
      <c r="F18" s="35">
        <f t="shared" si="2"/>
        <v>9.6167087445490012</v>
      </c>
      <c r="G18" s="34">
        <v>11308</v>
      </c>
      <c r="H18" s="34">
        <v>11484</v>
      </c>
      <c r="I18" s="35">
        <f t="shared" si="1"/>
        <v>1.5564202334630295</v>
      </c>
      <c r="J18" s="35">
        <f t="shared" si="3"/>
        <v>11.16479841336198</v>
      </c>
      <c r="K18" s="76"/>
      <c r="L18" s="34">
        <v>47277</v>
      </c>
      <c r="M18" s="35">
        <f t="shared" si="4"/>
        <v>10.9171898921836</v>
      </c>
      <c r="N18" s="15"/>
    </row>
    <row r="19" spans="1:14" ht="15.75">
      <c r="A19" s="12"/>
      <c r="B19" s="33" t="s">
        <v>170</v>
      </c>
      <c r="C19" s="34">
        <v>873</v>
      </c>
      <c r="D19" s="34">
        <v>759</v>
      </c>
      <c r="E19" s="35">
        <f t="shared" si="0"/>
        <v>-13.058419243986252</v>
      </c>
      <c r="F19" s="35">
        <f t="shared" si="2"/>
        <v>8.7101216433325686</v>
      </c>
      <c r="G19" s="34">
        <v>9387</v>
      </c>
      <c r="H19" s="34">
        <v>9677</v>
      </c>
      <c r="I19" s="35">
        <f t="shared" si="1"/>
        <v>3.0893789283050976</v>
      </c>
      <c r="J19" s="35">
        <f t="shared" si="3"/>
        <v>9.4080245773340199</v>
      </c>
      <c r="K19" s="76"/>
      <c r="L19" s="34">
        <v>38564</v>
      </c>
      <c r="M19" s="35">
        <f t="shared" si="4"/>
        <v>8.9051866870183876</v>
      </c>
      <c r="N19" s="15"/>
    </row>
    <row r="20" spans="1:14" ht="15.75">
      <c r="A20" s="12"/>
      <c r="B20" s="33" t="s">
        <v>171</v>
      </c>
      <c r="C20" s="34">
        <v>332</v>
      </c>
      <c r="D20" s="34">
        <v>262</v>
      </c>
      <c r="E20" s="35">
        <f t="shared" si="0"/>
        <v>-21.084337349397586</v>
      </c>
      <c r="F20" s="35">
        <f t="shared" si="2"/>
        <v>3.0066559559329815</v>
      </c>
      <c r="G20" s="34">
        <v>3513</v>
      </c>
      <c r="H20" s="34">
        <v>3554</v>
      </c>
      <c r="I20" s="35">
        <f t="shared" si="1"/>
        <v>1.1670936521491537</v>
      </c>
      <c r="J20" s="35">
        <f t="shared" si="3"/>
        <v>3.455215391944312</v>
      </c>
      <c r="K20" s="76"/>
      <c r="L20" s="34">
        <v>14032</v>
      </c>
      <c r="M20" s="35">
        <f t="shared" si="4"/>
        <v>3.2402650034291574</v>
      </c>
      <c r="N20" s="15"/>
    </row>
    <row r="21" spans="1:14" ht="15.75">
      <c r="A21" s="12"/>
      <c r="B21" s="33" t="s">
        <v>172</v>
      </c>
      <c r="C21" s="34">
        <v>567</v>
      </c>
      <c r="D21" s="34">
        <v>400</v>
      </c>
      <c r="E21" s="35">
        <f t="shared" si="0"/>
        <v>-29.453262786596124</v>
      </c>
      <c r="F21" s="35">
        <f t="shared" si="2"/>
        <v>4.590314436538903</v>
      </c>
      <c r="G21" s="34">
        <v>4893</v>
      </c>
      <c r="H21" s="34">
        <v>5095</v>
      </c>
      <c r="I21" s="35">
        <f t="shared" si="1"/>
        <v>4.1283466176170069</v>
      </c>
      <c r="J21" s="35">
        <f t="shared" si="3"/>
        <v>4.9533827861441386</v>
      </c>
      <c r="K21" s="76"/>
      <c r="L21" s="34">
        <v>19851</v>
      </c>
      <c r="M21" s="35">
        <f t="shared" si="4"/>
        <v>4.5839866436054875</v>
      </c>
      <c r="N21" s="15"/>
    </row>
    <row r="22" spans="1:14" ht="15.75">
      <c r="A22" s="12"/>
      <c r="B22" s="39" t="s">
        <v>93</v>
      </c>
      <c r="C22" s="36">
        <f>SUM(C16:C21)</f>
        <v>10198</v>
      </c>
      <c r="D22" s="36">
        <f>SUM(D16:D21)</f>
        <v>8714</v>
      </c>
      <c r="E22" s="37">
        <f t="shared" si="0"/>
        <v>-14.551872916258091</v>
      </c>
      <c r="F22" s="36">
        <f>SUM(F16:F21)</f>
        <v>100</v>
      </c>
      <c r="G22" s="36">
        <f>SUM(G16:G21)</f>
        <v>101367</v>
      </c>
      <c r="H22" s="36">
        <f>SUM(H16:H21)</f>
        <v>102859</v>
      </c>
      <c r="I22" s="37">
        <f t="shared" si="1"/>
        <v>1.4718794084859876</v>
      </c>
      <c r="J22" s="36">
        <f>SUM(J16:J21)</f>
        <v>99.999999999999986</v>
      </c>
      <c r="K22" s="4"/>
      <c r="L22" s="36">
        <f>SUM(L16:L21)</f>
        <v>433051</v>
      </c>
      <c r="M22" s="36">
        <f>SUM(M16:M21)</f>
        <v>100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3" t="s">
        <v>40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9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FF0000"/>
  </sheetPr>
  <dimension ref="A1:V56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6" t="s">
        <v>173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22" ht="15.75">
      <c r="A12" s="12"/>
      <c r="B12" s="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15"/>
    </row>
    <row r="13" spans="1:22" ht="63">
      <c r="A13" s="12"/>
      <c r="B13" s="30" t="s">
        <v>174</v>
      </c>
      <c r="C13" s="97" t="s">
        <v>52</v>
      </c>
      <c r="D13" s="97"/>
      <c r="E13" s="94" t="s">
        <v>23</v>
      </c>
      <c r="F13" s="94" t="s">
        <v>55</v>
      </c>
      <c r="G13" s="98" t="s">
        <v>54</v>
      </c>
      <c r="H13" s="99"/>
      <c r="I13" s="94" t="s">
        <v>23</v>
      </c>
      <c r="J13" s="94" t="s">
        <v>57</v>
      </c>
      <c r="K13" s="87"/>
      <c r="L13" s="82" t="s">
        <v>56</v>
      </c>
      <c r="M13" s="94" t="s">
        <v>57</v>
      </c>
      <c r="N13" s="15"/>
    </row>
    <row r="14" spans="1:22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58</v>
      </c>
      <c r="M14" s="94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3" t="s">
        <v>175</v>
      </c>
      <c r="C16" s="34">
        <v>71</v>
      </c>
      <c r="D16" s="34">
        <v>84</v>
      </c>
      <c r="E16" s="35">
        <f t="shared" ref="E16:E22" si="0">IF(ISBLANK(D16),"",(IFERROR(((D16/C16-1)*100),"")))</f>
        <v>18.309859154929576</v>
      </c>
      <c r="F16" s="35">
        <f>+(D16*100)/$D$22</f>
        <v>0.96396603167316963</v>
      </c>
      <c r="G16" s="34">
        <v>839</v>
      </c>
      <c r="H16" s="34">
        <v>782</v>
      </c>
      <c r="I16" s="35">
        <f t="shared" ref="I16:I22" si="1">IF(ISBLANK(H16),"",(IFERROR(((H16/G16-1)*100),"")))</f>
        <v>-6.793802145411199</v>
      </c>
      <c r="J16" s="35">
        <f>+(H16*100)/$H$22</f>
        <v>0.76026405078797188</v>
      </c>
      <c r="K16" s="76"/>
      <c r="L16" s="34">
        <v>2526</v>
      </c>
      <c r="M16" s="35">
        <f>+(L16*100)/$L$22</f>
        <v>0.5833031213413663</v>
      </c>
      <c r="N16" s="15"/>
    </row>
    <row r="17" spans="1:14" ht="15.75">
      <c r="A17" s="12"/>
      <c r="B17" s="33" t="s">
        <v>176</v>
      </c>
      <c r="C17" s="34">
        <v>4663</v>
      </c>
      <c r="D17" s="34">
        <v>3358</v>
      </c>
      <c r="E17" s="35">
        <f t="shared" si="0"/>
        <v>-27.986274930302379</v>
      </c>
      <c r="F17" s="35">
        <f t="shared" ref="F17:F21" si="2">+(D17*100)/$D$22</f>
        <v>38.535689694744093</v>
      </c>
      <c r="G17" s="34">
        <v>46699</v>
      </c>
      <c r="H17" s="34">
        <v>42258</v>
      </c>
      <c r="I17" s="35">
        <f t="shared" si="1"/>
        <v>-9.5098396111265799</v>
      </c>
      <c r="J17" s="35">
        <f t="shared" ref="J17:J21" si="3">+(H17*100)/$H$22</f>
        <v>41.083424882606288</v>
      </c>
      <c r="K17" s="76"/>
      <c r="L17" s="34">
        <v>182097</v>
      </c>
      <c r="M17" s="35">
        <f t="shared" ref="M17:M21" si="4">+(L17*100)/$L$22</f>
        <v>42.049781665438942</v>
      </c>
      <c r="N17" s="15"/>
    </row>
    <row r="18" spans="1:14" ht="15.75">
      <c r="A18" s="12"/>
      <c r="B18" s="33" t="s">
        <v>177</v>
      </c>
      <c r="C18" s="34">
        <v>195</v>
      </c>
      <c r="D18" s="34">
        <v>152</v>
      </c>
      <c r="E18" s="35">
        <f t="shared" si="0"/>
        <v>-22.051282051282051</v>
      </c>
      <c r="F18" s="35">
        <f t="shared" si="2"/>
        <v>1.744319485884783</v>
      </c>
      <c r="G18" s="34">
        <v>3035</v>
      </c>
      <c r="H18" s="34">
        <v>2081</v>
      </c>
      <c r="I18" s="35">
        <f t="shared" si="1"/>
        <v>-31.433278418451405</v>
      </c>
      <c r="J18" s="35">
        <f t="shared" si="3"/>
        <v>2.0231579152043087</v>
      </c>
      <c r="K18" s="76"/>
      <c r="L18" s="34">
        <v>13336</v>
      </c>
      <c r="M18" s="35">
        <f t="shared" si="4"/>
        <v>3.0795449034871183</v>
      </c>
      <c r="N18" s="15"/>
    </row>
    <row r="19" spans="1:14" ht="15.75">
      <c r="A19" s="12"/>
      <c r="B19" s="33" t="s">
        <v>178</v>
      </c>
      <c r="C19" s="34">
        <v>45</v>
      </c>
      <c r="D19" s="34">
        <v>40</v>
      </c>
      <c r="E19" s="35">
        <f t="shared" si="0"/>
        <v>-11.111111111111116</v>
      </c>
      <c r="F19" s="35">
        <f t="shared" si="2"/>
        <v>0.45903144365389031</v>
      </c>
      <c r="G19" s="34">
        <v>643</v>
      </c>
      <c r="H19" s="34">
        <v>504</v>
      </c>
      <c r="I19" s="35">
        <f t="shared" si="1"/>
        <v>-21.617418351477447</v>
      </c>
      <c r="J19" s="35">
        <f t="shared" si="3"/>
        <v>0.48999115293751638</v>
      </c>
      <c r="K19" s="76"/>
      <c r="L19" s="34">
        <v>2557</v>
      </c>
      <c r="M19" s="35">
        <f t="shared" si="4"/>
        <v>0.59046163153993414</v>
      </c>
      <c r="N19" s="15"/>
    </row>
    <row r="20" spans="1:14" ht="15.75">
      <c r="A20" s="12"/>
      <c r="B20" s="33" t="s">
        <v>179</v>
      </c>
      <c r="C20" s="34">
        <v>4262</v>
      </c>
      <c r="D20" s="34">
        <v>4175</v>
      </c>
      <c r="E20" s="35">
        <f t="shared" si="0"/>
        <v>-2.0412951665884527</v>
      </c>
      <c r="F20" s="35">
        <f t="shared" si="2"/>
        <v>47.911406931374799</v>
      </c>
      <c r="G20" s="34">
        <v>41107</v>
      </c>
      <c r="H20" s="34">
        <v>46800</v>
      </c>
      <c r="I20" s="35">
        <f t="shared" si="1"/>
        <v>13.849222760113843</v>
      </c>
      <c r="J20" s="35">
        <f t="shared" si="3"/>
        <v>45.499178487055097</v>
      </c>
      <c r="K20" s="76"/>
      <c r="L20" s="34">
        <v>206967</v>
      </c>
      <c r="M20" s="35">
        <f t="shared" si="4"/>
        <v>47.79275420216095</v>
      </c>
      <c r="N20" s="15"/>
    </row>
    <row r="21" spans="1:14" ht="15.75">
      <c r="A21" s="12"/>
      <c r="B21" s="33" t="s">
        <v>92</v>
      </c>
      <c r="C21" s="34">
        <v>962</v>
      </c>
      <c r="D21" s="34">
        <v>905</v>
      </c>
      <c r="E21" s="35">
        <f t="shared" si="0"/>
        <v>-5.9251559251559227</v>
      </c>
      <c r="F21" s="35">
        <f t="shared" si="2"/>
        <v>10.385586412669268</v>
      </c>
      <c r="G21" s="34">
        <v>9044</v>
      </c>
      <c r="H21" s="34">
        <v>10434</v>
      </c>
      <c r="I21" s="35">
        <f t="shared" si="1"/>
        <v>15.369305616983642</v>
      </c>
      <c r="J21" s="35">
        <f t="shared" si="3"/>
        <v>10.143983511408821</v>
      </c>
      <c r="K21" s="76"/>
      <c r="L21" s="34">
        <v>25568</v>
      </c>
      <c r="M21" s="35">
        <f t="shared" si="4"/>
        <v>5.9041544760316915</v>
      </c>
      <c r="N21" s="15"/>
    </row>
    <row r="22" spans="1:14" ht="15.75">
      <c r="A22" s="12"/>
      <c r="B22" s="39" t="s">
        <v>93</v>
      </c>
      <c r="C22" s="41">
        <f>SUM(C16:C21)</f>
        <v>10198</v>
      </c>
      <c r="D22" s="41">
        <f>SUM(D16:D21)</f>
        <v>8714</v>
      </c>
      <c r="E22" s="37">
        <f t="shared" si="0"/>
        <v>-14.551872916258091</v>
      </c>
      <c r="F22" s="37">
        <v>100</v>
      </c>
      <c r="G22" s="41">
        <f>SUM(G16:G21)</f>
        <v>101367</v>
      </c>
      <c r="H22" s="41">
        <f>SUM(H16:H21)</f>
        <v>102859</v>
      </c>
      <c r="I22" s="37">
        <f t="shared" si="1"/>
        <v>1.4718794084859876</v>
      </c>
      <c r="J22" s="37">
        <v>100</v>
      </c>
      <c r="K22" s="4"/>
      <c r="L22" s="41">
        <f>SUM(L16:L21)</f>
        <v>433051</v>
      </c>
      <c r="M22" s="37">
        <f>SUM(M16:M21)</f>
        <v>100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3" t="s">
        <v>40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jaime.garcia</dc:creator>
  <cp:keywords/>
  <dc:description/>
  <cp:lastModifiedBy>jairo.hamon</cp:lastModifiedBy>
  <cp:revision/>
  <dcterms:created xsi:type="dcterms:W3CDTF">2016-02-01T19:28:21Z</dcterms:created>
  <dcterms:modified xsi:type="dcterms:W3CDTF">2025-08-19T06:26:13Z</dcterms:modified>
  <cp:category/>
  <cp:contentStatus/>
</cp:coreProperties>
</file>