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codeName="ThisWorkbook"/>
  <mc:AlternateContent xmlns:mc="http://schemas.openxmlformats.org/markup-compatibility/2006">
    <mc:Choice Requires="x15">
      <x15ac:absPath xmlns:x15ac="http://schemas.microsoft.com/office/spreadsheetml/2010/11/ac" url="K:\Desarrollo\AnexoOfertaLaboral\Proceso\ArchivoResultado2\"/>
    </mc:Choice>
  </mc:AlternateContent>
  <bookViews>
    <workbookView xWindow="0" yWindow="0" windowWidth="25200" windowHeight="11985" tabRatio="811"/>
  </bookViews>
  <sheets>
    <sheet name="Índice" sheetId="9" r:id="rId1"/>
    <sheet name="Sexo" sheetId="12" r:id="rId2"/>
    <sheet name="Edad" sheetId="14" r:id="rId3"/>
    <sheet name="Departamentos" sheetId="7" r:id="rId4"/>
    <sheet name="Ciudades" sheetId="6" r:id="rId5"/>
    <sheet name="Ocupaciones" sheetId="2" r:id="rId6"/>
    <sheet name="Educación " sheetId="4" r:id="rId7"/>
    <sheet name="Experiencia laboral" sheetId="5" r:id="rId8"/>
    <sheet name="Aspiración Salarial" sheetId="10" r:id="rId9"/>
    <sheet name="Áreas de conocimiento" sheetId="15" r:id="rId10"/>
    <sheet name="Clasificaciones" sheetId="13" r:id="rId1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1" i="12" l="1"/>
  <c r="O40" i="12"/>
  <c r="N40" i="12"/>
  <c r="I41" i="12"/>
  <c r="J40" i="12"/>
  <c r="I40" i="12"/>
  <c r="D41" i="12"/>
  <c r="E40" i="12"/>
  <c r="D40" i="12"/>
  <c r="N32" i="12"/>
  <c r="M32" i="12"/>
  <c r="I32" i="12"/>
  <c r="H32" i="12"/>
  <c r="D32" i="12"/>
  <c r="C32" i="12"/>
  <c r="N41" i="14"/>
  <c r="O40" i="14"/>
  <c r="N40" i="14"/>
  <c r="I41" i="14"/>
  <c r="J40" i="14"/>
  <c r="I40" i="14"/>
  <c r="D41" i="14"/>
  <c r="E40" i="14"/>
  <c r="D40" i="14"/>
  <c r="N32" i="14"/>
  <c r="M32" i="14"/>
  <c r="I32" i="14"/>
  <c r="H32" i="14"/>
  <c r="D32" i="14"/>
  <c r="C32" i="14"/>
  <c r="O28" i="14" l="1"/>
  <c r="O27" i="14"/>
  <c r="O26" i="14"/>
  <c r="O25" i="14"/>
  <c r="O24" i="14"/>
  <c r="O23" i="14"/>
  <c r="O22" i="14"/>
  <c r="O21" i="14"/>
  <c r="O20" i="14"/>
  <c r="O19" i="14"/>
  <c r="O18" i="14"/>
  <c r="O17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O28" i="12"/>
  <c r="O27" i="12"/>
  <c r="O26" i="12"/>
  <c r="O25" i="12"/>
  <c r="O24" i="12"/>
  <c r="O23" i="12"/>
  <c r="O22" i="12"/>
  <c r="O21" i="12"/>
  <c r="O20" i="12"/>
  <c r="O19" i="12"/>
  <c r="O18" i="12"/>
  <c r="O17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L48" i="6" l="1"/>
  <c r="M41" i="14" l="1"/>
  <c r="M41" i="12"/>
  <c r="O39" i="14" l="1"/>
  <c r="N39" i="14"/>
  <c r="J39" i="14"/>
  <c r="I39" i="14"/>
  <c r="E39" i="14"/>
  <c r="D39" i="14"/>
  <c r="C39" i="14"/>
  <c r="C39" i="12" l="1"/>
  <c r="J39" i="12"/>
  <c r="I39" i="12"/>
  <c r="O39" i="12"/>
  <c r="N39" i="12"/>
  <c r="E39" i="12"/>
  <c r="D39" i="12"/>
  <c r="M29" i="12" l="1"/>
  <c r="C29" i="12" l="1"/>
  <c r="L25" i="15" l="1"/>
  <c r="H25" i="15"/>
  <c r="G25" i="15"/>
  <c r="D25" i="15"/>
  <c r="E25" i="15" s="1"/>
  <c r="C25" i="15"/>
  <c r="L22" i="5"/>
  <c r="M21" i="5" s="1"/>
  <c r="H22" i="5"/>
  <c r="G22" i="5"/>
  <c r="D22" i="5"/>
  <c r="C22" i="5"/>
  <c r="I25" i="15" l="1"/>
  <c r="E22" i="5"/>
  <c r="I22" i="5"/>
  <c r="I24" i="15"/>
  <c r="I23" i="15"/>
  <c r="I22" i="15"/>
  <c r="I21" i="15"/>
  <c r="I20" i="15"/>
  <c r="I19" i="15"/>
  <c r="I18" i="15"/>
  <c r="I17" i="15"/>
  <c r="I16" i="15"/>
  <c r="E24" i="15"/>
  <c r="E23" i="15"/>
  <c r="E22" i="15"/>
  <c r="E21" i="15"/>
  <c r="E20" i="15"/>
  <c r="E19" i="15"/>
  <c r="E18" i="15"/>
  <c r="E17" i="15"/>
  <c r="E16" i="15"/>
  <c r="I21" i="5"/>
  <c r="I20" i="5"/>
  <c r="I19" i="5"/>
  <c r="I18" i="5"/>
  <c r="I17" i="5"/>
  <c r="I16" i="5"/>
  <c r="E21" i="5"/>
  <c r="E20" i="5"/>
  <c r="E19" i="5"/>
  <c r="E18" i="5"/>
  <c r="E17" i="5"/>
  <c r="E16" i="5"/>
  <c r="L22" i="10"/>
  <c r="H22" i="10"/>
  <c r="G22" i="10"/>
  <c r="D22" i="10"/>
  <c r="E22" i="10" s="1"/>
  <c r="C22" i="10"/>
  <c r="I21" i="10"/>
  <c r="I20" i="10"/>
  <c r="I19" i="10"/>
  <c r="I18" i="10"/>
  <c r="I17" i="10"/>
  <c r="I16" i="10"/>
  <c r="E21" i="10"/>
  <c r="E20" i="10"/>
  <c r="E19" i="10"/>
  <c r="E18" i="10"/>
  <c r="E17" i="10"/>
  <c r="E16" i="10"/>
  <c r="I22" i="10" l="1"/>
  <c r="I22" i="4"/>
  <c r="I21" i="4"/>
  <c r="I20" i="4"/>
  <c r="I19" i="4"/>
  <c r="I18" i="4"/>
  <c r="I17" i="4"/>
  <c r="I16" i="4"/>
  <c r="G23" i="4"/>
  <c r="E22" i="4"/>
  <c r="E21" i="4"/>
  <c r="E20" i="4"/>
  <c r="E19" i="4"/>
  <c r="E18" i="4"/>
  <c r="E17" i="4"/>
  <c r="E16" i="4"/>
  <c r="L23" i="4"/>
  <c r="H23" i="4"/>
  <c r="C23" i="4"/>
  <c r="D23" i="4"/>
  <c r="I23" i="4" l="1"/>
  <c r="E23" i="4"/>
  <c r="H41" i="2"/>
  <c r="G41" i="2"/>
  <c r="D41" i="2"/>
  <c r="C41" i="2"/>
  <c r="I41" i="2" l="1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16" i="2"/>
  <c r="H48" i="6" l="1"/>
  <c r="G48" i="6"/>
  <c r="D48" i="6"/>
  <c r="C48" i="6"/>
  <c r="I48" i="6" l="1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H50" i="7"/>
  <c r="J49" i="7" s="1"/>
  <c r="G50" i="7" l="1"/>
  <c r="I50" i="7" s="1"/>
  <c r="C50" i="7" l="1"/>
  <c r="E17" i="7" l="1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16" i="7"/>
  <c r="D50" i="7" l="1"/>
  <c r="M29" i="14"/>
  <c r="H29" i="14"/>
  <c r="C29" i="14"/>
  <c r="E50" i="7" l="1"/>
  <c r="F49" i="7"/>
  <c r="H29" i="12"/>
  <c r="M19" i="15" l="1"/>
  <c r="J24" i="15"/>
  <c r="F24" i="15"/>
  <c r="J23" i="15"/>
  <c r="F23" i="15"/>
  <c r="J22" i="15"/>
  <c r="F22" i="15"/>
  <c r="J21" i="15"/>
  <c r="F21" i="15"/>
  <c r="J20" i="15"/>
  <c r="F20" i="15"/>
  <c r="J19" i="15"/>
  <c r="F19" i="15"/>
  <c r="J18" i="15"/>
  <c r="F18" i="15"/>
  <c r="M17" i="15"/>
  <c r="J17" i="15"/>
  <c r="F17" i="15"/>
  <c r="M16" i="15"/>
  <c r="J16" i="15"/>
  <c r="F16" i="15"/>
  <c r="J25" i="15" l="1"/>
  <c r="F25" i="15"/>
  <c r="M21" i="15"/>
  <c r="M22" i="15"/>
  <c r="M18" i="15"/>
  <c r="M23" i="15"/>
  <c r="M20" i="15"/>
  <c r="M24" i="15"/>
  <c r="O32" i="14"/>
  <c r="E32" i="14"/>
  <c r="N29" i="14"/>
  <c r="I29" i="14"/>
  <c r="D29" i="14"/>
  <c r="N29" i="12"/>
  <c r="I29" i="12"/>
  <c r="D29" i="12"/>
  <c r="M25" i="15" l="1"/>
  <c r="I33" i="14"/>
  <c r="D33" i="14"/>
  <c r="N33" i="14"/>
  <c r="J32" i="14"/>
  <c r="N33" i="12"/>
  <c r="I33" i="12"/>
  <c r="D33" i="12"/>
  <c r="J32" i="12"/>
  <c r="O32" i="12"/>
  <c r="E32" i="12"/>
  <c r="J17" i="10" l="1"/>
  <c r="J18" i="10"/>
  <c r="J19" i="10"/>
  <c r="J20" i="10"/>
  <c r="J21" i="10"/>
  <c r="F17" i="10"/>
  <c r="F18" i="10"/>
  <c r="F19" i="10"/>
  <c r="F20" i="10"/>
  <c r="F21" i="10"/>
  <c r="J16" i="10"/>
  <c r="F16" i="10"/>
  <c r="J17" i="5"/>
  <c r="J18" i="5"/>
  <c r="J19" i="5"/>
  <c r="J20" i="5"/>
  <c r="J21" i="5"/>
  <c r="F17" i="5"/>
  <c r="F18" i="5"/>
  <c r="F19" i="5"/>
  <c r="F20" i="5"/>
  <c r="F21" i="5"/>
  <c r="J16" i="5"/>
  <c r="F16" i="5"/>
  <c r="J17" i="4"/>
  <c r="J18" i="4"/>
  <c r="J19" i="4"/>
  <c r="J20" i="4"/>
  <c r="J21" i="4"/>
  <c r="J22" i="4"/>
  <c r="F17" i="4"/>
  <c r="F18" i="4"/>
  <c r="F19" i="4"/>
  <c r="F20" i="4"/>
  <c r="F21" i="4"/>
  <c r="F22" i="4"/>
  <c r="J16" i="4"/>
  <c r="F16" i="4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J16" i="2"/>
  <c r="F16" i="2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J16" i="6"/>
  <c r="F16" i="6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16" i="7"/>
  <c r="F23" i="4" l="1"/>
  <c r="J48" i="6"/>
  <c r="F48" i="6"/>
  <c r="J23" i="4"/>
  <c r="J22" i="5"/>
  <c r="F22" i="5"/>
  <c r="L50" i="7"/>
  <c r="M16" i="7" l="1"/>
  <c r="M49" i="7"/>
  <c r="M19" i="7"/>
  <c r="M23" i="7"/>
  <c r="M27" i="7"/>
  <c r="M31" i="7"/>
  <c r="M35" i="7"/>
  <c r="M39" i="7"/>
  <c r="M43" i="7"/>
  <c r="M47" i="7"/>
  <c r="M48" i="7"/>
  <c r="M20" i="7"/>
  <c r="M24" i="7"/>
  <c r="M28" i="7"/>
  <c r="M32" i="7"/>
  <c r="M36" i="7"/>
  <c r="M40" i="7"/>
  <c r="M44" i="7"/>
  <c r="M17" i="7"/>
  <c r="M21" i="7"/>
  <c r="M25" i="7"/>
  <c r="M29" i="7"/>
  <c r="M33" i="7"/>
  <c r="M37" i="7"/>
  <c r="M41" i="7"/>
  <c r="M45" i="7"/>
  <c r="M18" i="7"/>
  <c r="M22" i="7"/>
  <c r="M26" i="7"/>
  <c r="M30" i="7"/>
  <c r="M34" i="7"/>
  <c r="M38" i="7"/>
  <c r="M42" i="7"/>
  <c r="M46" i="7"/>
  <c r="M16" i="10"/>
  <c r="M19" i="10"/>
  <c r="M20" i="10"/>
  <c r="M17" i="10"/>
  <c r="M21" i="10"/>
  <c r="M18" i="10"/>
  <c r="L41" i="2"/>
  <c r="M50" i="7" l="1"/>
  <c r="M16" i="5"/>
  <c r="M17" i="5"/>
  <c r="M18" i="5"/>
  <c r="M19" i="5"/>
  <c r="M20" i="5"/>
  <c r="M20" i="4"/>
  <c r="M22" i="4"/>
  <c r="M17" i="4"/>
  <c r="M21" i="4"/>
  <c r="M18" i="4"/>
  <c r="M19" i="4"/>
  <c r="M16" i="4"/>
  <c r="M16" i="2"/>
  <c r="M19" i="2"/>
  <c r="M23" i="2"/>
  <c r="M27" i="2"/>
  <c r="M31" i="2"/>
  <c r="M35" i="2"/>
  <c r="M39" i="2"/>
  <c r="M26" i="2"/>
  <c r="M30" i="2"/>
  <c r="M34" i="2"/>
  <c r="M38" i="2"/>
  <c r="M20" i="2"/>
  <c r="M24" i="2"/>
  <c r="M28" i="2"/>
  <c r="M32" i="2"/>
  <c r="M36" i="2"/>
  <c r="M40" i="2"/>
  <c r="M22" i="2"/>
  <c r="M17" i="2"/>
  <c r="M21" i="2"/>
  <c r="M25" i="2"/>
  <c r="M29" i="2"/>
  <c r="M33" i="2"/>
  <c r="M37" i="2"/>
  <c r="M18" i="2"/>
  <c r="M19" i="6"/>
  <c r="M23" i="6"/>
  <c r="M27" i="6"/>
  <c r="M31" i="6"/>
  <c r="M35" i="6"/>
  <c r="M39" i="6"/>
  <c r="M43" i="6"/>
  <c r="M47" i="6"/>
  <c r="M26" i="6"/>
  <c r="M42" i="6"/>
  <c r="M20" i="6"/>
  <c r="M24" i="6"/>
  <c r="M28" i="6"/>
  <c r="M32" i="6"/>
  <c r="M36" i="6"/>
  <c r="M40" i="6"/>
  <c r="M44" i="6"/>
  <c r="M16" i="6"/>
  <c r="M22" i="6"/>
  <c r="M30" i="6"/>
  <c r="M38" i="6"/>
  <c r="M17" i="6"/>
  <c r="M21" i="6"/>
  <c r="M25" i="6"/>
  <c r="M29" i="6"/>
  <c r="M33" i="6"/>
  <c r="M37" i="6"/>
  <c r="M41" i="6"/>
  <c r="M45" i="6"/>
  <c r="M18" i="6"/>
  <c r="M34" i="6"/>
  <c r="M46" i="6"/>
  <c r="M22" i="10"/>
  <c r="M22" i="5" l="1"/>
  <c r="M23" i="4"/>
  <c r="M41" i="2"/>
  <c r="M48" i="6"/>
</calcChain>
</file>

<file path=xl/sharedStrings.xml><?xml version="1.0" encoding="utf-8"?>
<sst xmlns="http://schemas.openxmlformats.org/spreadsheetml/2006/main" count="447" uniqueCount="317">
  <si>
    <t>Antioquia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</si>
  <si>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</si>
  <si>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</si>
  <si>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</si>
  <si>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</si>
  <si>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</si>
  <si>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</si>
  <si>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</si>
  <si>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</si>
  <si>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</si>
  <si>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</si>
  <si>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</si>
  <si>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</si>
  <si>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</si>
  <si>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</si>
  <si>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</si>
  <si>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</si>
  <si>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</si>
  <si>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</si>
  <si>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</si>
  <si>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</si>
  <si>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</si>
  <si>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</si>
  <si>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</si>
  <si>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</si>
  <si>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</si>
  <si>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</si>
  <si>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</si>
  <si>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</si>
  <si>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</si>
  <si>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</si>
  <si>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</si>
  <si>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</si>
  <si>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</si>
  <si>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</si>
  <si>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</si>
  <si>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</si>
  <si>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</si>
  <si>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</si>
  <si>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</si>
  <si>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</si>
  <si>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</si>
  <si>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</si>
  <si>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</si>
  <si>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</si>
  <si>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</si>
  <si>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</si>
  <si>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</si>
  <si>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</si>
  <si>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</si>
  <si>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</si>
  <si>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</si>
  <si>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</si>
  <si>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</si>
  <si>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</si>
  <si>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</si>
  <si>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</si>
  <si>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</si>
  <si>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</si>
  <si>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</si>
  <si>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</si>
  <si>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</si>
  <si>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</si>
  <si>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</si>
  <si>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</si>
  <si>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</si>
  <si>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</si>
  <si>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</si>
  <si>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Hombres</t>
  </si>
  <si>
    <t>Mujeres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</si>
  <si>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</si>
  <si>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</si>
  <si>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</si>
  <si>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</si>
  <si>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</si>
  <si>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</si>
  <si>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</si>
  <si>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</si>
  <si>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</si>
  <si>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</si>
  <si>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</si>
  <si>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</si>
  <si>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</si>
  <si>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Sin experiencia laboral</t>
  </si>
  <si>
    <t>Menores de 28 años</t>
  </si>
  <si>
    <t>Puerto Carreño</t>
  </si>
  <si>
    <t>Postgrado</t>
  </si>
  <si>
    <t>Menos de 1 salario mínimo</t>
  </si>
  <si>
    <t>Entre 2 y 4 salarios mínimos</t>
  </si>
  <si>
    <t>Más de 4 salarios mínimos</t>
  </si>
  <si>
    <t>A convenir</t>
  </si>
  <si>
    <t>Matemáticas e informáticas</t>
  </si>
  <si>
    <t>Arquitectos e ingenieros</t>
  </si>
  <si>
    <t>Servicio social y comunitario</t>
  </si>
  <si>
    <t>Atención sanitaria</t>
  </si>
  <si>
    <t>Ayudantes en atención en salud</t>
  </si>
  <si>
    <t>Fuerzas públicas y protección</t>
  </si>
  <si>
    <t>Ventas y ocupaciones relacionadas</t>
  </si>
  <si>
    <t>Construcción y extracción</t>
  </si>
  <si>
    <t>Sector petróleo</t>
  </si>
  <si>
    <t>Índice</t>
  </si>
  <si>
    <t>% del total</t>
  </si>
  <si>
    <t>Oferentes registrados por sexo en el Sistema de Información del SPE</t>
  </si>
  <si>
    <t>Oferentes registrados por rangos de edad en el Sistema de Información del SPE</t>
  </si>
  <si>
    <t>Oferentes registrados por departamentos en el Sistema de Información del SPE</t>
  </si>
  <si>
    <t>Oferentes registrados por ciudades capitales en el Sistema de Información del SPE</t>
  </si>
  <si>
    <t>Oferentes registrados por áreas ocupacionales en el Sistema de Información del SPE*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</si>
  <si>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</si>
  <si>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</si>
  <si>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</si>
  <si>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</si>
  <si>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</si>
  <si>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</si>
  <si>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</si>
  <si>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</si>
  <si>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</si>
  <si>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</si>
  <si>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</si>
  <si>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</si>
  <si>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</si>
  <si>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</si>
  <si>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</si>
  <si>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</si>
  <si>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</si>
  <si>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</si>
  <si>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</si>
  <si>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</si>
  <si>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</si>
  <si>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</si>
  <si>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</si>
  <si>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</si>
  <si>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</si>
  <si>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</si>
  <si>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</si>
  <si>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</si>
  <si>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</si>
  <si>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</si>
  <si>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</si>
  <si>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</si>
  <si>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</si>
  <si>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</si>
  <si>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</si>
  <si>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</si>
  <si>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</si>
  <si>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</si>
  <si>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</si>
  <si>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</si>
  <si>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</si>
  <si>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</si>
  <si>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</si>
  <si>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</si>
  <si>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</si>
  <si>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</si>
  <si>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</si>
  <si>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</si>
  <si>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</si>
  <si>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</si>
  <si>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</si>
  <si>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</si>
  <si>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</si>
  <si>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</si>
  <si>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</si>
  <si>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</si>
  <si>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</si>
  <si>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</si>
  <si>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</si>
  <si>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</si>
  <si>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</si>
  <si>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</si>
  <si>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</si>
  <si>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</si>
  <si>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</si>
  <si>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</si>
  <si>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</si>
  <si>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</si>
  <si>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</si>
  <si>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</si>
  <si>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</si>
  <si>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</si>
  <si>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</si>
  <si>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</si>
  <si>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</si>
  <si>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</si>
  <si>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</si>
  <si>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</si>
  <si>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</si>
  <si>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</si>
  <si>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</si>
  <si>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</si>
  <si>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</si>
  <si>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</si>
  <si>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</si>
  <si>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</si>
  <si>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</si>
  <si>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</si>
  <si>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</si>
  <si>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</si>
  <si>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</si>
  <si>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</si>
  <si>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</si>
  <si>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</si>
  <si>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</si>
  <si>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</si>
  <si>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</si>
  <si>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</si>
  <si>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</si>
  <si>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</si>
  <si>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</si>
  <si>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</si>
  <si>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</si>
  <si>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</si>
  <si>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</si>
  <si>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</si>
  <si>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</si>
  <si>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</si>
  <si>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</si>
  <si>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</si>
  <si>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</si>
  <si>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</si>
  <si>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</si>
  <si>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</si>
  <si>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</si>
  <si>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</si>
  <si>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</si>
  <si>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</si>
  <si>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</si>
  <si>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</si>
  <si>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SISE.</t>
  </si>
  <si>
    <t>Fecha de actualización:</t>
  </si>
  <si>
    <t>Período de análisis:</t>
  </si>
  <si>
    <t>Bogotá D. C.</t>
  </si>
  <si>
    <t>Valle del Cauca</t>
  </si>
  <si>
    <t>San José del Guaviare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</si>
  <si>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</si>
  <si>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</si>
  <si>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</si>
  <si>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</si>
  <si>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</si>
  <si>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</si>
  <si>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</si>
  <si>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</si>
  <si>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</si>
  <si>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Instalación, Mantenimiento y Reparación</t>
  </si>
  <si>
    <t>Matemáticas e Informáticas</t>
  </si>
  <si>
    <t>Operaciones Financieras  y de Administración de Negocios</t>
  </si>
  <si>
    <t>Profesores, Instructores y bibliotecólogos</t>
  </si>
  <si>
    <t>Sector Petróleo</t>
  </si>
  <si>
    <t>Servicio Social y Comunitario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</si>
  <si>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</si>
  <si>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</si>
  <si>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</si>
  <si>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</si>
  <si>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No Informa</t>
  </si>
  <si>
    <t>% Cambio   '17/'16</t>
  </si>
  <si>
    <t>Departamento</t>
  </si>
  <si>
    <t>Fuente: Observatorio del Servicio Público de Empleo.</t>
  </si>
  <si>
    <t>Ciudad capital</t>
  </si>
  <si>
    <t>Áreas ocupacionales</t>
  </si>
  <si>
    <t>Nivel educativo</t>
  </si>
  <si>
    <t>Oferentes registrados por nivel educativo en el Sistema de Información del SPE</t>
  </si>
  <si>
    <t>Experiencia laboral</t>
  </si>
  <si>
    <t>De 1 a 2 años</t>
  </si>
  <si>
    <t>De 2 a 4 años</t>
  </si>
  <si>
    <t>De 4 a 6 años</t>
  </si>
  <si>
    <t>Más de 6 años</t>
  </si>
  <si>
    <t>Oferentes registrados por experiencia laboral en el Sistema de Información del SPE</t>
  </si>
  <si>
    <t>Aspiración salarial</t>
  </si>
  <si>
    <t>Oferentes registrados por aspiración salarial en el Sistema de Información del SPE</t>
  </si>
  <si>
    <t>Año</t>
  </si>
  <si>
    <t xml:space="preserve">Total oferentes 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</si>
  <si>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</si>
  <si>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</si>
  <si>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</si>
  <si>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</si>
  <si>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</si>
  <si>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</si>
  <si>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</si>
  <si>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</si>
  <si>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</si>
  <si>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</si>
  <si>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</si>
  <si>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</si>
  <si>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Total</t>
  </si>
  <si>
    <t>% Cambio</t>
  </si>
  <si>
    <t>Año corrido</t>
  </si>
  <si>
    <t>Oferentes por sexo</t>
  </si>
  <si>
    <t>Oferentes por rangos de edad</t>
  </si>
  <si>
    <t>Agronomía, veterinaria y afines</t>
  </si>
  <si>
    <t>Bellas artes</t>
  </si>
  <si>
    <t>Ciencias de la educación</t>
  </si>
  <si>
    <t>Ciencias de la salud</t>
  </si>
  <si>
    <t>Ciencias sociales y humanas</t>
  </si>
  <si>
    <t>Ciencias económicas</t>
  </si>
  <si>
    <t>Ingenierías y afines</t>
  </si>
  <si>
    <t>Matemáticas y ciencias naturales</t>
  </si>
  <si>
    <t>Sin definir</t>
  </si>
  <si>
    <t>Áreas de conocimiento</t>
  </si>
  <si>
    <t>Oferentes registrados por áreas de conocimiento en el Sistema de Información del SPE</t>
  </si>
  <si>
    <t>Oferentes por áreas de conocimiento</t>
  </si>
  <si>
    <t>Menos de 1 año</t>
  </si>
  <si>
    <t>Titulo</t>
  </si>
  <si>
    <t>Rango Titulos</t>
  </si>
  <si>
    <t>Rango Calores</t>
  </si>
  <si>
    <t>Nombre Serie</t>
  </si>
  <si>
    <t/>
  </si>
  <si>
    <t>% del total '</t>
  </si>
  <si>
    <t xml:space="preserve">% del total </t>
  </si>
  <si>
    <t xml:space="preserve">INFORMACIÓN ESTADÍSTICA DE POBLACIÓN VÍCTIMA REGISTRADA EN EL </t>
  </si>
  <si>
    <t xml:space="preserve"> SISTEMA DE INFORMACIÓN DEL SERVICIO PÚBLICO DE EMPLEO - SISE*.</t>
  </si>
  <si>
    <t>Acumulado 2013-2017</t>
  </si>
  <si>
    <t>*Esta información corresponde a 93 Prestadores que actualmente hacen uso del Sistema de Información</t>
  </si>
  <si>
    <t>Octubre de 2017</t>
  </si>
  <si>
    <t>Noviembre de 2017</t>
  </si>
  <si>
    <t>2013-2017</t>
  </si>
  <si>
    <t>Octubre</t>
  </si>
  <si>
    <r>
      <t>Año corrido a</t>
    </r>
    <r>
      <rPr>
        <b/>
        <sz val="12"/>
        <color rgb="FFC00000"/>
        <rFont val="Calibri"/>
        <family val="2"/>
        <scheme val="minor"/>
      </rPr>
      <t xml:space="preserve"> Octubre</t>
    </r>
  </si>
  <si>
    <r>
      <t>Acumulado a</t>
    </r>
    <r>
      <rPr>
        <b/>
        <sz val="12"/>
        <color rgb="FFC00000"/>
        <rFont val="Calibri"/>
        <family val="2"/>
        <scheme val="minor"/>
      </rPr>
      <t xml:space="preserve"> Octubre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</si>
</sst>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"/>
    <numFmt numFmtId="165" formatCode="_-* #,##0\ _€_-;\-* #,##0\ _€_-;_-* &quot;-&quot;??\ _€_-;_-@_-"/>
  </numFmts>
  <fonts count="3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5F5F64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"/>
      <name val="MS Sans Serif"/>
      <family val="2"/>
    </font>
    <font>
      <sz val="12"/>
      <color rgb="FF5F5F6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rgb="FF5F5F64"/>
      <name val="Arial"/>
      <family val="2"/>
    </font>
    <font>
      <b/>
      <sz val="12"/>
      <color rgb="FFC00000"/>
      <name val="Calibri"/>
      <family val="2"/>
      <scheme val="minor"/>
    </font>
    <font>
      <b/>
      <sz val="12"/>
      <color rgb="FFC00000"/>
      <name val="Calibri  "/>
    </font>
    <font>
      <b/>
      <u/>
      <sz val="12"/>
      <color rgb="FFC00000"/>
      <name val="Calibri"/>
      <family val="2"/>
      <scheme val="minor"/>
    </font>
    <font>
      <b/>
      <sz val="12"/>
      <color rgb="FF74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5F5F64"/>
      <name val="Calibri"/>
      <family val="2"/>
      <scheme val="minor"/>
    </font>
    <font>
      <b/>
      <sz val="12"/>
      <color rgb="FF5F5F64"/>
      <name val="Arial"/>
      <family val="2"/>
    </font>
    <font>
      <sz val="12"/>
      <color rgb="FF004559"/>
      <name val="Calibri"/>
      <family val="2"/>
      <scheme val="minor"/>
    </font>
    <font>
      <b/>
      <sz val="11"/>
      <color theme="1"/>
      <name val="Arial"/>
      <family val="2"/>
    </font>
    <font>
      <sz val="11"/>
      <color rgb="FF5F5F64"/>
      <name val="Calibri  "/>
    </font>
    <font>
      <sz val="12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F1A19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AF1A19"/>
      </left>
      <right style="thin">
        <color rgb="FFAF1A19"/>
      </right>
      <top style="thin">
        <color rgb="FFAF1A19"/>
      </top>
      <bottom style="thin">
        <color rgb="FFAF1A19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AF1A19"/>
      </left>
      <right/>
      <top/>
      <bottom/>
      <diagonal/>
    </border>
    <border>
      <left/>
      <right/>
      <top/>
      <bottom style="thin">
        <color rgb="FFAF1A19"/>
      </bottom>
      <diagonal/>
    </border>
    <border>
      <left style="thin">
        <color rgb="FFAF1A19"/>
      </left>
      <right style="thin">
        <color rgb="FFAF1A19"/>
      </right>
      <top/>
      <bottom/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15" fillId="0" borderId="0"/>
    <xf numFmtId="43" fontId="9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0" fillId="0" borderId="2" xfId="0" applyBorder="1"/>
    <xf numFmtId="0" fontId="0" fillId="0" borderId="1" xfId="0" applyBorder="1"/>
    <xf numFmtId="0" fontId="3" fillId="0" borderId="0" xfId="0" applyFont="1" applyFill="1" applyAlignment="1"/>
    <xf numFmtId="0" fontId="10" fillId="0" borderId="0" xfId="1" applyFont="1" applyFill="1" applyBorder="1" applyAlignment="1">
      <alignment horizontal="left"/>
    </xf>
    <xf numFmtId="0" fontId="0" fillId="0" borderId="7" xfId="0" applyBorder="1"/>
    <xf numFmtId="0" fontId="3" fillId="0" borderId="1" xfId="0" applyFont="1" applyFill="1" applyBorder="1" applyAlignment="1"/>
    <xf numFmtId="0" fontId="3" fillId="0" borderId="6" xfId="0" applyFont="1" applyFill="1" applyBorder="1" applyAlignment="1"/>
    <xf numFmtId="0" fontId="0" fillId="0" borderId="5" xfId="0" applyBorder="1"/>
    <xf numFmtId="0" fontId="3" fillId="0" borderId="0" xfId="0" applyFont="1" applyFill="1" applyBorder="1" applyAlignment="1"/>
    <xf numFmtId="0" fontId="3" fillId="0" borderId="8" xfId="0" applyFont="1" applyFill="1" applyBorder="1" applyAlignment="1"/>
    <xf numFmtId="0" fontId="0" fillId="0" borderId="8" xfId="0" applyBorder="1"/>
    <xf numFmtId="0" fontId="6" fillId="0" borderId="0" xfId="1" applyFont="1" applyFill="1" applyBorder="1" applyAlignment="1"/>
    <xf numFmtId="0" fontId="9" fillId="0" borderId="0" xfId="0" applyFont="1" applyBorder="1"/>
    <xf numFmtId="0" fontId="0" fillId="0" borderId="3" xfId="0" applyBorder="1"/>
    <xf numFmtId="0" fontId="0" fillId="0" borderId="4" xfId="0" applyBorder="1"/>
    <xf numFmtId="0" fontId="0" fillId="0" borderId="0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8" xfId="0" applyFont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11" fillId="0" borderId="0" xfId="0" applyFont="1" applyBorder="1"/>
    <xf numFmtId="0" fontId="12" fillId="0" borderId="0" xfId="0" applyFont="1" applyBorder="1"/>
    <xf numFmtId="0" fontId="8" fillId="0" borderId="0" xfId="0" applyFont="1"/>
    <xf numFmtId="3" fontId="0" fillId="0" borderId="0" xfId="0" applyNumberFormat="1" applyBorder="1"/>
    <xf numFmtId="0" fontId="13" fillId="2" borderId="0" xfId="3" applyFont="1" applyFill="1" applyBorder="1" applyAlignment="1">
      <alignment horizontal="center"/>
    </xf>
    <xf numFmtId="0" fontId="13" fillId="2" borderId="0" xfId="4" applyFont="1" applyFill="1" applyBorder="1" applyAlignment="1">
      <alignment horizontal="center"/>
    </xf>
    <xf numFmtId="1" fontId="13" fillId="3" borderId="0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/>
    </xf>
    <xf numFmtId="0" fontId="16" fillId="2" borderId="0" xfId="3" applyFont="1" applyFill="1" applyBorder="1"/>
    <xf numFmtId="3" fontId="16" fillId="2" borderId="9" xfId="4" applyNumberFormat="1" applyFont="1" applyFill="1" applyBorder="1"/>
    <xf numFmtId="164" fontId="16" fillId="2" borderId="9" xfId="4" applyNumberFormat="1" applyFont="1" applyFill="1" applyBorder="1"/>
    <xf numFmtId="3" fontId="17" fillId="4" borderId="9" xfId="4" applyNumberFormat="1" applyFont="1" applyFill="1" applyBorder="1"/>
    <xf numFmtId="164" fontId="17" fillId="4" borderId="9" xfId="4" applyNumberFormat="1" applyFont="1" applyFill="1" applyBorder="1"/>
    <xf numFmtId="0" fontId="13" fillId="2" borderId="15" xfId="4" applyFont="1" applyFill="1" applyBorder="1" applyAlignment="1">
      <alignment horizontal="center"/>
    </xf>
    <xf numFmtId="0" fontId="13" fillId="2" borderId="0" xfId="3" applyFont="1" applyFill="1" applyBorder="1"/>
    <xf numFmtId="0" fontId="19" fillId="0" borderId="0" xfId="2" applyFont="1" applyBorder="1"/>
    <xf numFmtId="3" fontId="17" fillId="5" borderId="9" xfId="4" applyNumberFormat="1" applyFont="1" applyFill="1" applyBorder="1"/>
    <xf numFmtId="0" fontId="20" fillId="0" borderId="0" xfId="1" applyFont="1" applyFill="1" applyBorder="1" applyAlignment="1">
      <alignment horizontal="center"/>
    </xf>
    <xf numFmtId="0" fontId="16" fillId="0" borderId="0" xfId="0" applyFont="1" applyBorder="1"/>
    <xf numFmtId="0" fontId="13" fillId="0" borderId="0" xfId="0" applyFont="1" applyBorder="1"/>
    <xf numFmtId="0" fontId="22" fillId="0" borderId="0" xfId="2" applyFont="1" applyFill="1" applyBorder="1"/>
    <xf numFmtId="0" fontId="13" fillId="0" borderId="0" xfId="0" applyFont="1" applyBorder="1" applyAlignment="1">
      <alignment horizontal="center"/>
    </xf>
    <xf numFmtId="0" fontId="23" fillId="0" borderId="0" xfId="1" applyFont="1" applyFill="1" applyBorder="1" applyAlignment="1">
      <alignment horizontal="left"/>
    </xf>
    <xf numFmtId="0" fontId="24" fillId="0" borderId="0" xfId="0" applyFont="1" applyBorder="1"/>
    <xf numFmtId="0" fontId="25" fillId="0" borderId="11" xfId="0" applyFont="1" applyBorder="1"/>
    <xf numFmtId="0" fontId="16" fillId="0" borderId="15" xfId="0" applyFont="1" applyBorder="1"/>
    <xf numFmtId="0" fontId="16" fillId="0" borderId="12" xfId="0" applyFont="1" applyBorder="1"/>
    <xf numFmtId="0" fontId="16" fillId="0" borderId="16" xfId="0" applyFont="1" applyBorder="1"/>
    <xf numFmtId="0" fontId="16" fillId="0" borderId="17" xfId="0" applyFont="1" applyBorder="1"/>
    <xf numFmtId="0" fontId="16" fillId="0" borderId="13" xfId="0" applyFont="1" applyBorder="1"/>
    <xf numFmtId="0" fontId="16" fillId="0" borderId="10" xfId="0" applyFont="1" applyBorder="1"/>
    <xf numFmtId="0" fontId="16" fillId="0" borderId="14" xfId="0" applyFont="1" applyBorder="1"/>
    <xf numFmtId="0" fontId="26" fillId="0" borderId="0" xfId="1" applyFont="1" applyFill="1" applyBorder="1" applyAlignment="1">
      <alignment horizontal="left"/>
    </xf>
    <xf numFmtId="0" fontId="25" fillId="0" borderId="16" xfId="0" applyFont="1" applyBorder="1"/>
    <xf numFmtId="0" fontId="16" fillId="0" borderId="0" xfId="0" applyFont="1"/>
    <xf numFmtId="0" fontId="25" fillId="0" borderId="13" xfId="0" applyFont="1" applyBorder="1"/>
    <xf numFmtId="0" fontId="25" fillId="0" borderId="18" xfId="0" applyFont="1" applyBorder="1"/>
    <xf numFmtId="0" fontId="16" fillId="0" borderId="19" xfId="0" applyFont="1" applyBorder="1"/>
    <xf numFmtId="0" fontId="16" fillId="0" borderId="20" xfId="0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0" fillId="2" borderId="21" xfId="0" applyFill="1" applyBorder="1"/>
    <xf numFmtId="0" fontId="0" fillId="2" borderId="0" xfId="0" applyFill="1" applyBorder="1"/>
    <xf numFmtId="0" fontId="0" fillId="2" borderId="0" xfId="0" applyFill="1"/>
    <xf numFmtId="0" fontId="27" fillId="2" borderId="0" xfId="3" applyFont="1" applyFill="1" applyBorder="1"/>
    <xf numFmtId="1" fontId="13" fillId="2" borderId="0" xfId="4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/>
    <xf numFmtId="1" fontId="13" fillId="2" borderId="0" xfId="4" applyNumberFormat="1" applyFont="1" applyFill="1" applyBorder="1" applyAlignment="1">
      <alignment vertical="center" wrapText="1"/>
    </xf>
    <xf numFmtId="0" fontId="13" fillId="2" borderId="8" xfId="0" applyFont="1" applyFill="1" applyBorder="1" applyAlignment="1"/>
    <xf numFmtId="0" fontId="0" fillId="2" borderId="8" xfId="0" applyFill="1" applyBorder="1"/>
    <xf numFmtId="1" fontId="13" fillId="2" borderId="8" xfId="4" applyNumberFormat="1" applyFont="1" applyFill="1" applyBorder="1" applyAlignment="1">
      <alignment horizontal="center" vertical="center" wrapText="1"/>
    </xf>
    <xf numFmtId="164" fontId="13" fillId="2" borderId="9" xfId="4" applyNumberFormat="1" applyFont="1" applyFill="1" applyBorder="1"/>
    <xf numFmtId="3" fontId="13" fillId="2" borderId="9" xfId="4" applyNumberFormat="1" applyFont="1" applyFill="1" applyBorder="1"/>
    <xf numFmtId="164" fontId="13" fillId="2" borderId="0" xfId="4" applyNumberFormat="1" applyFont="1" applyFill="1" applyBorder="1"/>
    <xf numFmtId="0" fontId="0" fillId="0" borderId="8" xfId="0" applyFont="1" applyBorder="1"/>
    <xf numFmtId="164" fontId="16" fillId="2" borderId="23" xfId="4" applyNumberFormat="1" applyFont="1" applyFill="1" applyBorder="1"/>
    <xf numFmtId="0" fontId="28" fillId="0" borderId="0" xfId="0" applyFont="1" applyBorder="1"/>
    <xf numFmtId="0" fontId="29" fillId="0" borderId="0" xfId="0" applyFont="1" applyFill="1" applyBorder="1"/>
    <xf numFmtId="3" fontId="5" fillId="0" borderId="0" xfId="0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65" fontId="0" fillId="0" borderId="0" xfId="5" applyNumberFormat="1" applyFont="1" applyBorder="1"/>
    <xf numFmtId="165" fontId="0" fillId="0" borderId="8" xfId="5" applyNumberFormat="1" applyFont="1" applyBorder="1"/>
    <xf numFmtId="17" fontId="13" fillId="2" borderId="0" xfId="0" applyNumberFormat="1" applyFont="1" applyFill="1" applyBorder="1" applyAlignment="1">
      <alignment horizontal="center" vertical="center" wrapText="1"/>
    </xf>
    <xf numFmtId="0" fontId="28" fillId="0" borderId="5" xfId="0" applyFont="1" applyBorder="1"/>
    <xf numFmtId="0" fontId="28" fillId="0" borderId="8" xfId="0" applyFont="1" applyBorder="1"/>
    <xf numFmtId="0" fontId="28" fillId="0" borderId="0" xfId="0" applyFont="1"/>
    <xf numFmtId="0" fontId="21" fillId="0" borderId="0" xfId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1" fontId="13" fillId="2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0" fontId="13" fillId="2" borderId="22" xfId="4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1" fontId="20" fillId="2" borderId="10" xfId="4" applyNumberFormat="1" applyFont="1" applyFill="1" applyBorder="1" applyAlignment="1">
      <alignment horizontal="center" vertical="center"/>
    </xf>
    <xf numFmtId="17" fontId="18" fillId="2" borderId="10" xfId="0" applyNumberFormat="1" applyFont="1" applyFill="1" applyBorder="1" applyAlignment="1">
      <alignment horizontal="center" vertical="center" wrapText="1"/>
    </xf>
    <xf numFmtId="17" fontId="13" fillId="2" borderId="10" xfId="0" applyNumberFormat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/>
    </xf>
    <xf numFmtId="3" fontId="30" fillId="4" borderId="9" xfId="4" applyNumberFormat="1" applyFont="1" applyFill="1" applyBorder="1"/>
    <xf numFmtId="164" fontId="30" fillId="4" borderId="9" xfId="4" applyNumberFormat="1" applyFont="1" applyFill="1" applyBorder="1"/>
  </cellXfs>
  <cellStyles count="6">
    <cellStyle name="Hipervínculo" xfId="2" builtinId="8"/>
    <cellStyle name="Millares" xfId="5" builtinId="3"/>
    <cellStyle name="Normal" xfId="0" builtinId="0"/>
    <cellStyle name="Normal 2" xfId="1"/>
    <cellStyle name="Normal_Fenaviquín 14 (2007) - Base importaciones maquinaria" xfId="3"/>
    <cellStyle name="Normal_Fenaviquín 15 (2007) - Huevo por colores" xfId="4"/>
  </cellStyles>
  <dxfs count="0"/>
  <tableStyles count="0" defaultTableStyle="TableStyleMedium2" defaultPivotStyle="PivotStyleLight16"/>
  <colors>
    <mruColors>
      <color rgb="FFAF1A19"/>
      <color rgb="FF5F5F64"/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Total oferentes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Sexo!$D$41</c:f>
              <c:strCache>
                <c:ptCount val="1"/>
                <c:pt idx="0">
                  <c:v>  Octubre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Sexo!$D$39:$E$39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Sexo!$D$40:$E$40</c:f>
              <c:numCache>
                <c:formatCode>#,##0</c:formatCode>
                <c:ptCount val="2"/>
                <c:pt idx="0">
                  <c:v>8365</c:v>
                </c:pt>
                <c:pt idx="1">
                  <c:v>10860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32-4B8F-B18F-B74B15647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Hombres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Sexo!$I$41</c:f>
              <c:strCache>
                <c:ptCount val="1"/>
                <c:pt idx="0">
                  <c:v>  Octubre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Sexo!$I$39:$J$39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Sexo!$I$40:$J$40</c:f>
              <c:numCache>
                <c:formatCode>#,##0</c:formatCode>
                <c:ptCount val="2"/>
                <c:pt idx="0">
                  <c:v>3614</c:v>
                </c:pt>
                <c:pt idx="1">
                  <c:v>4690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Mujeres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Sexo!$N$41</c:f>
              <c:strCache>
                <c:ptCount val="1"/>
                <c:pt idx="0">
                  <c:v>  Octubre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Sexo!$N$39:$O$39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Sexo!$N$40:$O$40</c:f>
              <c:numCache>
                <c:formatCode>#,##0</c:formatCode>
                <c:ptCount val="2"/>
                <c:pt idx="0">
                  <c:v>4751</c:v>
                </c:pt>
                <c:pt idx="1">
                  <c:v>6170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Menores de 28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Edad!$D$41</c:f>
              <c:strCache>
                <c:ptCount val="1"/>
                <c:pt idx="0">
                  <c:v>  Octubre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Edad!$D$39:$E$39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Edad!$D$40:$E$40</c:f>
              <c:numCache>
                <c:formatCode>#,##0</c:formatCode>
                <c:ptCount val="2"/>
                <c:pt idx="0">
                  <c:v>4003</c:v>
                </c:pt>
                <c:pt idx="1">
                  <c:v>5335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Entre 29 y 44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Edad!$I$41</c:f>
              <c:strCache>
                <c:ptCount val="1"/>
                <c:pt idx="0">
                  <c:v>  Octubre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Edad!$I$39:$J$39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Edad!$I$40:$J$40</c:f>
              <c:numCache>
                <c:formatCode>#,##0</c:formatCode>
                <c:ptCount val="2"/>
                <c:pt idx="0">
                  <c:v>3175</c:v>
                </c:pt>
                <c:pt idx="1">
                  <c:v>3895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Más de 45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Edad!$N$41</c:f>
              <c:strCache>
                <c:ptCount val="1"/>
                <c:pt idx="0">
                  <c:v>  Octubre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Edad!$N$39:$O$39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Edad!$N$40:$O$40</c:f>
              <c:numCache>
                <c:formatCode>#,##0</c:formatCode>
                <c:ptCount val="2"/>
                <c:pt idx="0">
                  <c:v>1083</c:v>
                </c:pt>
                <c:pt idx="1">
                  <c:v>1298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Aspiraci&#243;n Salaria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Clasificaciones!A1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&#193;reas de conocimiento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chart" Target="../charts/chart3.xml"/><Relationship Id="rId2" Type="http://schemas.openxmlformats.org/officeDocument/2006/relationships/hyperlink" Target="#&#205;ndice!A1"/><Relationship Id="rId1" Type="http://schemas.openxmlformats.org/officeDocument/2006/relationships/chart" Target="../charts/chart1.xml"/><Relationship Id="rId6" Type="http://schemas.openxmlformats.org/officeDocument/2006/relationships/chart" Target="../charts/chart2.xml"/><Relationship Id="rId5" Type="http://schemas.openxmlformats.org/officeDocument/2006/relationships/image" Target="../media/image3.png"/><Relationship Id="rId4" Type="http://schemas.openxmlformats.org/officeDocument/2006/relationships/hyperlink" Target="#Edad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Departamentos!A1"/><Relationship Id="rId3" Type="http://schemas.openxmlformats.org/officeDocument/2006/relationships/chart" Target="../charts/chart6.xml"/><Relationship Id="rId7" Type="http://schemas.openxmlformats.org/officeDocument/2006/relationships/image" Target="../media/image4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hyperlink" Target="#Sexo!A1"/><Relationship Id="rId5" Type="http://schemas.openxmlformats.org/officeDocument/2006/relationships/image" Target="../media/image2.png"/><Relationship Id="rId10" Type="http://schemas.openxmlformats.org/officeDocument/2006/relationships/image" Target="../media/image1.png"/><Relationship Id="rId4" Type="http://schemas.openxmlformats.org/officeDocument/2006/relationships/hyperlink" Target="#&#205;ndice!A1"/><Relationship Id="rId9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Edad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Ciudades!A1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Departamento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Ocupaciones!A1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Ciudade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Educaci&#243;n '!A1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Ocupacione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Experiencia laboral'!A1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Educaci&#243;n 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Aspiraci&#243;n Salarial'!A1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Experiencia labora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&#193;reas de conocimiento'!A1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52915</xdr:rowOff>
    </xdr:from>
    <xdr:to>
      <xdr:col>5</xdr:col>
      <xdr:colOff>521334</xdr:colOff>
      <xdr:row>5</xdr:row>
      <xdr:rowOff>118915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18F624C-977C-4B60-8EF0-66129B2EC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7" y="52915"/>
          <a:ext cx="5940000" cy="1113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31925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4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83" y="1422400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5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16049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3280833</xdr:colOff>
      <xdr:row>6</xdr:row>
      <xdr:rowOff>97750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AECCA04-E1BE-477E-950F-FD64460E26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719666</xdr:colOff>
      <xdr:row>1</xdr:row>
      <xdr:rowOff>0</xdr:rowOff>
    </xdr:from>
    <xdr:to>
      <xdr:col>12</xdr:col>
      <xdr:colOff>754166</xdr:colOff>
      <xdr:row>6</xdr:row>
      <xdr:rowOff>97750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221219A-6C82-4573-9096-37AAE59231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9302749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201083</xdr:colOff>
      <xdr:row>6</xdr:row>
      <xdr:rowOff>20108</xdr:rowOff>
    </xdr:from>
    <xdr:to>
      <xdr:col>1</xdr:col>
      <xdr:colOff>515408</xdr:colOff>
      <xdr:row>7</xdr:row>
      <xdr:rowOff>105833</xdr:rowOff>
    </xdr:to>
    <xdr:pic>
      <xdr:nvPicPr>
        <xdr:cNvPr id="4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" y="125835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624416</xdr:colOff>
      <xdr:row>6</xdr:row>
      <xdr:rowOff>10583</xdr:rowOff>
    </xdr:from>
    <xdr:to>
      <xdr:col>1</xdr:col>
      <xdr:colOff>938741</xdr:colOff>
      <xdr:row>7</xdr:row>
      <xdr:rowOff>95249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12488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74083</xdr:rowOff>
    </xdr:from>
    <xdr:to>
      <xdr:col>3</xdr:col>
      <xdr:colOff>306917</xdr:colOff>
      <xdr:row>5</xdr:row>
      <xdr:rowOff>150666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52E13C4-2EEE-4916-9ED9-4069A86D90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r="44767"/>
        <a:stretch/>
      </xdr:blipFill>
      <xdr:spPr>
        <a:xfrm>
          <a:off x="116417" y="7408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6</xdr:col>
      <xdr:colOff>635006</xdr:colOff>
      <xdr:row>0</xdr:row>
      <xdr:rowOff>74083</xdr:rowOff>
    </xdr:from>
    <xdr:to>
      <xdr:col>10</xdr:col>
      <xdr:colOff>45089</xdr:colOff>
      <xdr:row>5</xdr:row>
      <xdr:rowOff>150666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DE1FB0B-71BA-4CA8-B18D-FFB8A91E70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54520"/>
        <a:stretch/>
      </xdr:blipFill>
      <xdr:spPr>
        <a:xfrm>
          <a:off x="5979589" y="74083"/>
          <a:ext cx="2701500" cy="1113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306921</xdr:colOff>
      <xdr:row>35</xdr:row>
      <xdr:rowOff>84675</xdr:rowOff>
    </xdr:from>
    <xdr:to>
      <xdr:col>5</xdr:col>
      <xdr:colOff>234505</xdr:colOff>
      <xdr:row>48</xdr:row>
      <xdr:rowOff>128175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9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670984</xdr:colOff>
      <xdr:row>7</xdr:row>
      <xdr:rowOff>10583</xdr:rowOff>
    </xdr:from>
    <xdr:to>
      <xdr:col>1</xdr:col>
      <xdr:colOff>985309</xdr:colOff>
      <xdr:row>8</xdr:row>
      <xdr:rowOff>95249</xdr:rowOff>
    </xdr:to>
    <xdr:pic>
      <xdr:nvPicPr>
        <xdr:cNvPr id="11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567" y="144991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468316</xdr:colOff>
      <xdr:row>35</xdr:row>
      <xdr:rowOff>42343</xdr:rowOff>
    </xdr:from>
    <xdr:to>
      <xdr:col>10</xdr:col>
      <xdr:colOff>512316</xdr:colOff>
      <xdr:row>48</xdr:row>
      <xdr:rowOff>85843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B39514-00B8-462F-9B20-B06DBC603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746128</xdr:colOff>
      <xdr:row>35</xdr:row>
      <xdr:rowOff>31759</xdr:rowOff>
    </xdr:from>
    <xdr:to>
      <xdr:col>16</xdr:col>
      <xdr:colOff>38711</xdr:colOff>
      <xdr:row>48</xdr:row>
      <xdr:rowOff>75259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CF0890-7D3B-477A-82C4-862F7388D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0</xdr:colOff>
      <xdr:row>0</xdr:row>
      <xdr:rowOff>169334</xdr:rowOff>
    </xdr:from>
    <xdr:to>
      <xdr:col>4</xdr:col>
      <xdr:colOff>402167</xdr:colOff>
      <xdr:row>6</xdr:row>
      <xdr:rowOff>34251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6280AFA-DBBF-45EC-9FCD-3143AD53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r="44767"/>
        <a:stretch/>
      </xdr:blipFill>
      <xdr:spPr>
        <a:xfrm>
          <a:off x="116417" y="169334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12</xdr:col>
      <xdr:colOff>359833</xdr:colOff>
      <xdr:row>0</xdr:row>
      <xdr:rowOff>169334</xdr:rowOff>
    </xdr:from>
    <xdr:to>
      <xdr:col>15</xdr:col>
      <xdr:colOff>701250</xdr:colOff>
      <xdr:row>6</xdr:row>
      <xdr:rowOff>34251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C479EA1-73F4-40A5-969B-02B52034E0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54520"/>
        <a:stretch/>
      </xdr:blipFill>
      <xdr:spPr>
        <a:xfrm>
          <a:off x="8868833" y="169334"/>
          <a:ext cx="2701500" cy="1113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158743</xdr:colOff>
      <xdr:row>35</xdr:row>
      <xdr:rowOff>95253</xdr:rowOff>
    </xdr:from>
    <xdr:to>
      <xdr:col>5</xdr:col>
      <xdr:colOff>86327</xdr:colOff>
      <xdr:row>48</xdr:row>
      <xdr:rowOff>137586</xdr:rowOff>
    </xdr:to>
    <xdr:graphicFrame macro="">
      <xdr:nvGraphicFramePr>
        <xdr:cNvPr id="3" name="Gráfico 2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195787</xdr:colOff>
      <xdr:row>35</xdr:row>
      <xdr:rowOff>95253</xdr:rowOff>
    </xdr:from>
    <xdr:to>
      <xdr:col>10</xdr:col>
      <xdr:colOff>493787</xdr:colOff>
      <xdr:row>48</xdr:row>
      <xdr:rowOff>137586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603248</xdr:colOff>
      <xdr:row>35</xdr:row>
      <xdr:rowOff>95253</xdr:rowOff>
    </xdr:from>
    <xdr:to>
      <xdr:col>16</xdr:col>
      <xdr:colOff>12248</xdr:colOff>
      <xdr:row>48</xdr:row>
      <xdr:rowOff>137586</xdr:rowOff>
    </xdr:to>
    <xdr:graphicFrame macro="">
      <xdr:nvGraphicFramePr>
        <xdr:cNvPr id="5" name="Gráfico 2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8" name="2 Imagen" descr="j0432680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5293</xdr:rowOff>
    </xdr:from>
    <xdr:to>
      <xdr:col>1</xdr:col>
      <xdr:colOff>737658</xdr:colOff>
      <xdr:row>8</xdr:row>
      <xdr:rowOff>89959</xdr:rowOff>
    </xdr:to>
    <xdr:pic>
      <xdr:nvPicPr>
        <xdr:cNvPr id="9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4462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7</xdr:row>
      <xdr:rowOff>0</xdr:rowOff>
    </xdr:from>
    <xdr:to>
      <xdr:col>1</xdr:col>
      <xdr:colOff>1207558</xdr:colOff>
      <xdr:row>8</xdr:row>
      <xdr:rowOff>84666</xdr:rowOff>
    </xdr:to>
    <xdr:pic>
      <xdr:nvPicPr>
        <xdr:cNvPr id="10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393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402167</xdr:colOff>
      <xdr:row>6</xdr:row>
      <xdr:rowOff>97750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4F076AA-BFC6-4ECF-A8DD-8545BAF9C7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1</xdr:row>
      <xdr:rowOff>0</xdr:rowOff>
    </xdr:from>
    <xdr:to>
      <xdr:col>15</xdr:col>
      <xdr:colOff>733000</xdr:colOff>
      <xdr:row>6</xdr:row>
      <xdr:rowOff>97750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DA6361EA-1551-428D-8437-3E740C2051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54520"/>
        <a:stretch/>
      </xdr:blipFill>
      <xdr:spPr>
        <a:xfrm>
          <a:off x="8868833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314325</xdr:colOff>
      <xdr:row>8</xdr:row>
      <xdr:rowOff>85725</xdr:rowOff>
    </xdr:to>
    <xdr:pic>
      <xdr:nvPicPr>
        <xdr:cNvPr id="4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248833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190500</xdr:rowOff>
    </xdr:from>
    <xdr:to>
      <xdr:col>1</xdr:col>
      <xdr:colOff>737658</xdr:colOff>
      <xdr:row>8</xdr:row>
      <xdr:rowOff>75141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238250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185207</xdr:rowOff>
    </xdr:from>
    <xdr:to>
      <xdr:col>1</xdr:col>
      <xdr:colOff>1207558</xdr:colOff>
      <xdr:row>8</xdr:row>
      <xdr:rowOff>69848</xdr:rowOff>
    </xdr:to>
    <xdr:pic>
      <xdr:nvPicPr>
        <xdr:cNvPr id="6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23457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190500</xdr:colOff>
      <xdr:row>6</xdr:row>
      <xdr:rowOff>97750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78252D6-B898-4245-BABA-845B2E2D4A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296333</xdr:colOff>
      <xdr:row>1</xdr:row>
      <xdr:rowOff>0</xdr:rowOff>
    </xdr:from>
    <xdr:to>
      <xdr:col>13</xdr:col>
      <xdr:colOff>2750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0789A20-1418-4FE1-98CF-938F5544B9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344833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447146</xdr:colOff>
      <xdr:row>6</xdr:row>
      <xdr:rowOff>101719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60F2183-0BED-4436-A80E-C89041AADF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9063" y="226219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25141</xdr:colOff>
      <xdr:row>1</xdr:row>
      <xdr:rowOff>0</xdr:rowOff>
    </xdr:from>
    <xdr:to>
      <xdr:col>13</xdr:col>
      <xdr:colOff>12016</xdr:colOff>
      <xdr:row>6</xdr:row>
      <xdr:rowOff>101719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47226EA-1EBF-4CE4-B52B-292F390477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823735" y="226219"/>
          <a:ext cx="2701500" cy="1113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3280833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DD16A4F-C5E5-46F6-BF3B-4EA7A921F7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740834</xdr:colOff>
      <xdr:row>1</xdr:row>
      <xdr:rowOff>0</xdr:rowOff>
    </xdr:from>
    <xdr:to>
      <xdr:col>12</xdr:col>
      <xdr:colOff>775334</xdr:colOff>
      <xdr:row>6</xdr:row>
      <xdr:rowOff>97750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9E27E66-DCCC-4175-AC03-80532BD654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9641417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201083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7E0ECEF-1185-4A33-8D08-E1A782AA8C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762002</xdr:colOff>
      <xdr:row>1</xdr:row>
      <xdr:rowOff>0</xdr:rowOff>
    </xdr:from>
    <xdr:to>
      <xdr:col>13</xdr:col>
      <xdr:colOff>23918</xdr:colOff>
      <xdr:row>6</xdr:row>
      <xdr:rowOff>97750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6F5B656-420E-404A-BA33-2AB7D4A9E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090835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444500</xdr:colOff>
      <xdr:row>6</xdr:row>
      <xdr:rowOff>97750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A7B044B-946F-41E3-85AB-A92405EC84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1</xdr:row>
      <xdr:rowOff>0</xdr:rowOff>
    </xdr:from>
    <xdr:to>
      <xdr:col>13</xdr:col>
      <xdr:colOff>34501</xdr:colOff>
      <xdr:row>6</xdr:row>
      <xdr:rowOff>97750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5350D7D-9F69-4FF0-A2AE-7EF3322C45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672918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13758</xdr:rowOff>
    </xdr:from>
    <xdr:to>
      <xdr:col>1</xdr:col>
      <xdr:colOff>314325</xdr:colOff>
      <xdr:row>8</xdr:row>
      <xdr:rowOff>99483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4233</xdr:rowOff>
    </xdr:from>
    <xdr:to>
      <xdr:col>1</xdr:col>
      <xdr:colOff>737658</xdr:colOff>
      <xdr:row>8</xdr:row>
      <xdr:rowOff>88899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198965</xdr:rowOff>
    </xdr:from>
    <xdr:to>
      <xdr:col>1</xdr:col>
      <xdr:colOff>1207558</xdr:colOff>
      <xdr:row>8</xdr:row>
      <xdr:rowOff>82548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444500</xdr:colOff>
      <xdr:row>6</xdr:row>
      <xdr:rowOff>118916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B8BFD94-09E2-414A-B54D-C3180B2FA7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740833</xdr:colOff>
      <xdr:row>1</xdr:row>
      <xdr:rowOff>0</xdr:rowOff>
    </xdr:from>
    <xdr:to>
      <xdr:col>12</xdr:col>
      <xdr:colOff>775333</xdr:colOff>
      <xdr:row>6</xdr:row>
      <xdr:rowOff>118916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D99C159-AB1F-4B39-9A1B-80F409A9E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620000" y="232833"/>
          <a:ext cx="2701500" cy="111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2" tint="-0.249977111117893"/>
  </sheetPr>
  <dimension ref="A1:P49"/>
  <sheetViews>
    <sheetView showGridLines="0" tabSelected="1" zoomScale="90" zoomScaleNormal="90" workbookViewId="0"/>
  </sheetViews>
  <sheetFormatPr baseColWidth="10" defaultRowHeight="15"/>
  <cols>
    <col min="1" max="1" width="1.7109375" customWidth="1"/>
    <col min="2" max="2" width="21.7109375" customWidth="1"/>
    <col min="3" max="3" width="36.7109375" customWidth="1"/>
    <col min="7" max="7" width="5.5703125" customWidth="1"/>
  </cols>
  <sheetData>
    <row r="1" spans="1:16" ht="18">
      <c r="A1" s="9"/>
      <c r="B1" s="6"/>
      <c r="C1" s="6"/>
      <c r="D1" s="10"/>
      <c r="E1" s="10"/>
      <c r="F1" s="10"/>
      <c r="G1" s="11"/>
      <c r="H1" s="7"/>
      <c r="I1" s="7"/>
      <c r="J1" s="7"/>
      <c r="K1" s="7"/>
      <c r="L1" s="7"/>
      <c r="M1" s="7"/>
      <c r="N1" s="7"/>
      <c r="O1" s="7"/>
      <c r="P1" s="7"/>
    </row>
    <row r="2" spans="1:16" ht="18">
      <c r="A2" s="12"/>
      <c r="B2" s="4"/>
      <c r="C2" s="4"/>
      <c r="D2" s="13"/>
      <c r="E2" s="13"/>
      <c r="F2" s="13"/>
      <c r="G2" s="14"/>
      <c r="I2" s="7"/>
      <c r="J2" s="7"/>
      <c r="K2" s="7"/>
      <c r="L2" s="7"/>
      <c r="M2" s="7"/>
      <c r="N2" s="7"/>
      <c r="O2" s="7"/>
      <c r="P2" s="7"/>
    </row>
    <row r="3" spans="1:16">
      <c r="A3" s="12"/>
      <c r="B3" s="4"/>
      <c r="C3" s="4"/>
      <c r="D3" s="4"/>
      <c r="E3" s="4"/>
      <c r="F3" s="4"/>
      <c r="G3" s="15"/>
    </row>
    <row r="4" spans="1:16">
      <c r="A4" s="12"/>
      <c r="B4" s="4"/>
      <c r="C4" s="4"/>
      <c r="D4" s="4"/>
      <c r="E4" s="4"/>
      <c r="F4" s="4"/>
      <c r="G4" s="15"/>
    </row>
    <row r="5" spans="1:16" ht="15.75">
      <c r="A5" s="12"/>
      <c r="B5" s="16"/>
      <c r="C5" s="24"/>
      <c r="D5" s="4"/>
      <c r="E5" s="4"/>
      <c r="F5" s="4"/>
      <c r="G5" s="15"/>
    </row>
    <row r="6" spans="1:16" ht="15.75">
      <c r="A6" s="12"/>
      <c r="B6" s="3"/>
      <c r="C6" s="24"/>
      <c r="D6" s="4"/>
      <c r="E6" s="4"/>
      <c r="F6" s="4"/>
      <c r="G6" s="15"/>
    </row>
    <row r="7" spans="1:16" ht="15.75">
      <c r="A7" s="12"/>
      <c r="B7" s="92" t="s">
        <v>307</v>
      </c>
      <c r="C7" s="92"/>
      <c r="D7" s="92"/>
      <c r="E7" s="92"/>
      <c r="F7" s="92"/>
      <c r="G7" s="15"/>
    </row>
    <row r="8" spans="1:16" ht="15.75" customHeight="1">
      <c r="A8" s="12"/>
      <c r="B8" s="92" t="s">
        <v>308</v>
      </c>
      <c r="C8" s="92"/>
      <c r="D8" s="92"/>
      <c r="E8" s="92"/>
      <c r="F8" s="92"/>
      <c r="G8" s="15"/>
    </row>
    <row r="9" spans="1:16" ht="15.75" customHeight="1">
      <c r="A9" s="12"/>
      <c r="B9" s="24"/>
      <c r="D9" s="4"/>
      <c r="E9" s="4"/>
      <c r="F9" s="4"/>
      <c r="G9" s="15"/>
    </row>
    <row r="10" spans="1:16" ht="15.75">
      <c r="A10" s="12"/>
      <c r="B10" s="24"/>
      <c r="D10" s="4"/>
      <c r="E10" s="4"/>
      <c r="F10" s="4"/>
      <c r="G10" s="15"/>
    </row>
    <row r="11" spans="1:16" ht="15.75">
      <c r="A11" s="12"/>
      <c r="B11" s="24"/>
      <c r="D11" s="4"/>
      <c r="E11" s="4"/>
      <c r="F11" s="4"/>
      <c r="G11" s="15"/>
    </row>
    <row r="12" spans="1:16" ht="15.75">
      <c r="A12" s="12"/>
      <c r="B12" s="24"/>
      <c r="C12" s="43" t="s">
        <v>100</v>
      </c>
      <c r="D12" s="4"/>
      <c r="E12" s="4"/>
      <c r="F12" s="4"/>
      <c r="G12" s="15"/>
    </row>
    <row r="13" spans="1:16" ht="15.75">
      <c r="A13" s="12"/>
      <c r="B13" s="24"/>
      <c r="C13" s="25"/>
      <c r="D13" s="4"/>
      <c r="E13" s="4"/>
      <c r="F13" s="4"/>
      <c r="G13" s="15"/>
    </row>
    <row r="14" spans="1:16" ht="15.75">
      <c r="A14" s="12"/>
      <c r="B14" s="24"/>
      <c r="C14" s="41" t="s">
        <v>285</v>
      </c>
      <c r="D14" s="4"/>
      <c r="E14" s="4"/>
      <c r="F14" s="4"/>
      <c r="G14" s="15"/>
    </row>
    <row r="15" spans="1:16" ht="15.75">
      <c r="A15" s="12"/>
      <c r="B15" s="24"/>
      <c r="C15" s="41" t="s">
        <v>286</v>
      </c>
      <c r="D15" s="4"/>
      <c r="E15" s="4"/>
      <c r="F15" s="4"/>
      <c r="G15" s="15"/>
    </row>
    <row r="16" spans="1:16" ht="15.75">
      <c r="A16" s="12"/>
      <c r="B16" s="24"/>
      <c r="C16" s="41" t="s">
        <v>62</v>
      </c>
      <c r="D16" s="4"/>
      <c r="E16" s="4"/>
      <c r="F16" s="4"/>
      <c r="G16" s="15"/>
    </row>
    <row r="17" spans="1:7" ht="15.75">
      <c r="A17" s="12"/>
      <c r="B17" s="24"/>
      <c r="C17" s="41" t="s">
        <v>63</v>
      </c>
      <c r="D17" s="4"/>
      <c r="E17" s="4"/>
      <c r="F17" s="4"/>
      <c r="G17" s="15"/>
    </row>
    <row r="18" spans="1:7" ht="15.75">
      <c r="A18" s="12"/>
      <c r="B18" s="24"/>
      <c r="C18" s="41" t="s">
        <v>64</v>
      </c>
      <c r="D18" s="4"/>
      <c r="E18" s="4"/>
      <c r="F18" s="4"/>
      <c r="G18" s="15"/>
    </row>
    <row r="19" spans="1:7" ht="15.75">
      <c r="A19" s="12"/>
      <c r="B19" s="4"/>
      <c r="C19" s="41" t="s">
        <v>65</v>
      </c>
      <c r="D19" s="4"/>
      <c r="E19" s="4"/>
      <c r="F19" s="4"/>
      <c r="G19" s="15"/>
    </row>
    <row r="20" spans="1:7" ht="15.75">
      <c r="A20" s="12"/>
      <c r="B20" s="4"/>
      <c r="C20" s="41" t="s">
        <v>66</v>
      </c>
      <c r="D20" s="4"/>
      <c r="E20" s="4"/>
      <c r="F20" s="4"/>
      <c r="G20" s="15"/>
    </row>
    <row r="21" spans="1:7" ht="15.75">
      <c r="A21" s="12"/>
      <c r="B21" s="4"/>
      <c r="C21" s="41" t="s">
        <v>298</v>
      </c>
      <c r="D21" s="4"/>
      <c r="E21" s="4"/>
      <c r="F21" s="4"/>
      <c r="G21" s="15"/>
    </row>
    <row r="22" spans="1:7" ht="15.75">
      <c r="A22" s="12"/>
      <c r="B22" s="4"/>
      <c r="C22" s="41" t="s">
        <v>67</v>
      </c>
      <c r="D22" s="4"/>
      <c r="E22" s="4"/>
      <c r="F22" s="4"/>
      <c r="G22" s="15"/>
    </row>
    <row r="23" spans="1:7">
      <c r="A23" s="12"/>
      <c r="B23" s="4"/>
      <c r="C23" s="4"/>
      <c r="D23" s="4"/>
      <c r="E23" s="4"/>
      <c r="F23" s="4"/>
      <c r="G23" s="15"/>
    </row>
    <row r="24" spans="1:7">
      <c r="A24" s="12"/>
      <c r="B24" s="4"/>
      <c r="C24" s="4"/>
      <c r="D24" s="4"/>
      <c r="E24" s="4"/>
      <c r="F24" s="4"/>
      <c r="G24" s="15"/>
    </row>
    <row r="25" spans="1:7">
      <c r="A25" s="12"/>
      <c r="B25" s="4"/>
      <c r="C25" s="4"/>
      <c r="D25" s="4"/>
      <c r="E25" s="4"/>
      <c r="F25" s="4"/>
      <c r="G25" s="15"/>
    </row>
    <row r="26" spans="1:7">
      <c r="A26" s="12"/>
      <c r="B26" s="83" t="s">
        <v>310</v>
      </c>
      <c r="C26" s="4"/>
      <c r="D26" s="4"/>
      <c r="E26" s="4"/>
      <c r="F26" s="4"/>
      <c r="G26" s="15"/>
    </row>
    <row r="27" spans="1:7">
      <c r="A27" s="12"/>
      <c r="B27" s="83" t="s">
        <v>227</v>
      </c>
      <c r="C27" s="4"/>
      <c r="D27" s="4"/>
      <c r="E27" s="4"/>
      <c r="F27" s="4"/>
      <c r="G27" s="15"/>
    </row>
    <row r="28" spans="1:7">
      <c r="A28" s="12"/>
      <c r="B28" s="4"/>
      <c r="C28" s="4"/>
      <c r="D28" s="4"/>
      <c r="E28" s="4"/>
      <c r="F28" s="4"/>
      <c r="G28" s="15"/>
    </row>
    <row r="29" spans="1:7">
      <c r="A29" s="12"/>
      <c r="B29" s="4"/>
      <c r="C29" s="4"/>
      <c r="D29" s="4"/>
      <c r="E29" s="4"/>
      <c r="F29" s="4"/>
      <c r="G29" s="15"/>
    </row>
    <row r="30" spans="1:7" ht="15.75">
      <c r="A30" s="12"/>
      <c r="B30" s="44" t="s">
        <v>229</v>
      </c>
      <c r="C30" s="45" t="s">
        <v>311</v>
      </c>
      <c r="D30" s="4"/>
      <c r="E30" s="4"/>
      <c r="F30" s="4"/>
      <c r="G30" s="15"/>
    </row>
    <row r="31" spans="1:7" ht="15.75">
      <c r="A31" s="12"/>
      <c r="B31" s="44" t="s">
        <v>228</v>
      </c>
      <c r="C31" s="45" t="s">
        <v>312</v>
      </c>
      <c r="D31" s="4"/>
      <c r="E31" s="4"/>
      <c r="F31" s="4"/>
      <c r="G31" s="15"/>
    </row>
    <row r="32" spans="1:7">
      <c r="A32" s="12"/>
      <c r="B32" s="4"/>
      <c r="C32" s="4"/>
      <c r="D32" s="4"/>
      <c r="E32" s="4"/>
      <c r="F32" s="4"/>
      <c r="G32" s="15"/>
    </row>
    <row r="33" spans="1:7">
      <c r="A33" s="18"/>
      <c r="B33" s="5"/>
      <c r="C33" s="5"/>
      <c r="D33" s="5"/>
      <c r="E33" s="5"/>
      <c r="F33" s="5"/>
      <c r="G33" s="19"/>
    </row>
    <row r="36" spans="1:7">
      <c r="A36" s="12"/>
      <c r="B36" s="4"/>
      <c r="C36" s="4"/>
      <c r="D36" s="4"/>
      <c r="E36" s="4"/>
      <c r="F36" s="4"/>
    </row>
    <row r="37" spans="1:7">
      <c r="A37" s="12"/>
      <c r="B37" s="4"/>
      <c r="C37" s="4"/>
      <c r="D37" s="4"/>
      <c r="E37" s="4"/>
      <c r="F37" s="4"/>
    </row>
    <row r="38" spans="1:7">
      <c r="A38" s="12"/>
      <c r="B38" s="4"/>
      <c r="C38" s="4"/>
      <c r="D38" s="4"/>
      <c r="E38" s="4"/>
      <c r="F38" s="4"/>
    </row>
    <row r="39" spans="1:7">
      <c r="A39" s="12"/>
      <c r="B39" s="4"/>
      <c r="C39" s="4"/>
      <c r="D39" s="4"/>
      <c r="E39" s="4"/>
      <c r="F39" s="4"/>
    </row>
    <row r="40" spans="1:7">
      <c r="A40" s="12"/>
      <c r="B40" s="4"/>
      <c r="C40" s="4"/>
      <c r="D40" s="4"/>
      <c r="E40" s="4"/>
      <c r="F40" s="4"/>
    </row>
    <row r="41" spans="1:7">
      <c r="A41" s="12"/>
      <c r="B41" s="4"/>
      <c r="C41" s="4"/>
      <c r="D41" s="4"/>
      <c r="E41" s="4"/>
      <c r="F41" s="4"/>
    </row>
    <row r="42" spans="1:7">
      <c r="A42" s="12"/>
      <c r="B42" s="4"/>
      <c r="C42" s="4"/>
      <c r="D42" s="4"/>
      <c r="E42" s="4"/>
      <c r="F42" s="4"/>
    </row>
    <row r="43" spans="1:7">
      <c r="A43" s="12"/>
      <c r="B43" s="4"/>
      <c r="C43" s="4"/>
      <c r="D43" s="4"/>
      <c r="E43" s="4"/>
      <c r="F43" s="4"/>
    </row>
    <row r="44" spans="1:7">
      <c r="A44" s="12"/>
      <c r="B44" s="4"/>
      <c r="C44" s="4"/>
      <c r="D44" s="4"/>
      <c r="E44" s="4"/>
      <c r="F44" s="4"/>
    </row>
    <row r="45" spans="1:7">
      <c r="A45" s="12"/>
      <c r="B45" s="4"/>
      <c r="C45" s="4"/>
      <c r="D45" s="4"/>
      <c r="E45" s="4"/>
      <c r="F45" s="4"/>
    </row>
    <row r="46" spans="1:7">
      <c r="A46" s="12"/>
      <c r="B46" s="4"/>
      <c r="C46" s="4"/>
      <c r="D46" s="4"/>
      <c r="E46" s="4"/>
      <c r="F46" s="4"/>
    </row>
    <row r="47" spans="1:7">
      <c r="A47" s="12"/>
      <c r="B47" s="4"/>
      <c r="C47" s="4"/>
      <c r="D47" s="4"/>
      <c r="E47" s="4"/>
      <c r="F47" s="4"/>
    </row>
    <row r="48" spans="1:7">
      <c r="A48" s="12"/>
      <c r="B48" s="4"/>
      <c r="C48" s="4"/>
      <c r="D48" s="4"/>
      <c r="E48" s="4"/>
      <c r="F48" s="4"/>
    </row>
    <row r="49" spans="1:6">
      <c r="A49" s="12"/>
      <c r="B49" s="4"/>
      <c r="C49" s="4"/>
      <c r="D49" s="4"/>
      <c r="E49" s="4"/>
      <c r="F49" s="4"/>
    </row>
  </sheetData>
  <mergeCells count="2">
    <mergeCell ref="B7:F7"/>
    <mergeCell ref="B8:F8"/>
  </mergeCells>
  <hyperlinks>
    <hyperlink ref="C14" location="Sexo!A1" display="Oferentes por sexo"/>
    <hyperlink ref="C16" location="Departamentos!A1" display="Oferentes por departamentos "/>
    <hyperlink ref="C17" location="Ciudades!A1" display="Oferentes por ciudades"/>
    <hyperlink ref="C18" location="Ocupaciones!A1" display="Oferentes por ocupaciones "/>
    <hyperlink ref="C19" location="'Educación '!A1" display="Oferentes por nivel educativo "/>
    <hyperlink ref="C20" location="'Experiencia laboral'!A1" display="Oferentes por experiencia laboral"/>
    <hyperlink ref="C22" location="'Aspiración Salarial'!A1" display="Oferentes por rangos de salarios"/>
    <hyperlink ref="C15" location="Edad!A1" display="Oferentes por rangos de edad"/>
    <hyperlink ref="C21" location="'Áreas de conocimiento'!A1" display="Oferentes por áreas de conocimiento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FF0000"/>
  </sheetPr>
  <dimension ref="A1:S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56.57031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97" t="s">
        <v>297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19" ht="15.75">
      <c r="A12" s="12"/>
      <c r="B12" s="8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15"/>
    </row>
    <row r="13" spans="1:19" ht="47.25">
      <c r="A13" s="12"/>
      <c r="B13" s="30" t="s">
        <v>296</v>
      </c>
      <c r="C13" s="98" t="s">
        <v>314</v>
      </c>
      <c r="D13" s="98"/>
      <c r="E13" s="95" t="s">
        <v>253</v>
      </c>
      <c r="F13" s="95" t="s">
        <v>306</v>
      </c>
      <c r="G13" s="100" t="s">
        <v>315</v>
      </c>
      <c r="H13" s="99"/>
      <c r="I13" s="95" t="s">
        <v>253</v>
      </c>
      <c r="J13" s="95" t="s">
        <v>306</v>
      </c>
      <c r="K13" s="65"/>
      <c r="L13" s="88" t="s">
        <v>316</v>
      </c>
      <c r="M13" s="95" t="s">
        <v>101</v>
      </c>
      <c r="N13" s="15"/>
    </row>
    <row r="14" spans="1:19" ht="15.75">
      <c r="A14" s="12"/>
      <c r="B14" s="30"/>
      <c r="C14" s="31">
        <v>2016</v>
      </c>
      <c r="D14" s="31">
        <v>2017</v>
      </c>
      <c r="E14" s="95"/>
      <c r="F14" s="95"/>
      <c r="G14" s="31">
        <v>2016</v>
      </c>
      <c r="H14" s="31">
        <v>2017</v>
      </c>
      <c r="I14" s="95"/>
      <c r="J14" s="95"/>
      <c r="K14" s="65"/>
      <c r="L14" s="39" t="s">
        <v>313</v>
      </c>
      <c r="M14" s="95"/>
      <c r="N14" s="15"/>
    </row>
    <row r="15" spans="1:19">
      <c r="A15" s="12"/>
      <c r="B15" s="8"/>
      <c r="C15" s="26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19" ht="15.75">
      <c r="A16" s="12"/>
      <c r="B16" s="34" t="s">
        <v>287</v>
      </c>
      <c r="C16" s="35">
        <v>41</v>
      </c>
      <c r="D16" s="35">
        <v>33</v>
      </c>
      <c r="E16" s="36">
        <f t="shared" ref="E16:E25" si="0">IF(ISBLANK(D16),"",(IFERROR(((D16/C16-1)*100),"")))</f>
        <v>-19.512195121951216</v>
      </c>
      <c r="F16" s="36">
        <f t="shared" ref="F16:F24" si="1">+(D16*100)/$D$25</f>
        <v>0.30386740331491713</v>
      </c>
      <c r="G16" s="35">
        <v>345</v>
      </c>
      <c r="H16" s="35">
        <v>443</v>
      </c>
      <c r="I16" s="36">
        <f t="shared" ref="I16:I25" si="2">IF(ISBLANK(H16),"",(IFERROR(((H16/G16-1)*100),"")))</f>
        <v>28.405797101449281</v>
      </c>
      <c r="J16" s="36">
        <f t="shared" ref="J16:J24" si="3">+(H16*100)/$H$25</f>
        <v>0.48591078107690117</v>
      </c>
      <c r="K16" s="81"/>
      <c r="L16" s="35">
        <v>1483</v>
      </c>
      <c r="M16" s="36">
        <f t="shared" ref="M16:M24" si="4">+(L16*100)/$L$25</f>
        <v>0.47249312606932237</v>
      </c>
      <c r="N16" s="15"/>
    </row>
    <row r="17" spans="1:14" ht="15.75">
      <c r="A17" s="12"/>
      <c r="B17" s="34" t="s">
        <v>288</v>
      </c>
      <c r="C17" s="35">
        <v>23</v>
      </c>
      <c r="D17" s="35">
        <v>29</v>
      </c>
      <c r="E17" s="36">
        <f t="shared" si="0"/>
        <v>26.086956521739136</v>
      </c>
      <c r="F17" s="36">
        <f t="shared" si="1"/>
        <v>0.26703499079189685</v>
      </c>
      <c r="G17" s="35">
        <v>217</v>
      </c>
      <c r="H17" s="35">
        <v>273</v>
      </c>
      <c r="I17" s="36">
        <f t="shared" si="2"/>
        <v>25.806451612903224</v>
      </c>
      <c r="J17" s="36">
        <f t="shared" si="3"/>
        <v>0.29944388991872239</v>
      </c>
      <c r="K17" s="81"/>
      <c r="L17" s="35">
        <v>1077</v>
      </c>
      <c r="M17" s="36">
        <f t="shared" si="4"/>
        <v>0.34313897287704664</v>
      </c>
      <c r="N17" s="15"/>
    </row>
    <row r="18" spans="1:14" ht="15.75">
      <c r="A18" s="12"/>
      <c r="B18" s="34" t="s">
        <v>289</v>
      </c>
      <c r="C18" s="35">
        <v>114</v>
      </c>
      <c r="D18" s="35">
        <v>142</v>
      </c>
      <c r="E18" s="36">
        <f t="shared" si="0"/>
        <v>24.561403508771939</v>
      </c>
      <c r="F18" s="36">
        <f t="shared" si="1"/>
        <v>1.3075506445672191</v>
      </c>
      <c r="G18" s="35">
        <v>925</v>
      </c>
      <c r="H18" s="35">
        <v>1437</v>
      </c>
      <c r="I18" s="36">
        <f t="shared" si="2"/>
        <v>55.35135135135134</v>
      </c>
      <c r="J18" s="36">
        <f t="shared" si="3"/>
        <v>1.5761936623194288</v>
      </c>
      <c r="K18" s="81"/>
      <c r="L18" s="35">
        <v>5029</v>
      </c>
      <c r="M18" s="36">
        <f t="shared" si="4"/>
        <v>1.6022710256255037</v>
      </c>
      <c r="N18" s="15"/>
    </row>
    <row r="19" spans="1:14" ht="15.75">
      <c r="A19" s="12"/>
      <c r="B19" s="34" t="s">
        <v>290</v>
      </c>
      <c r="C19" s="35">
        <v>96</v>
      </c>
      <c r="D19" s="35">
        <v>145</v>
      </c>
      <c r="E19" s="36">
        <f t="shared" si="0"/>
        <v>51.041666666666671</v>
      </c>
      <c r="F19" s="36">
        <f t="shared" si="1"/>
        <v>1.3351749539594844</v>
      </c>
      <c r="G19" s="35">
        <v>812</v>
      </c>
      <c r="H19" s="35">
        <v>1291</v>
      </c>
      <c r="I19" s="36">
        <f t="shared" si="2"/>
        <v>58.990147783251224</v>
      </c>
      <c r="J19" s="36">
        <f t="shared" si="3"/>
        <v>1.4160515087365222</v>
      </c>
      <c r="K19" s="81"/>
      <c r="L19" s="35">
        <v>4408</v>
      </c>
      <c r="M19" s="36">
        <f t="shared" si="4"/>
        <v>1.404416520373279</v>
      </c>
      <c r="N19" s="15"/>
    </row>
    <row r="20" spans="1:14" ht="15.75">
      <c r="A20" s="12"/>
      <c r="B20" s="34" t="s">
        <v>291</v>
      </c>
      <c r="C20" s="35">
        <v>133</v>
      </c>
      <c r="D20" s="35">
        <v>162</v>
      </c>
      <c r="E20" s="36">
        <f t="shared" si="0"/>
        <v>21.804511278195491</v>
      </c>
      <c r="F20" s="36">
        <f t="shared" si="1"/>
        <v>1.4917127071823204</v>
      </c>
      <c r="G20" s="35">
        <v>1393</v>
      </c>
      <c r="H20" s="35">
        <v>1862</v>
      </c>
      <c r="I20" s="36">
        <f t="shared" si="2"/>
        <v>33.668341708542712</v>
      </c>
      <c r="J20" s="36">
        <f t="shared" si="3"/>
        <v>2.0423608902148755</v>
      </c>
      <c r="K20" s="81"/>
      <c r="L20" s="35">
        <v>7545</v>
      </c>
      <c r="M20" s="36">
        <f t="shared" si="4"/>
        <v>2.4038844478712322</v>
      </c>
      <c r="N20" s="15"/>
    </row>
    <row r="21" spans="1:14" ht="15" customHeight="1">
      <c r="A21" s="12"/>
      <c r="B21" s="34" t="s">
        <v>292</v>
      </c>
      <c r="C21" s="35">
        <v>502</v>
      </c>
      <c r="D21" s="35">
        <v>553</v>
      </c>
      <c r="E21" s="36">
        <f t="shared" si="0"/>
        <v>10.159362549800788</v>
      </c>
      <c r="F21" s="36">
        <f t="shared" si="1"/>
        <v>5.0920810313075506</v>
      </c>
      <c r="G21" s="35">
        <v>4681</v>
      </c>
      <c r="H21" s="35">
        <v>5253</v>
      </c>
      <c r="I21" s="36">
        <f t="shared" si="2"/>
        <v>12.219611194189284</v>
      </c>
      <c r="J21" s="36">
        <f t="shared" si="3"/>
        <v>5.761826936787724</v>
      </c>
      <c r="K21" s="81"/>
      <c r="L21" s="35">
        <v>23293</v>
      </c>
      <c r="M21" s="36">
        <f t="shared" si="4"/>
        <v>7.4212962815460051</v>
      </c>
      <c r="N21" s="15"/>
    </row>
    <row r="22" spans="1:14" ht="15.75">
      <c r="A22" s="12"/>
      <c r="B22" s="34" t="s">
        <v>293</v>
      </c>
      <c r="C22" s="35">
        <v>334</v>
      </c>
      <c r="D22" s="35">
        <v>384</v>
      </c>
      <c r="E22" s="36">
        <f t="shared" si="0"/>
        <v>14.970059880239518</v>
      </c>
      <c r="F22" s="36">
        <f t="shared" si="1"/>
        <v>3.5359116022099446</v>
      </c>
      <c r="G22" s="35">
        <v>3292</v>
      </c>
      <c r="H22" s="35">
        <v>4005</v>
      </c>
      <c r="I22" s="36">
        <f t="shared" si="2"/>
        <v>21.658566221142173</v>
      </c>
      <c r="J22" s="36">
        <f t="shared" si="3"/>
        <v>4.3929405828735648</v>
      </c>
      <c r="K22" s="81"/>
      <c r="L22" s="35">
        <v>16183</v>
      </c>
      <c r="M22" s="36">
        <f t="shared" si="4"/>
        <v>5.1560055692379256</v>
      </c>
      <c r="N22" s="15"/>
    </row>
    <row r="23" spans="1:14" ht="15.75">
      <c r="A23" s="12"/>
      <c r="B23" s="34" t="s">
        <v>294</v>
      </c>
      <c r="C23" s="35">
        <v>16</v>
      </c>
      <c r="D23" s="35">
        <v>13</v>
      </c>
      <c r="E23" s="36">
        <f t="shared" si="0"/>
        <v>-18.75</v>
      </c>
      <c r="F23" s="36">
        <f t="shared" si="1"/>
        <v>0.11970534069981584</v>
      </c>
      <c r="G23" s="35">
        <v>148</v>
      </c>
      <c r="H23" s="35">
        <v>183</v>
      </c>
      <c r="I23" s="36">
        <f t="shared" si="2"/>
        <v>23.648648648648638</v>
      </c>
      <c r="J23" s="36">
        <f t="shared" si="3"/>
        <v>0.20072612401145126</v>
      </c>
      <c r="K23" s="81"/>
      <c r="L23" s="35">
        <v>771</v>
      </c>
      <c r="M23" s="36">
        <f t="shared" si="4"/>
        <v>0.24564544854986348</v>
      </c>
      <c r="N23" s="15"/>
    </row>
    <row r="24" spans="1:14" ht="15.75">
      <c r="A24" s="12"/>
      <c r="B24" s="34" t="s">
        <v>295</v>
      </c>
      <c r="C24" s="35">
        <v>7106</v>
      </c>
      <c r="D24" s="35">
        <v>9399</v>
      </c>
      <c r="E24" s="36">
        <f t="shared" si="0"/>
        <v>32.268505488319718</v>
      </c>
      <c r="F24" s="36">
        <f t="shared" si="1"/>
        <v>86.546961325966848</v>
      </c>
      <c r="G24" s="35">
        <v>54641</v>
      </c>
      <c r="H24" s="35">
        <v>76422</v>
      </c>
      <c r="I24" s="36">
        <f t="shared" si="2"/>
        <v>39.862008381984218</v>
      </c>
      <c r="J24" s="36">
        <f t="shared" si="3"/>
        <v>83.824545624060804</v>
      </c>
      <c r="K24" s="81"/>
      <c r="L24" s="35">
        <v>254078</v>
      </c>
      <c r="M24" s="36">
        <f t="shared" si="4"/>
        <v>80.950848607849821</v>
      </c>
      <c r="N24" s="15"/>
    </row>
    <row r="25" spans="1:14" ht="15.75">
      <c r="A25" s="12"/>
      <c r="B25" s="40" t="s">
        <v>70</v>
      </c>
      <c r="C25" s="37">
        <f>SUM(C16:C24)</f>
        <v>8365</v>
      </c>
      <c r="D25" s="37">
        <f>SUM(D16:D24)</f>
        <v>10860</v>
      </c>
      <c r="E25" s="38">
        <f t="shared" si="0"/>
        <v>29.826658696951579</v>
      </c>
      <c r="F25" s="37">
        <f>SUM(F16:F24)</f>
        <v>100</v>
      </c>
      <c r="G25" s="37">
        <f t="shared" ref="G25:H25" si="5">SUM(G16:G24)</f>
        <v>66454</v>
      </c>
      <c r="H25" s="37">
        <f t="shared" si="5"/>
        <v>91169</v>
      </c>
      <c r="I25" s="38">
        <f t="shared" si="2"/>
        <v>37.191139735757076</v>
      </c>
      <c r="J25" s="37">
        <f>SUM(J16:J24)</f>
        <v>100</v>
      </c>
      <c r="K25" s="4"/>
      <c r="L25" s="37">
        <f t="shared" ref="L25:M25" si="6">SUM(L16:L24)</f>
        <v>313867</v>
      </c>
      <c r="M25" s="37">
        <f t="shared" si="6"/>
        <v>100</v>
      </c>
      <c r="N25" s="15"/>
    </row>
    <row r="26" spans="1:14">
      <c r="A26" s="12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15"/>
    </row>
    <row r="27" spans="1:14" ht="15.75">
      <c r="A27" s="12"/>
      <c r="B27" s="34" t="s">
        <v>255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5"/>
    </row>
    <row r="28" spans="1:14">
      <c r="A28" s="18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9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FF0000"/>
  </sheetPr>
  <dimension ref="A1:K1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3.5703125" customWidth="1"/>
    <col min="3" max="4" width="11" customWidth="1"/>
    <col min="5" max="5" width="11.85546875" customWidth="1"/>
    <col min="6" max="7" width="11" customWidth="1"/>
    <col min="8" max="8" width="11.85546875" customWidth="1"/>
    <col min="9" max="9" width="11" customWidth="1"/>
    <col min="10" max="10" width="15.5703125" customWidth="1"/>
    <col min="11" max="11" width="1.7109375" customWidth="1"/>
  </cols>
  <sheetData>
    <row r="1" spans="1:11" ht="18">
      <c r="A1" s="9"/>
      <c r="B1" s="6"/>
      <c r="C1" s="6"/>
      <c r="D1" s="6"/>
      <c r="E1" s="6"/>
      <c r="F1" s="10"/>
      <c r="G1" s="10"/>
      <c r="H1" s="10"/>
      <c r="I1" s="10"/>
      <c r="J1" s="10"/>
      <c r="K1" s="11"/>
    </row>
    <row r="2" spans="1:11" ht="18">
      <c r="A2" s="12"/>
      <c r="B2" s="4"/>
      <c r="C2" s="4"/>
      <c r="D2" s="4"/>
      <c r="E2" s="4"/>
      <c r="F2" s="13"/>
      <c r="G2" s="13"/>
      <c r="H2" s="13"/>
      <c r="I2" s="13"/>
      <c r="J2" s="13"/>
      <c r="K2" s="14"/>
    </row>
    <row r="3" spans="1:11">
      <c r="A3" s="12"/>
      <c r="B3" s="4"/>
      <c r="C3" s="4"/>
      <c r="D3" s="4"/>
      <c r="E3" s="4"/>
      <c r="F3" s="4"/>
      <c r="G3" s="4"/>
      <c r="H3" s="4"/>
      <c r="I3" s="4"/>
      <c r="J3" s="4"/>
      <c r="K3" s="15"/>
    </row>
    <row r="4" spans="1:11">
      <c r="A4" s="12"/>
      <c r="B4" s="4"/>
      <c r="C4" s="4"/>
      <c r="D4" s="4"/>
      <c r="E4" s="4"/>
      <c r="F4" s="4"/>
      <c r="G4" s="4"/>
      <c r="H4" s="4"/>
      <c r="I4" s="4"/>
      <c r="J4" s="4"/>
      <c r="K4" s="15"/>
    </row>
    <row r="5" spans="1:11">
      <c r="A5" s="12"/>
      <c r="B5" s="4"/>
      <c r="C5" s="4"/>
      <c r="D5" s="4"/>
      <c r="E5" s="4"/>
      <c r="F5" s="4"/>
      <c r="G5" s="4"/>
      <c r="H5" s="4"/>
      <c r="I5" s="4"/>
      <c r="J5" s="4"/>
      <c r="K5" s="15"/>
    </row>
    <row r="6" spans="1:11" ht="15.75">
      <c r="A6" s="12"/>
      <c r="B6" s="3"/>
      <c r="C6" s="4"/>
      <c r="D6" s="4"/>
      <c r="E6" s="4"/>
      <c r="F6" s="4"/>
      <c r="G6" s="4"/>
      <c r="H6" s="4"/>
      <c r="I6" s="4"/>
      <c r="J6" s="4"/>
      <c r="K6" s="15"/>
    </row>
    <row r="7" spans="1:11" ht="15" customHeight="1">
      <c r="A7" s="12"/>
      <c r="C7" s="4"/>
      <c r="D7" s="4"/>
      <c r="E7" s="4"/>
      <c r="F7" s="4"/>
      <c r="G7" s="4"/>
      <c r="H7" s="4"/>
      <c r="I7" s="4"/>
      <c r="J7" s="4"/>
      <c r="K7" s="15"/>
    </row>
    <row r="8" spans="1:11" ht="15" customHeight="1">
      <c r="A8" s="12"/>
      <c r="C8" s="4"/>
      <c r="D8" s="4"/>
      <c r="E8" s="4"/>
      <c r="F8" s="4"/>
      <c r="G8" s="4"/>
      <c r="H8" s="4"/>
      <c r="I8" s="4"/>
      <c r="J8" s="4"/>
      <c r="K8" s="15"/>
    </row>
    <row r="9" spans="1:11">
      <c r="A9" s="12"/>
      <c r="B9" s="8"/>
      <c r="C9" s="4"/>
      <c r="D9" s="4"/>
      <c r="E9" s="4"/>
      <c r="F9" s="4"/>
      <c r="G9" s="4"/>
      <c r="H9" s="4"/>
      <c r="I9" s="4"/>
      <c r="J9" s="4"/>
      <c r="K9" s="15"/>
    </row>
    <row r="10" spans="1:11">
      <c r="A10" s="12"/>
      <c r="B10" s="8"/>
      <c r="C10" s="4"/>
      <c r="D10" s="4"/>
      <c r="E10" s="4"/>
      <c r="F10" s="4"/>
      <c r="G10" s="4"/>
      <c r="H10" s="4"/>
      <c r="I10" s="4"/>
      <c r="J10" s="4"/>
      <c r="K10" s="15"/>
    </row>
    <row r="11" spans="1:11" ht="15.75">
      <c r="A11" s="12"/>
      <c r="B11" s="48"/>
      <c r="C11" s="101" t="s">
        <v>110</v>
      </c>
      <c r="D11" s="101"/>
      <c r="E11" s="101"/>
      <c r="F11" s="101"/>
      <c r="G11" s="101"/>
      <c r="H11" s="101"/>
      <c r="I11" s="101"/>
      <c r="J11" s="101"/>
      <c r="K11" s="15"/>
    </row>
    <row r="12" spans="1:11" ht="15.75">
      <c r="A12" s="12"/>
      <c r="B12" s="3"/>
      <c r="C12" s="49"/>
      <c r="D12" s="49"/>
      <c r="E12" s="49"/>
      <c r="F12" s="49"/>
      <c r="G12" s="49"/>
      <c r="H12" s="49"/>
      <c r="I12" s="49"/>
      <c r="J12" s="49"/>
      <c r="K12" s="15"/>
    </row>
    <row r="13" spans="1:11" ht="15.75">
      <c r="A13" s="12"/>
      <c r="B13" s="50" t="s">
        <v>92</v>
      </c>
      <c r="C13" s="51" t="s">
        <v>139</v>
      </c>
      <c r="D13" s="51"/>
      <c r="E13" s="51"/>
      <c r="F13" s="51"/>
      <c r="G13" s="51"/>
      <c r="H13" s="51"/>
      <c r="I13" s="51"/>
      <c r="J13" s="52"/>
      <c r="K13" s="15"/>
    </row>
    <row r="14" spans="1:11" ht="15.75">
      <c r="A14" s="12"/>
      <c r="B14" s="53"/>
      <c r="C14" s="44" t="s">
        <v>114</v>
      </c>
      <c r="D14" s="44"/>
      <c r="E14" s="44"/>
      <c r="F14" s="44"/>
      <c r="G14" s="44"/>
      <c r="H14" s="44"/>
      <c r="I14" s="44"/>
      <c r="J14" s="54"/>
      <c r="K14" s="15"/>
    </row>
    <row r="15" spans="1:11" ht="15.75">
      <c r="A15" s="12"/>
      <c r="B15" s="55"/>
      <c r="C15" s="56" t="s">
        <v>140</v>
      </c>
      <c r="D15" s="56"/>
      <c r="E15" s="56"/>
      <c r="F15" s="56"/>
      <c r="G15" s="56"/>
      <c r="H15" s="56"/>
      <c r="I15" s="56"/>
      <c r="J15" s="57"/>
      <c r="K15" s="15"/>
    </row>
    <row r="16" spans="1:11" ht="7.5" customHeight="1">
      <c r="A16" s="12"/>
      <c r="B16" s="58"/>
      <c r="C16" s="44"/>
      <c r="D16" s="44"/>
      <c r="E16" s="44"/>
      <c r="F16" s="44"/>
      <c r="G16" s="44"/>
      <c r="H16" s="44"/>
      <c r="I16" s="44"/>
      <c r="J16" s="44"/>
      <c r="K16" s="15"/>
    </row>
    <row r="17" spans="1:11" ht="15.75">
      <c r="A17" s="12"/>
      <c r="B17" s="50" t="s">
        <v>216</v>
      </c>
      <c r="C17" s="51" t="s">
        <v>148</v>
      </c>
      <c r="D17" s="51"/>
      <c r="E17" s="51"/>
      <c r="F17" s="51"/>
      <c r="G17" s="51"/>
      <c r="H17" s="51"/>
      <c r="I17" s="51"/>
      <c r="J17" s="52"/>
      <c r="K17" s="15"/>
    </row>
    <row r="18" spans="1:11" ht="15.75">
      <c r="A18" s="12"/>
      <c r="B18" s="59" t="s">
        <v>215</v>
      </c>
      <c r="C18" s="44" t="s">
        <v>149</v>
      </c>
      <c r="D18" s="44"/>
      <c r="E18" s="44"/>
      <c r="F18" s="44"/>
      <c r="G18" s="44"/>
      <c r="H18" s="44"/>
      <c r="I18" s="44"/>
      <c r="J18" s="54"/>
      <c r="K18" s="15"/>
    </row>
    <row r="19" spans="1:11" ht="15.75">
      <c r="A19" s="12"/>
      <c r="B19" s="53"/>
      <c r="C19" s="44" t="s">
        <v>150</v>
      </c>
      <c r="D19" s="44"/>
      <c r="E19" s="44"/>
      <c r="F19" s="44"/>
      <c r="G19" s="44"/>
      <c r="H19" s="44"/>
      <c r="I19" s="44"/>
      <c r="J19" s="54"/>
      <c r="K19" s="15"/>
    </row>
    <row r="20" spans="1:11" ht="15.75">
      <c r="A20" s="12"/>
      <c r="B20" s="55"/>
      <c r="C20" s="56" t="s">
        <v>151</v>
      </c>
      <c r="D20" s="56"/>
      <c r="E20" s="56"/>
      <c r="F20" s="56"/>
      <c r="G20" s="56"/>
      <c r="H20" s="56"/>
      <c r="I20" s="56"/>
      <c r="J20" s="57"/>
      <c r="K20" s="15"/>
    </row>
    <row r="21" spans="1:11" ht="7.5" customHeight="1">
      <c r="A21" s="12"/>
      <c r="B21" s="58"/>
      <c r="C21" s="44"/>
      <c r="D21" s="44"/>
      <c r="E21" s="44"/>
      <c r="F21" s="44"/>
      <c r="G21" s="44"/>
      <c r="H21" s="44"/>
      <c r="I21" s="44"/>
      <c r="J21" s="44"/>
      <c r="K21" s="15"/>
    </row>
    <row r="22" spans="1:11" ht="15.75">
      <c r="A22" s="12"/>
      <c r="B22" s="50" t="s">
        <v>221</v>
      </c>
      <c r="C22" s="51" t="s">
        <v>176</v>
      </c>
      <c r="D22" s="51"/>
      <c r="E22" s="51"/>
      <c r="F22" s="51"/>
      <c r="G22" s="51"/>
      <c r="H22" s="51"/>
      <c r="I22" s="51"/>
      <c r="J22" s="52"/>
      <c r="K22" s="15"/>
    </row>
    <row r="23" spans="1:11" ht="15.75">
      <c r="A23" s="12"/>
      <c r="B23" s="59" t="s">
        <v>220</v>
      </c>
      <c r="C23" s="44" t="s">
        <v>177</v>
      </c>
      <c r="D23" s="44"/>
      <c r="E23" s="44"/>
      <c r="F23" s="44"/>
      <c r="G23" s="44"/>
      <c r="H23" s="44"/>
      <c r="I23" s="44"/>
      <c r="J23" s="54"/>
      <c r="K23" s="15"/>
    </row>
    <row r="24" spans="1:11" ht="15.75">
      <c r="A24" s="12"/>
      <c r="B24" s="53"/>
      <c r="C24" s="44" t="s">
        <v>178</v>
      </c>
      <c r="D24" s="44"/>
      <c r="E24" s="44"/>
      <c r="F24" s="44"/>
      <c r="G24" s="44"/>
      <c r="H24" s="44"/>
      <c r="I24" s="44"/>
      <c r="J24" s="54"/>
      <c r="K24" s="15"/>
    </row>
    <row r="25" spans="1:11" ht="15.75">
      <c r="A25" s="12"/>
      <c r="B25" s="53"/>
      <c r="C25" s="44" t="s">
        <v>179</v>
      </c>
      <c r="D25" s="44"/>
      <c r="E25" s="44"/>
      <c r="F25" s="44"/>
      <c r="G25" s="44"/>
      <c r="H25" s="44"/>
      <c r="I25" s="44"/>
      <c r="J25" s="54"/>
      <c r="K25" s="15"/>
    </row>
    <row r="26" spans="1:11" ht="15.75">
      <c r="A26" s="12"/>
      <c r="B26" s="53"/>
      <c r="C26" s="44" t="s">
        <v>180</v>
      </c>
      <c r="D26" s="44"/>
      <c r="E26" s="44"/>
      <c r="F26" s="44"/>
      <c r="G26" s="44"/>
      <c r="H26" s="44"/>
      <c r="I26" s="44"/>
      <c r="J26" s="54"/>
      <c r="K26" s="15"/>
    </row>
    <row r="27" spans="1:11" ht="15.75">
      <c r="A27" s="12"/>
      <c r="B27" s="53"/>
      <c r="C27" s="44" t="s">
        <v>181</v>
      </c>
      <c r="D27" s="44"/>
      <c r="E27" s="44"/>
      <c r="F27" s="44"/>
      <c r="G27" s="44"/>
      <c r="H27" s="44"/>
      <c r="I27" s="44"/>
      <c r="J27" s="54"/>
      <c r="K27" s="15"/>
    </row>
    <row r="28" spans="1:11" ht="15.75">
      <c r="A28" s="12"/>
      <c r="B28" s="55"/>
      <c r="C28" s="56" t="s">
        <v>182</v>
      </c>
      <c r="D28" s="56"/>
      <c r="E28" s="56"/>
      <c r="F28" s="56"/>
      <c r="G28" s="56"/>
      <c r="H28" s="56"/>
      <c r="I28" s="56"/>
      <c r="J28" s="57"/>
      <c r="K28" s="15"/>
    </row>
    <row r="29" spans="1:11" ht="7.5" customHeight="1">
      <c r="A29" s="12"/>
      <c r="B29" s="58"/>
      <c r="C29" s="44"/>
      <c r="D29" s="44"/>
      <c r="E29" s="44"/>
      <c r="F29" s="44"/>
      <c r="G29" s="44"/>
      <c r="H29" s="44"/>
      <c r="I29" s="44"/>
      <c r="J29" s="44"/>
      <c r="K29" s="15"/>
    </row>
    <row r="30" spans="1:11" ht="15.75">
      <c r="A30" s="12"/>
      <c r="B30" s="50" t="s">
        <v>94</v>
      </c>
      <c r="C30" s="51" t="s">
        <v>152</v>
      </c>
      <c r="D30" s="51"/>
      <c r="E30" s="51"/>
      <c r="F30" s="51"/>
      <c r="G30" s="51"/>
      <c r="H30" s="51"/>
      <c r="I30" s="51"/>
      <c r="J30" s="52"/>
      <c r="K30" s="15"/>
    </row>
    <row r="31" spans="1:11" ht="15.75">
      <c r="A31" s="12"/>
      <c r="B31" s="53"/>
      <c r="C31" s="44" t="s">
        <v>153</v>
      </c>
      <c r="D31" s="44"/>
      <c r="E31" s="44"/>
      <c r="F31" s="44"/>
      <c r="G31" s="44"/>
      <c r="H31" s="44"/>
      <c r="I31" s="44"/>
      <c r="J31" s="54"/>
      <c r="K31" s="15"/>
    </row>
    <row r="32" spans="1:11" ht="15.75">
      <c r="A32" s="12"/>
      <c r="B32" s="55"/>
      <c r="C32" s="56" t="s">
        <v>154</v>
      </c>
      <c r="D32" s="56"/>
      <c r="E32" s="56"/>
      <c r="F32" s="56"/>
      <c r="G32" s="56"/>
      <c r="H32" s="56"/>
      <c r="I32" s="56"/>
      <c r="J32" s="57"/>
      <c r="K32" s="15"/>
    </row>
    <row r="33" spans="1:11" ht="7.5" customHeight="1">
      <c r="A33" s="12"/>
      <c r="B33" s="58"/>
      <c r="C33" s="44"/>
      <c r="D33" s="44"/>
      <c r="E33" s="44"/>
      <c r="F33" s="44"/>
      <c r="G33" s="44"/>
      <c r="H33" s="44"/>
      <c r="I33" s="44"/>
      <c r="J33" s="44"/>
      <c r="K33" s="15"/>
    </row>
    <row r="34" spans="1:11" ht="15.75">
      <c r="A34" s="12"/>
      <c r="B34" s="50" t="s">
        <v>95</v>
      </c>
      <c r="C34" s="51" t="s">
        <v>155</v>
      </c>
      <c r="D34" s="51"/>
      <c r="E34" s="51"/>
      <c r="F34" s="51"/>
      <c r="G34" s="51"/>
      <c r="H34" s="51"/>
      <c r="I34" s="51"/>
      <c r="J34" s="52"/>
      <c r="K34" s="15"/>
    </row>
    <row r="35" spans="1:11" ht="15.75">
      <c r="A35" s="12"/>
      <c r="B35" s="53"/>
      <c r="C35" s="44" t="s">
        <v>156</v>
      </c>
      <c r="D35" s="44"/>
      <c r="E35" s="44"/>
      <c r="F35" s="44"/>
      <c r="G35" s="44"/>
      <c r="H35" s="44"/>
      <c r="I35" s="44"/>
      <c r="J35" s="54"/>
      <c r="K35" s="15"/>
    </row>
    <row r="36" spans="1:11" ht="15.75">
      <c r="A36" s="12"/>
      <c r="B36" s="55"/>
      <c r="C36" s="56" t="s">
        <v>157</v>
      </c>
      <c r="D36" s="56"/>
      <c r="E36" s="56"/>
      <c r="F36" s="56"/>
      <c r="G36" s="56"/>
      <c r="H36" s="56"/>
      <c r="I36" s="56"/>
      <c r="J36" s="57"/>
      <c r="K36" s="15"/>
    </row>
    <row r="37" spans="1:11" ht="7.5" customHeight="1">
      <c r="A37" s="12"/>
      <c r="B37" s="44"/>
      <c r="C37" s="44"/>
      <c r="D37" s="44"/>
      <c r="E37" s="44"/>
      <c r="F37" s="44"/>
      <c r="G37" s="44"/>
      <c r="H37" s="44"/>
      <c r="I37" s="44"/>
      <c r="J37" s="44"/>
      <c r="K37" s="15"/>
    </row>
    <row r="38" spans="1:11" ht="15.75">
      <c r="A38" s="12"/>
      <c r="B38" s="50" t="s">
        <v>212</v>
      </c>
      <c r="C38" s="51" t="s">
        <v>115</v>
      </c>
      <c r="D38" s="51"/>
      <c r="E38" s="51"/>
      <c r="F38" s="51"/>
      <c r="G38" s="51"/>
      <c r="H38" s="51"/>
      <c r="I38" s="51"/>
      <c r="J38" s="52"/>
      <c r="K38" s="15"/>
    </row>
    <row r="39" spans="1:11" ht="15.75">
      <c r="A39" s="12"/>
      <c r="B39" s="59" t="s">
        <v>213</v>
      </c>
      <c r="C39" s="44" t="s">
        <v>116</v>
      </c>
      <c r="D39" s="44"/>
      <c r="E39" s="44"/>
      <c r="F39" s="44"/>
      <c r="G39" s="44"/>
      <c r="H39" s="44"/>
      <c r="I39" s="44"/>
      <c r="J39" s="54"/>
      <c r="K39" s="15"/>
    </row>
    <row r="40" spans="1:11" ht="15.75">
      <c r="A40" s="12"/>
      <c r="B40" s="53"/>
      <c r="C40" s="44" t="s">
        <v>117</v>
      </c>
      <c r="D40" s="44"/>
      <c r="E40" s="44"/>
      <c r="F40" s="44"/>
      <c r="G40" s="44"/>
      <c r="H40" s="44"/>
      <c r="I40" s="44"/>
      <c r="J40" s="54"/>
      <c r="K40" s="15"/>
    </row>
    <row r="41" spans="1:11" ht="15.75">
      <c r="A41" s="12"/>
      <c r="B41" s="55"/>
      <c r="C41" s="56" t="s">
        <v>118</v>
      </c>
      <c r="D41" s="56"/>
      <c r="E41" s="56"/>
      <c r="F41" s="56"/>
      <c r="G41" s="56"/>
      <c r="H41" s="56"/>
      <c r="I41" s="56"/>
      <c r="J41" s="57"/>
      <c r="K41" s="15"/>
    </row>
    <row r="42" spans="1:11" ht="7.5" customHeight="1">
      <c r="A42" s="12"/>
      <c r="B42" s="44"/>
      <c r="C42" s="44"/>
      <c r="D42" s="44"/>
      <c r="E42" s="44"/>
      <c r="F42" s="44"/>
      <c r="G42" s="44"/>
      <c r="H42" s="44"/>
      <c r="I42" s="44"/>
      <c r="J42" s="44"/>
      <c r="K42" s="15"/>
    </row>
    <row r="43" spans="1:11" ht="15.75">
      <c r="A43" s="12"/>
      <c r="B43" s="50" t="s">
        <v>98</v>
      </c>
      <c r="C43" s="51" t="s">
        <v>187</v>
      </c>
      <c r="D43" s="51"/>
      <c r="E43" s="51"/>
      <c r="F43" s="51"/>
      <c r="G43" s="51"/>
      <c r="H43" s="51"/>
      <c r="I43" s="51"/>
      <c r="J43" s="52"/>
      <c r="K43" s="15"/>
    </row>
    <row r="44" spans="1:11" ht="15.75">
      <c r="A44" s="12"/>
      <c r="B44" s="53"/>
      <c r="C44" s="44" t="s">
        <v>128</v>
      </c>
      <c r="D44" s="44"/>
      <c r="E44" s="44"/>
      <c r="F44" s="44"/>
      <c r="G44" s="44"/>
      <c r="H44" s="44"/>
      <c r="I44" s="44"/>
      <c r="J44" s="54"/>
      <c r="K44" s="15"/>
    </row>
    <row r="45" spans="1:11" ht="15.75">
      <c r="A45" s="12"/>
      <c r="B45" s="53"/>
      <c r="C45" s="44" t="s">
        <v>129</v>
      </c>
      <c r="D45" s="44"/>
      <c r="E45" s="44"/>
      <c r="F45" s="44"/>
      <c r="G45" s="44"/>
      <c r="H45" s="44"/>
      <c r="I45" s="44"/>
      <c r="J45" s="54"/>
      <c r="K45" s="15"/>
    </row>
    <row r="46" spans="1:11" ht="15.75">
      <c r="A46" s="12"/>
      <c r="B46" s="53"/>
      <c r="C46" s="44" t="s">
        <v>188</v>
      </c>
      <c r="D46" s="44"/>
      <c r="E46" s="44"/>
      <c r="F46" s="44"/>
      <c r="G46" s="44"/>
      <c r="H46" s="44"/>
      <c r="I46" s="44"/>
      <c r="J46" s="54"/>
      <c r="K46" s="15"/>
    </row>
    <row r="47" spans="1:11" ht="15.75">
      <c r="A47" s="12"/>
      <c r="B47" s="55"/>
      <c r="C47" s="56" t="s">
        <v>130</v>
      </c>
      <c r="D47" s="56"/>
      <c r="E47" s="56"/>
      <c r="F47" s="56"/>
      <c r="G47" s="56"/>
      <c r="H47" s="56"/>
      <c r="I47" s="56"/>
      <c r="J47" s="57"/>
      <c r="K47" s="15"/>
    </row>
    <row r="48" spans="1:11" ht="7.5" customHeight="1">
      <c r="A48" s="12"/>
      <c r="B48" s="44"/>
      <c r="C48" s="44"/>
      <c r="D48" s="44"/>
      <c r="E48" s="44"/>
      <c r="F48" s="44"/>
      <c r="G48" s="44"/>
      <c r="H48" s="44"/>
      <c r="I48" s="44"/>
      <c r="J48" s="44"/>
      <c r="K48" s="15"/>
    </row>
    <row r="49" spans="1:11" ht="15.75">
      <c r="A49" s="12"/>
      <c r="B49" s="50" t="s">
        <v>219</v>
      </c>
      <c r="C49" s="51" t="s">
        <v>167</v>
      </c>
      <c r="D49" s="51"/>
      <c r="E49" s="51"/>
      <c r="F49" s="51"/>
      <c r="G49" s="51"/>
      <c r="H49" s="51"/>
      <c r="I49" s="51"/>
      <c r="J49" s="52"/>
      <c r="K49" s="15"/>
    </row>
    <row r="50" spans="1:11" ht="15.75">
      <c r="A50" s="12"/>
      <c r="B50" s="59" t="s">
        <v>218</v>
      </c>
      <c r="C50" s="44" t="s">
        <v>168</v>
      </c>
      <c r="D50" s="44"/>
      <c r="E50" s="44"/>
      <c r="F50" s="44"/>
      <c r="G50" s="44"/>
      <c r="H50" s="44"/>
      <c r="I50" s="44"/>
      <c r="J50" s="54"/>
      <c r="K50" s="15"/>
    </row>
    <row r="51" spans="1:11" ht="15.75">
      <c r="A51" s="12"/>
      <c r="B51" s="55"/>
      <c r="C51" s="56" t="s">
        <v>169</v>
      </c>
      <c r="D51" s="56"/>
      <c r="E51" s="56"/>
      <c r="F51" s="56"/>
      <c r="G51" s="56"/>
      <c r="H51" s="56"/>
      <c r="I51" s="56"/>
      <c r="J51" s="57"/>
      <c r="K51" s="15"/>
    </row>
    <row r="52" spans="1:11" ht="7.5" customHeight="1">
      <c r="A52" s="12"/>
      <c r="B52" s="44"/>
      <c r="C52" s="44"/>
      <c r="D52" s="44"/>
      <c r="E52" s="44"/>
      <c r="F52" s="44"/>
      <c r="G52" s="44"/>
      <c r="H52" s="44"/>
      <c r="I52" s="44"/>
      <c r="J52" s="44"/>
      <c r="K52" s="15"/>
    </row>
    <row r="53" spans="1:11" ht="15.75">
      <c r="A53" s="12"/>
      <c r="B53" s="50" t="s">
        <v>96</v>
      </c>
      <c r="C53" s="51" t="s">
        <v>158</v>
      </c>
      <c r="D53" s="51"/>
      <c r="E53" s="51"/>
      <c r="F53" s="51"/>
      <c r="G53" s="51"/>
      <c r="H53" s="51"/>
      <c r="I53" s="51"/>
      <c r="J53" s="52"/>
      <c r="K53" s="15"/>
    </row>
    <row r="54" spans="1:11" ht="15.75">
      <c r="A54" s="12"/>
      <c r="B54" s="53"/>
      <c r="C54" s="44" t="s">
        <v>159</v>
      </c>
      <c r="D54" s="44"/>
      <c r="E54" s="44"/>
      <c r="F54" s="44"/>
      <c r="G54" s="44"/>
      <c r="H54" s="44"/>
      <c r="I54" s="44"/>
      <c r="J54" s="54"/>
      <c r="K54" s="15"/>
    </row>
    <row r="55" spans="1:11" ht="15.75">
      <c r="A55" s="12"/>
      <c r="B55" s="53"/>
      <c r="C55" s="44" t="s">
        <v>160</v>
      </c>
      <c r="D55" s="44"/>
      <c r="E55" s="44"/>
      <c r="F55" s="44"/>
      <c r="G55" s="44"/>
      <c r="H55" s="44"/>
      <c r="I55" s="44"/>
      <c r="J55" s="54"/>
      <c r="K55" s="15"/>
    </row>
    <row r="56" spans="1:11" ht="15.75">
      <c r="A56" s="12"/>
      <c r="B56" s="55"/>
      <c r="C56" s="56" t="s">
        <v>161</v>
      </c>
      <c r="D56" s="56"/>
      <c r="E56" s="56"/>
      <c r="F56" s="56"/>
      <c r="G56" s="56"/>
      <c r="H56" s="56"/>
      <c r="I56" s="56"/>
      <c r="J56" s="57"/>
      <c r="K56" s="15"/>
    </row>
    <row r="57" spans="1:11" ht="7.5" customHeight="1">
      <c r="A57" s="12"/>
      <c r="B57" s="44"/>
      <c r="C57" s="44"/>
      <c r="D57" s="44"/>
      <c r="E57" s="44"/>
      <c r="F57" s="44"/>
      <c r="G57" s="44"/>
      <c r="H57" s="44"/>
      <c r="I57" s="44"/>
      <c r="J57" s="44"/>
      <c r="K57" s="15"/>
    </row>
    <row r="58" spans="1:11" ht="15.75">
      <c r="A58" s="12"/>
      <c r="B58" s="50" t="s">
        <v>75</v>
      </c>
      <c r="C58" s="51" t="s">
        <v>134</v>
      </c>
      <c r="D58" s="51"/>
      <c r="E58" s="51"/>
      <c r="F58" s="51"/>
      <c r="G58" s="51"/>
      <c r="H58" s="51"/>
      <c r="I58" s="51"/>
      <c r="J58" s="52"/>
      <c r="K58" s="15"/>
    </row>
    <row r="59" spans="1:11" ht="15.75">
      <c r="A59" s="12"/>
      <c r="B59" s="53"/>
      <c r="C59" s="44" t="s">
        <v>111</v>
      </c>
      <c r="D59" s="44"/>
      <c r="E59" s="44"/>
      <c r="F59" s="44"/>
      <c r="G59" s="44"/>
      <c r="H59" s="44"/>
      <c r="I59" s="44"/>
      <c r="J59" s="54"/>
      <c r="K59" s="15"/>
    </row>
    <row r="60" spans="1:11" ht="15.75">
      <c r="A60" s="12"/>
      <c r="B60" s="53"/>
      <c r="C60" s="44" t="s">
        <v>112</v>
      </c>
      <c r="D60" s="44"/>
      <c r="E60" s="44"/>
      <c r="F60" s="44"/>
      <c r="G60" s="44"/>
      <c r="H60" s="44"/>
      <c r="I60" s="44"/>
      <c r="J60" s="54"/>
      <c r="K60" s="15"/>
    </row>
    <row r="61" spans="1:11" ht="15.75">
      <c r="A61" s="12"/>
      <c r="B61" s="55"/>
      <c r="C61" s="56" t="s">
        <v>135</v>
      </c>
      <c r="D61" s="56"/>
      <c r="E61" s="56"/>
      <c r="F61" s="56"/>
      <c r="G61" s="56"/>
      <c r="H61" s="56"/>
      <c r="I61" s="56"/>
      <c r="J61" s="57"/>
      <c r="K61" s="15"/>
    </row>
    <row r="62" spans="1:11" ht="7.5" customHeight="1">
      <c r="A62" s="12"/>
      <c r="B62" s="44"/>
      <c r="C62" s="44"/>
      <c r="D62" s="44"/>
      <c r="E62" s="44"/>
      <c r="F62" s="44"/>
      <c r="G62" s="44"/>
      <c r="H62" s="44"/>
      <c r="I62" s="44"/>
      <c r="J62" s="44"/>
      <c r="K62" s="15"/>
    </row>
    <row r="63" spans="1:11" ht="15.75">
      <c r="A63" s="12"/>
      <c r="B63" s="50" t="s">
        <v>224</v>
      </c>
      <c r="C63" s="51" t="s">
        <v>189</v>
      </c>
      <c r="D63" s="51"/>
      <c r="E63" s="51"/>
      <c r="F63" s="51"/>
      <c r="G63" s="51"/>
      <c r="H63" s="51"/>
      <c r="I63" s="51"/>
      <c r="J63" s="52"/>
      <c r="K63" s="15"/>
    </row>
    <row r="64" spans="1:11" ht="15.75">
      <c r="A64" s="12"/>
      <c r="B64" s="59" t="s">
        <v>223</v>
      </c>
      <c r="C64" s="44" t="s">
        <v>190</v>
      </c>
      <c r="D64" s="44"/>
      <c r="E64" s="44"/>
      <c r="F64" s="44"/>
      <c r="G64" s="44"/>
      <c r="H64" s="44"/>
      <c r="I64" s="44"/>
      <c r="J64" s="54"/>
      <c r="K64" s="15"/>
    </row>
    <row r="65" spans="1:11" ht="15" customHeight="1">
      <c r="A65" s="12"/>
      <c r="B65" s="53"/>
      <c r="C65" s="44" t="s">
        <v>131</v>
      </c>
      <c r="D65" s="44"/>
      <c r="E65" s="44"/>
      <c r="F65" s="44"/>
      <c r="G65" s="44"/>
      <c r="H65" s="44"/>
      <c r="I65" s="44"/>
      <c r="J65" s="54"/>
      <c r="K65" s="15"/>
    </row>
    <row r="66" spans="1:11" ht="15.75">
      <c r="A66" s="12"/>
      <c r="B66" s="55"/>
      <c r="C66" s="56" t="s">
        <v>191</v>
      </c>
      <c r="D66" s="56"/>
      <c r="E66" s="56"/>
      <c r="F66" s="56"/>
      <c r="G66" s="56"/>
      <c r="H66" s="56"/>
      <c r="I66" s="56"/>
      <c r="J66" s="57"/>
      <c r="K66" s="15"/>
    </row>
    <row r="67" spans="1:11" ht="7.5" customHeight="1">
      <c r="A67" s="12"/>
      <c r="B67" s="60"/>
      <c r="C67" s="60"/>
      <c r="D67" s="60"/>
      <c r="E67" s="60"/>
      <c r="F67" s="60"/>
      <c r="G67" s="60"/>
      <c r="H67" s="60"/>
      <c r="I67" s="60"/>
      <c r="J67" s="60"/>
      <c r="K67" s="15"/>
    </row>
    <row r="68" spans="1:11" ht="15.75">
      <c r="A68" s="12"/>
      <c r="B68" s="50" t="s">
        <v>76</v>
      </c>
      <c r="C68" s="51" t="s">
        <v>142</v>
      </c>
      <c r="D68" s="51"/>
      <c r="E68" s="51"/>
      <c r="F68" s="51"/>
      <c r="G68" s="51"/>
      <c r="H68" s="51"/>
      <c r="I68" s="51"/>
      <c r="J68" s="52"/>
      <c r="K68" s="15"/>
    </row>
    <row r="69" spans="1:11" ht="15.75">
      <c r="A69" s="12"/>
      <c r="B69" s="55"/>
      <c r="C69" s="56" t="s">
        <v>166</v>
      </c>
      <c r="D69" s="56"/>
      <c r="E69" s="56"/>
      <c r="F69" s="56"/>
      <c r="G69" s="56"/>
      <c r="H69" s="56"/>
      <c r="I69" s="56"/>
      <c r="J69" s="57"/>
      <c r="K69" s="15"/>
    </row>
    <row r="70" spans="1:11" ht="7.5" customHeight="1">
      <c r="A70" s="12"/>
      <c r="B70" s="60"/>
      <c r="C70" s="60"/>
      <c r="D70" s="60"/>
      <c r="E70" s="60"/>
      <c r="F70" s="60"/>
      <c r="G70" s="60"/>
      <c r="H70" s="60"/>
      <c r="I70" s="60"/>
      <c r="J70" s="60"/>
      <c r="K70" s="15"/>
    </row>
    <row r="71" spans="1:11" ht="15.75">
      <c r="A71" s="12"/>
      <c r="B71" s="50" t="s">
        <v>91</v>
      </c>
      <c r="C71" s="51" t="s">
        <v>192</v>
      </c>
      <c r="D71" s="51"/>
      <c r="E71" s="51"/>
      <c r="F71" s="51"/>
      <c r="G71" s="51"/>
      <c r="H71" s="51"/>
      <c r="I71" s="51"/>
      <c r="J71" s="52"/>
      <c r="K71" s="15"/>
    </row>
    <row r="72" spans="1:11" ht="15.75">
      <c r="A72" s="12"/>
      <c r="B72" s="53"/>
      <c r="C72" s="44" t="s">
        <v>137</v>
      </c>
      <c r="D72" s="44"/>
      <c r="E72" s="44"/>
      <c r="F72" s="44"/>
      <c r="G72" s="44"/>
      <c r="H72" s="44"/>
      <c r="I72" s="44"/>
      <c r="J72" s="54"/>
      <c r="K72" s="15"/>
    </row>
    <row r="73" spans="1:11" ht="15.75">
      <c r="A73" s="12"/>
      <c r="B73" s="55"/>
      <c r="C73" s="56" t="s">
        <v>138</v>
      </c>
      <c r="D73" s="56"/>
      <c r="E73" s="56"/>
      <c r="F73" s="56"/>
      <c r="G73" s="56"/>
      <c r="H73" s="56"/>
      <c r="I73" s="56"/>
      <c r="J73" s="57"/>
      <c r="K73" s="15"/>
    </row>
    <row r="74" spans="1:11" ht="7.5" customHeight="1">
      <c r="A74" s="12"/>
      <c r="B74" s="60"/>
      <c r="C74" s="60"/>
      <c r="D74" s="60"/>
      <c r="E74" s="60"/>
      <c r="F74" s="60"/>
      <c r="G74" s="60"/>
      <c r="H74" s="60"/>
      <c r="I74" s="60"/>
      <c r="J74" s="60"/>
      <c r="K74" s="15"/>
    </row>
    <row r="75" spans="1:11" ht="15" customHeight="1">
      <c r="A75" s="12"/>
      <c r="B75" s="50" t="s">
        <v>79</v>
      </c>
      <c r="C75" s="51" t="s">
        <v>207</v>
      </c>
      <c r="D75" s="51"/>
      <c r="E75" s="51"/>
      <c r="F75" s="51"/>
      <c r="G75" s="51"/>
      <c r="H75" s="51"/>
      <c r="I75" s="51"/>
      <c r="J75" s="52"/>
      <c r="K75" s="15"/>
    </row>
    <row r="76" spans="1:11" ht="15" customHeight="1">
      <c r="A76" s="12"/>
      <c r="B76" s="53"/>
      <c r="C76" s="44" t="s">
        <v>208</v>
      </c>
      <c r="D76" s="44"/>
      <c r="E76" s="44"/>
      <c r="F76" s="44"/>
      <c r="G76" s="44"/>
      <c r="H76" s="44"/>
      <c r="I76" s="44"/>
      <c r="J76" s="54"/>
      <c r="K76" s="15"/>
    </row>
    <row r="77" spans="1:11" ht="15" customHeight="1">
      <c r="A77" s="12"/>
      <c r="B77" s="55"/>
      <c r="C77" s="56" t="s">
        <v>209</v>
      </c>
      <c r="D77" s="56"/>
      <c r="E77" s="56"/>
      <c r="F77" s="56"/>
      <c r="G77" s="56"/>
      <c r="H77" s="56"/>
      <c r="I77" s="56"/>
      <c r="J77" s="57"/>
      <c r="K77" s="15"/>
    </row>
    <row r="78" spans="1:11" ht="7.5" customHeight="1">
      <c r="A78" s="12"/>
      <c r="B78" s="44"/>
      <c r="C78" s="44"/>
      <c r="D78" s="44"/>
      <c r="E78" s="44"/>
      <c r="F78" s="44"/>
      <c r="G78" s="44"/>
      <c r="H78" s="44"/>
      <c r="I78" s="44"/>
      <c r="J78" s="44"/>
      <c r="K78" s="15"/>
    </row>
    <row r="79" spans="1:11" ht="15" customHeight="1">
      <c r="A79" s="12"/>
      <c r="B79" s="50" t="s">
        <v>210</v>
      </c>
      <c r="C79" s="51" t="s">
        <v>113</v>
      </c>
      <c r="D79" s="51"/>
      <c r="E79" s="51"/>
      <c r="F79" s="51"/>
      <c r="G79" s="51"/>
      <c r="H79" s="51"/>
      <c r="I79" s="51"/>
      <c r="J79" s="52"/>
      <c r="K79" s="15"/>
    </row>
    <row r="80" spans="1:11" ht="15.75">
      <c r="A80" s="12"/>
      <c r="B80" s="61" t="s">
        <v>211</v>
      </c>
      <c r="C80" s="56" t="s">
        <v>136</v>
      </c>
      <c r="D80" s="56"/>
      <c r="E80" s="56"/>
      <c r="F80" s="56"/>
      <c r="G80" s="56"/>
      <c r="H80" s="56"/>
      <c r="I80" s="56"/>
      <c r="J80" s="57"/>
      <c r="K80" s="15"/>
    </row>
    <row r="81" spans="1:11" ht="7.5" customHeight="1">
      <c r="A81" s="12"/>
      <c r="B81" s="60"/>
      <c r="C81" s="60"/>
      <c r="D81" s="60"/>
      <c r="E81" s="60"/>
      <c r="F81" s="60"/>
      <c r="G81" s="60"/>
      <c r="H81" s="60"/>
      <c r="I81" s="60"/>
      <c r="J81" s="60"/>
      <c r="K81" s="15"/>
    </row>
    <row r="82" spans="1:11" ht="15" customHeight="1">
      <c r="A82" s="12"/>
      <c r="B82" s="50" t="s">
        <v>78</v>
      </c>
      <c r="C82" s="51" t="s">
        <v>193</v>
      </c>
      <c r="D82" s="51"/>
      <c r="E82" s="51"/>
      <c r="F82" s="51"/>
      <c r="G82" s="51"/>
      <c r="H82" s="51"/>
      <c r="I82" s="51"/>
      <c r="J82" s="52"/>
      <c r="K82" s="15"/>
    </row>
    <row r="83" spans="1:11" ht="15" customHeight="1">
      <c r="A83" s="12"/>
      <c r="B83" s="53"/>
      <c r="C83" s="44" t="s">
        <v>194</v>
      </c>
      <c r="D83" s="44"/>
      <c r="E83" s="44"/>
      <c r="F83" s="44"/>
      <c r="G83" s="44"/>
      <c r="H83" s="44"/>
      <c r="I83" s="44"/>
      <c r="J83" s="54"/>
      <c r="K83" s="15"/>
    </row>
    <row r="84" spans="1:11" ht="15" customHeight="1">
      <c r="A84" s="12"/>
      <c r="B84" s="53"/>
      <c r="C84" s="44" t="s">
        <v>195</v>
      </c>
      <c r="D84" s="44"/>
      <c r="E84" s="44"/>
      <c r="F84" s="44"/>
      <c r="G84" s="44"/>
      <c r="H84" s="44"/>
      <c r="I84" s="44"/>
      <c r="J84" s="54"/>
      <c r="K84" s="15"/>
    </row>
    <row r="85" spans="1:11" ht="15" customHeight="1">
      <c r="A85" s="12"/>
      <c r="B85" s="53"/>
      <c r="C85" s="44" t="s">
        <v>132</v>
      </c>
      <c r="D85" s="44"/>
      <c r="E85" s="44"/>
      <c r="F85" s="44"/>
      <c r="G85" s="44"/>
      <c r="H85" s="44"/>
      <c r="I85" s="44"/>
      <c r="J85" s="54"/>
      <c r="K85" s="15"/>
    </row>
    <row r="86" spans="1:11" ht="15" customHeight="1">
      <c r="A86" s="12"/>
      <c r="B86" s="53"/>
      <c r="C86" s="44" t="s">
        <v>133</v>
      </c>
      <c r="D86" s="44"/>
      <c r="E86" s="44"/>
      <c r="F86" s="44"/>
      <c r="G86" s="44"/>
      <c r="H86" s="44"/>
      <c r="I86" s="44"/>
      <c r="J86" s="54"/>
      <c r="K86" s="15"/>
    </row>
    <row r="87" spans="1:11" ht="15" customHeight="1">
      <c r="A87" s="12"/>
      <c r="B87" s="53"/>
      <c r="C87" s="44" t="s">
        <v>196</v>
      </c>
      <c r="D87" s="44"/>
      <c r="E87" s="44"/>
      <c r="F87" s="44"/>
      <c r="G87" s="44"/>
      <c r="H87" s="44"/>
      <c r="I87" s="44"/>
      <c r="J87" s="54"/>
      <c r="K87" s="15"/>
    </row>
    <row r="88" spans="1:11" ht="15" customHeight="1">
      <c r="A88" s="12"/>
      <c r="B88" s="53"/>
      <c r="C88" s="44" t="s">
        <v>197</v>
      </c>
      <c r="D88" s="44"/>
      <c r="E88" s="44"/>
      <c r="F88" s="44"/>
      <c r="G88" s="44"/>
      <c r="H88" s="44"/>
      <c r="I88" s="44"/>
      <c r="J88" s="54"/>
      <c r="K88" s="15"/>
    </row>
    <row r="89" spans="1:11" ht="15" customHeight="1">
      <c r="A89" s="12"/>
      <c r="B89" s="53"/>
      <c r="C89" s="44" t="s">
        <v>198</v>
      </c>
      <c r="D89" s="44"/>
      <c r="E89" s="44"/>
      <c r="F89" s="44"/>
      <c r="G89" s="44"/>
      <c r="H89" s="44"/>
      <c r="I89" s="44"/>
      <c r="J89" s="54"/>
      <c r="K89" s="15"/>
    </row>
    <row r="90" spans="1:11" ht="15" customHeight="1">
      <c r="A90" s="12"/>
      <c r="B90" s="55"/>
      <c r="C90" s="56" t="s">
        <v>199</v>
      </c>
      <c r="D90" s="56"/>
      <c r="E90" s="56"/>
      <c r="F90" s="56"/>
      <c r="G90" s="56"/>
      <c r="H90" s="56"/>
      <c r="I90" s="56"/>
      <c r="J90" s="57"/>
      <c r="K90" s="15"/>
    </row>
    <row r="91" spans="1:11" ht="7.5" customHeight="1">
      <c r="A91" s="12"/>
      <c r="B91" s="60"/>
      <c r="C91" s="60"/>
      <c r="D91" s="60"/>
      <c r="E91" s="60"/>
      <c r="F91" s="60"/>
      <c r="G91" s="60"/>
      <c r="H91" s="60"/>
      <c r="I91" s="60"/>
      <c r="J91" s="60"/>
      <c r="K91" s="15"/>
    </row>
    <row r="92" spans="1:11" ht="15" customHeight="1">
      <c r="A92" s="12"/>
      <c r="B92" s="50" t="s">
        <v>214</v>
      </c>
      <c r="C92" s="51" t="s">
        <v>143</v>
      </c>
      <c r="D92" s="51"/>
      <c r="E92" s="51"/>
      <c r="F92" s="51"/>
      <c r="G92" s="51"/>
      <c r="H92" s="51"/>
      <c r="I92" s="51"/>
      <c r="J92" s="52"/>
      <c r="K92" s="15"/>
    </row>
    <row r="93" spans="1:11" ht="15" customHeight="1">
      <c r="A93" s="12"/>
      <c r="B93" s="59" t="s">
        <v>120</v>
      </c>
      <c r="C93" s="44" t="s">
        <v>144</v>
      </c>
      <c r="D93" s="44"/>
      <c r="E93" s="44"/>
      <c r="F93" s="44"/>
      <c r="G93" s="44"/>
      <c r="H93" s="44"/>
      <c r="I93" s="44"/>
      <c r="J93" s="54"/>
      <c r="K93" s="15"/>
    </row>
    <row r="94" spans="1:11" ht="15" customHeight="1">
      <c r="A94" s="12"/>
      <c r="B94" s="53"/>
      <c r="C94" s="44" t="s">
        <v>145</v>
      </c>
      <c r="D94" s="44"/>
      <c r="E94" s="44"/>
      <c r="F94" s="44"/>
      <c r="G94" s="44"/>
      <c r="H94" s="44"/>
      <c r="I94" s="44"/>
      <c r="J94" s="54"/>
      <c r="K94" s="15"/>
    </row>
    <row r="95" spans="1:11" ht="15" customHeight="1">
      <c r="A95" s="12"/>
      <c r="B95" s="53"/>
      <c r="C95" s="44" t="s">
        <v>146</v>
      </c>
      <c r="D95" s="44"/>
      <c r="E95" s="44"/>
      <c r="F95" s="44"/>
      <c r="G95" s="44"/>
      <c r="H95" s="44"/>
      <c r="I95" s="44"/>
      <c r="J95" s="54"/>
      <c r="K95" s="15"/>
    </row>
    <row r="96" spans="1:11" ht="15" customHeight="1">
      <c r="A96" s="12"/>
      <c r="B96" s="55"/>
      <c r="C96" s="56" t="s">
        <v>147</v>
      </c>
      <c r="D96" s="56"/>
      <c r="E96" s="56"/>
      <c r="F96" s="56"/>
      <c r="G96" s="56"/>
      <c r="H96" s="56"/>
      <c r="I96" s="56"/>
      <c r="J96" s="57"/>
      <c r="K96" s="15"/>
    </row>
    <row r="97" spans="1:11" ht="7.5" customHeight="1">
      <c r="A97" s="12"/>
      <c r="B97" s="44"/>
      <c r="C97" s="44"/>
      <c r="D97" s="44"/>
      <c r="E97" s="44"/>
      <c r="F97" s="44"/>
      <c r="G97" s="44"/>
      <c r="H97" s="44"/>
      <c r="I97" s="44"/>
      <c r="J97" s="44"/>
      <c r="K97" s="15"/>
    </row>
    <row r="98" spans="1:11" ht="15" customHeight="1">
      <c r="A98" s="12"/>
      <c r="B98" s="62" t="s">
        <v>99</v>
      </c>
      <c r="C98" s="63" t="s">
        <v>99</v>
      </c>
      <c r="D98" s="63"/>
      <c r="E98" s="63"/>
      <c r="F98" s="63"/>
      <c r="G98" s="63"/>
      <c r="H98" s="63"/>
      <c r="I98" s="63"/>
      <c r="J98" s="64"/>
      <c r="K98" s="15"/>
    </row>
    <row r="99" spans="1:11" ht="7.5" customHeight="1">
      <c r="A99" s="12"/>
      <c r="B99" s="44"/>
      <c r="C99" s="44"/>
      <c r="D99" s="44"/>
      <c r="E99" s="44"/>
      <c r="F99" s="44"/>
      <c r="G99" s="44"/>
      <c r="H99" s="44"/>
      <c r="I99" s="44"/>
      <c r="J99" s="44"/>
      <c r="K99" s="15"/>
    </row>
    <row r="100" spans="1:11" ht="15.75">
      <c r="A100" s="12"/>
      <c r="B100" s="50" t="s">
        <v>93</v>
      </c>
      <c r="C100" s="51" t="s">
        <v>119</v>
      </c>
      <c r="D100" s="51"/>
      <c r="E100" s="51"/>
      <c r="F100" s="51"/>
      <c r="G100" s="51"/>
      <c r="H100" s="51"/>
      <c r="I100" s="51"/>
      <c r="J100" s="52"/>
      <c r="K100" s="15"/>
    </row>
    <row r="101" spans="1:11" ht="15.75">
      <c r="A101" s="12"/>
      <c r="B101" s="55"/>
      <c r="C101" s="56" t="s">
        <v>141</v>
      </c>
      <c r="D101" s="56"/>
      <c r="E101" s="56"/>
      <c r="F101" s="56"/>
      <c r="G101" s="56"/>
      <c r="H101" s="56"/>
      <c r="I101" s="56"/>
      <c r="J101" s="57"/>
      <c r="K101" s="15"/>
    </row>
    <row r="102" spans="1:11" ht="7.5" customHeight="1">
      <c r="A102" s="12"/>
      <c r="B102" s="44"/>
      <c r="C102" s="44"/>
      <c r="D102" s="44"/>
      <c r="E102" s="44"/>
      <c r="F102" s="44"/>
      <c r="G102" s="44"/>
      <c r="H102" s="44"/>
      <c r="I102" s="44"/>
      <c r="J102" s="44"/>
      <c r="K102" s="15"/>
    </row>
    <row r="103" spans="1:11" ht="15.75">
      <c r="A103" s="12"/>
      <c r="B103" s="50" t="s">
        <v>77</v>
      </c>
      <c r="C103" s="51" t="s">
        <v>170</v>
      </c>
      <c r="D103" s="51"/>
      <c r="E103" s="51"/>
      <c r="F103" s="51"/>
      <c r="G103" s="51"/>
      <c r="H103" s="51"/>
      <c r="I103" s="51"/>
      <c r="J103" s="52"/>
      <c r="K103" s="15"/>
    </row>
    <row r="104" spans="1:11" ht="15.75">
      <c r="A104" s="12"/>
      <c r="B104" s="53"/>
      <c r="C104" s="44" t="s">
        <v>121</v>
      </c>
      <c r="D104" s="44"/>
      <c r="E104" s="44"/>
      <c r="F104" s="44"/>
      <c r="G104" s="44"/>
      <c r="H104" s="44"/>
      <c r="I104" s="44"/>
      <c r="J104" s="54"/>
      <c r="K104" s="15"/>
    </row>
    <row r="105" spans="1:11" ht="15" customHeight="1">
      <c r="A105" s="12"/>
      <c r="B105" s="53"/>
      <c r="C105" s="44" t="s">
        <v>171</v>
      </c>
      <c r="D105" s="44"/>
      <c r="E105" s="44"/>
      <c r="F105" s="44"/>
      <c r="G105" s="44"/>
      <c r="H105" s="44"/>
      <c r="I105" s="44"/>
      <c r="J105" s="54"/>
      <c r="K105" s="15"/>
    </row>
    <row r="106" spans="1:11" ht="15.75">
      <c r="A106" s="12"/>
      <c r="B106" s="53"/>
      <c r="C106" s="44" t="s">
        <v>172</v>
      </c>
      <c r="D106" s="44"/>
      <c r="E106" s="44"/>
      <c r="F106" s="44"/>
      <c r="G106" s="44"/>
      <c r="H106" s="44"/>
      <c r="I106" s="44"/>
      <c r="J106" s="54"/>
      <c r="K106" s="15"/>
    </row>
    <row r="107" spans="1:11" ht="15.75">
      <c r="A107" s="12"/>
      <c r="B107" s="53"/>
      <c r="C107" s="44" t="s">
        <v>173</v>
      </c>
      <c r="D107" s="44"/>
      <c r="E107" s="44"/>
      <c r="F107" s="44"/>
      <c r="G107" s="44"/>
      <c r="H107" s="44"/>
      <c r="I107" s="44"/>
      <c r="J107" s="54"/>
      <c r="K107" s="15"/>
    </row>
    <row r="108" spans="1:11" ht="15.75">
      <c r="A108" s="12"/>
      <c r="B108" s="53"/>
      <c r="C108" s="44" t="s">
        <v>122</v>
      </c>
      <c r="D108" s="44"/>
      <c r="E108" s="44"/>
      <c r="F108" s="44"/>
      <c r="G108" s="44"/>
      <c r="H108" s="44"/>
      <c r="I108" s="44"/>
      <c r="J108" s="54"/>
      <c r="K108" s="15"/>
    </row>
    <row r="109" spans="1:11" ht="15.75">
      <c r="A109" s="12"/>
      <c r="B109" s="53"/>
      <c r="C109" s="44" t="s">
        <v>123</v>
      </c>
      <c r="D109" s="44"/>
      <c r="E109" s="44"/>
      <c r="F109" s="44"/>
      <c r="G109" s="44"/>
      <c r="H109" s="44"/>
      <c r="I109" s="44"/>
      <c r="J109" s="54"/>
      <c r="K109" s="15"/>
    </row>
    <row r="110" spans="1:11" ht="15.75">
      <c r="A110" s="12"/>
      <c r="B110" s="55"/>
      <c r="C110" s="56" t="s">
        <v>174</v>
      </c>
      <c r="D110" s="56"/>
      <c r="E110" s="56"/>
      <c r="F110" s="56"/>
      <c r="G110" s="56"/>
      <c r="H110" s="56"/>
      <c r="I110" s="56"/>
      <c r="J110" s="57"/>
      <c r="K110" s="15"/>
    </row>
    <row r="111" spans="1:11" ht="7.5" customHeight="1">
      <c r="A111" s="12"/>
      <c r="B111" s="44"/>
      <c r="C111" s="44"/>
      <c r="D111" s="44"/>
      <c r="E111" s="44"/>
      <c r="F111" s="44"/>
      <c r="G111" s="44"/>
      <c r="H111" s="44"/>
      <c r="I111" s="44"/>
      <c r="J111" s="44"/>
      <c r="K111" s="15"/>
    </row>
    <row r="112" spans="1:11" ht="15.75">
      <c r="A112" s="12"/>
      <c r="B112" s="50" t="s">
        <v>217</v>
      </c>
      <c r="C112" s="51" t="s">
        <v>162</v>
      </c>
      <c r="D112" s="51"/>
      <c r="E112" s="51"/>
      <c r="F112" s="51"/>
      <c r="G112" s="51"/>
      <c r="H112" s="51"/>
      <c r="I112" s="51"/>
      <c r="J112" s="52"/>
      <c r="K112" s="15"/>
    </row>
    <row r="113" spans="1:11" ht="15.75">
      <c r="A113" s="12"/>
      <c r="B113" s="53"/>
      <c r="C113" s="44" t="s">
        <v>163</v>
      </c>
      <c r="D113" s="44"/>
      <c r="E113" s="44"/>
      <c r="F113" s="44"/>
      <c r="G113" s="44"/>
      <c r="H113" s="44"/>
      <c r="I113" s="44"/>
      <c r="J113" s="54"/>
      <c r="K113" s="15"/>
    </row>
    <row r="114" spans="1:11" ht="15.75">
      <c r="A114" s="12"/>
      <c r="B114" s="53"/>
      <c r="C114" s="44" t="s">
        <v>164</v>
      </c>
      <c r="D114" s="44"/>
      <c r="E114" s="44"/>
      <c r="F114" s="44"/>
      <c r="G114" s="44"/>
      <c r="H114" s="44"/>
      <c r="I114" s="44"/>
      <c r="J114" s="54"/>
      <c r="K114" s="15"/>
    </row>
    <row r="115" spans="1:11" ht="15.75">
      <c r="A115" s="12"/>
      <c r="B115" s="55"/>
      <c r="C115" s="56" t="s">
        <v>165</v>
      </c>
      <c r="D115" s="56"/>
      <c r="E115" s="56"/>
      <c r="F115" s="56"/>
      <c r="G115" s="56"/>
      <c r="H115" s="56"/>
      <c r="I115" s="56"/>
      <c r="J115" s="57"/>
      <c r="K115" s="15"/>
    </row>
    <row r="116" spans="1:11" ht="7.5" customHeight="1">
      <c r="A116" s="12"/>
      <c r="B116" s="44"/>
      <c r="C116" s="44"/>
      <c r="D116" s="44"/>
      <c r="E116" s="44"/>
      <c r="F116" s="44"/>
      <c r="G116" s="44"/>
      <c r="H116" s="44"/>
      <c r="I116" s="44"/>
      <c r="J116" s="44"/>
      <c r="K116" s="15"/>
    </row>
    <row r="117" spans="1:11" ht="15.75">
      <c r="A117" s="12"/>
      <c r="B117" s="50" t="s">
        <v>127</v>
      </c>
      <c r="C117" s="51" t="s">
        <v>183</v>
      </c>
      <c r="D117" s="51"/>
      <c r="E117" s="51"/>
      <c r="F117" s="51"/>
      <c r="G117" s="51"/>
      <c r="H117" s="51"/>
      <c r="I117" s="51"/>
      <c r="J117" s="52"/>
      <c r="K117" s="15"/>
    </row>
    <row r="118" spans="1:11" ht="15.75">
      <c r="A118" s="12"/>
      <c r="B118" s="59" t="s">
        <v>222</v>
      </c>
      <c r="C118" s="44" t="s">
        <v>184</v>
      </c>
      <c r="D118" s="44"/>
      <c r="E118" s="44"/>
      <c r="F118" s="44"/>
      <c r="G118" s="44"/>
      <c r="H118" s="44"/>
      <c r="I118" s="44"/>
      <c r="J118" s="54"/>
      <c r="K118" s="15"/>
    </row>
    <row r="119" spans="1:11" ht="15.75">
      <c r="A119" s="12"/>
      <c r="B119" s="53"/>
      <c r="C119" s="44" t="s">
        <v>185</v>
      </c>
      <c r="D119" s="44"/>
      <c r="E119" s="44"/>
      <c r="F119" s="44"/>
      <c r="G119" s="44"/>
      <c r="H119" s="44"/>
      <c r="I119" s="44"/>
      <c r="J119" s="54"/>
      <c r="K119" s="15"/>
    </row>
    <row r="120" spans="1:11" ht="15" customHeight="1">
      <c r="A120" s="12"/>
      <c r="B120" s="55"/>
      <c r="C120" s="56" t="s">
        <v>186</v>
      </c>
      <c r="D120" s="56"/>
      <c r="E120" s="56"/>
      <c r="F120" s="56"/>
      <c r="G120" s="56"/>
      <c r="H120" s="56"/>
      <c r="I120" s="56"/>
      <c r="J120" s="57"/>
      <c r="K120" s="15"/>
    </row>
    <row r="121" spans="1:11" ht="7.5" customHeight="1">
      <c r="A121" s="12"/>
      <c r="B121" s="60"/>
      <c r="C121" s="60"/>
      <c r="D121" s="60"/>
      <c r="E121" s="60"/>
      <c r="F121" s="60"/>
      <c r="G121" s="60"/>
      <c r="H121" s="60"/>
      <c r="I121" s="60"/>
      <c r="J121" s="60"/>
      <c r="K121" s="15"/>
    </row>
    <row r="122" spans="1:11" ht="15.75">
      <c r="A122" s="12"/>
      <c r="B122" s="50" t="s">
        <v>226</v>
      </c>
      <c r="C122" s="51" t="s">
        <v>200</v>
      </c>
      <c r="D122" s="51"/>
      <c r="E122" s="51"/>
      <c r="F122" s="51"/>
      <c r="G122" s="51"/>
      <c r="H122" s="51"/>
      <c r="I122" s="51"/>
      <c r="J122" s="52"/>
      <c r="K122" s="15"/>
    </row>
    <row r="123" spans="1:11" ht="15.75">
      <c r="A123" s="12"/>
      <c r="B123" s="59" t="s">
        <v>225</v>
      </c>
      <c r="C123" s="44" t="s">
        <v>201</v>
      </c>
      <c r="D123" s="44"/>
      <c r="E123" s="44"/>
      <c r="F123" s="44"/>
      <c r="G123" s="44"/>
      <c r="H123" s="44"/>
      <c r="I123" s="44"/>
      <c r="J123" s="54"/>
      <c r="K123" s="15"/>
    </row>
    <row r="124" spans="1:11" ht="15.75">
      <c r="A124" s="12"/>
      <c r="B124" s="53"/>
      <c r="C124" s="44" t="s">
        <v>202</v>
      </c>
      <c r="D124" s="44"/>
      <c r="E124" s="44"/>
      <c r="F124" s="44"/>
      <c r="G124" s="44"/>
      <c r="H124" s="44"/>
      <c r="I124" s="44"/>
      <c r="J124" s="54"/>
      <c r="K124" s="15"/>
    </row>
    <row r="125" spans="1:11" ht="15.75">
      <c r="A125" s="12"/>
      <c r="B125" s="53"/>
      <c r="C125" s="44" t="s">
        <v>203</v>
      </c>
      <c r="D125" s="44"/>
      <c r="E125" s="44"/>
      <c r="F125" s="44"/>
      <c r="G125" s="44"/>
      <c r="H125" s="44"/>
      <c r="I125" s="44"/>
      <c r="J125" s="54"/>
      <c r="K125" s="15"/>
    </row>
    <row r="126" spans="1:11" ht="15.75">
      <c r="A126" s="12"/>
      <c r="B126" s="53"/>
      <c r="C126" s="44" t="s">
        <v>204</v>
      </c>
      <c r="D126" s="44"/>
      <c r="E126" s="44"/>
      <c r="F126" s="44"/>
      <c r="G126" s="44"/>
      <c r="H126" s="44"/>
      <c r="I126" s="44"/>
      <c r="J126" s="54"/>
      <c r="K126" s="15"/>
    </row>
    <row r="127" spans="1:11" ht="15.75">
      <c r="A127" s="12"/>
      <c r="B127" s="53"/>
      <c r="C127" s="44" t="s">
        <v>205</v>
      </c>
      <c r="D127" s="44"/>
      <c r="E127" s="44"/>
      <c r="F127" s="44"/>
      <c r="G127" s="44"/>
      <c r="H127" s="44"/>
      <c r="I127" s="44"/>
      <c r="J127" s="54"/>
      <c r="K127" s="15"/>
    </row>
    <row r="128" spans="1:11" ht="15.75">
      <c r="A128" s="12"/>
      <c r="B128" s="55"/>
      <c r="C128" s="56" t="s">
        <v>206</v>
      </c>
      <c r="D128" s="56"/>
      <c r="E128" s="56"/>
      <c r="F128" s="56"/>
      <c r="G128" s="56"/>
      <c r="H128" s="56"/>
      <c r="I128" s="56"/>
      <c r="J128" s="57"/>
      <c r="K128" s="15"/>
    </row>
    <row r="129" spans="1:11" ht="7.5" customHeight="1">
      <c r="A129" s="12"/>
      <c r="B129" s="44"/>
      <c r="C129" s="60"/>
      <c r="D129" s="44"/>
      <c r="E129" s="44"/>
      <c r="F129" s="44"/>
      <c r="G129" s="44"/>
      <c r="H129" s="44"/>
      <c r="I129" s="44"/>
      <c r="J129" s="44"/>
      <c r="K129" s="15"/>
    </row>
    <row r="130" spans="1:11" ht="15.75">
      <c r="A130" s="12"/>
      <c r="B130" s="50" t="s">
        <v>97</v>
      </c>
      <c r="C130" s="51" t="s">
        <v>124</v>
      </c>
      <c r="D130" s="51"/>
      <c r="E130" s="51"/>
      <c r="F130" s="51"/>
      <c r="G130" s="51"/>
      <c r="H130" s="51"/>
      <c r="I130" s="51"/>
      <c r="J130" s="52"/>
      <c r="K130" s="15"/>
    </row>
    <row r="131" spans="1:11" ht="15.75">
      <c r="A131" s="12"/>
      <c r="B131" s="53"/>
      <c r="C131" s="44" t="s">
        <v>125</v>
      </c>
      <c r="D131" s="44"/>
      <c r="E131" s="44"/>
      <c r="F131" s="44"/>
      <c r="G131" s="44"/>
      <c r="H131" s="44"/>
      <c r="I131" s="44"/>
      <c r="J131" s="54"/>
      <c r="K131" s="15"/>
    </row>
    <row r="132" spans="1:11" ht="15.75">
      <c r="A132" s="12"/>
      <c r="B132" s="53"/>
      <c r="C132" s="44" t="s">
        <v>126</v>
      </c>
      <c r="D132" s="44"/>
      <c r="E132" s="44"/>
      <c r="F132" s="44"/>
      <c r="G132" s="44"/>
      <c r="H132" s="44"/>
      <c r="I132" s="44"/>
      <c r="J132" s="54"/>
      <c r="K132" s="15"/>
    </row>
    <row r="133" spans="1:11" ht="15.75">
      <c r="A133" s="12"/>
      <c r="B133" s="55"/>
      <c r="C133" s="56" t="s">
        <v>175</v>
      </c>
      <c r="D133" s="56"/>
      <c r="E133" s="56"/>
      <c r="F133" s="56"/>
      <c r="G133" s="56"/>
      <c r="H133" s="56"/>
      <c r="I133" s="56"/>
      <c r="J133" s="57"/>
      <c r="K133" s="15"/>
    </row>
    <row r="134" spans="1:11" ht="7.5" customHeight="1">
      <c r="A134" s="12"/>
      <c r="B134" s="4"/>
      <c r="C134" s="28"/>
      <c r="D134" s="4"/>
      <c r="E134" s="4"/>
      <c r="F134" s="4"/>
      <c r="G134" s="4"/>
      <c r="H134" s="4"/>
      <c r="I134" s="4"/>
      <c r="J134" s="4"/>
      <c r="K134" s="15"/>
    </row>
    <row r="135" spans="1:11" ht="11.25" customHeight="1">
      <c r="A135" s="12"/>
      <c r="B135" s="4"/>
      <c r="C135" s="28"/>
      <c r="D135" s="4"/>
      <c r="E135" s="4"/>
      <c r="F135" s="4"/>
      <c r="G135" s="4"/>
      <c r="H135" s="4"/>
      <c r="I135" s="4"/>
      <c r="J135" s="4"/>
      <c r="K135" s="15"/>
    </row>
    <row r="136" spans="1:11" ht="15.75">
      <c r="A136" s="12"/>
      <c r="B136" s="34" t="s">
        <v>255</v>
      </c>
      <c r="C136" s="4"/>
      <c r="D136" s="4"/>
      <c r="E136" s="4"/>
      <c r="F136" s="4"/>
      <c r="G136" s="4"/>
      <c r="H136" s="4"/>
      <c r="I136" s="4"/>
      <c r="J136" s="4"/>
      <c r="K136" s="15"/>
    </row>
    <row r="137" spans="1:11">
      <c r="A137" s="18"/>
      <c r="B137" s="5"/>
      <c r="C137" s="5"/>
      <c r="D137" s="5"/>
      <c r="E137" s="5"/>
      <c r="F137" s="5"/>
      <c r="G137" s="5"/>
      <c r="H137" s="5"/>
      <c r="I137" s="5"/>
      <c r="J137" s="5"/>
      <c r="K137" s="19"/>
    </row>
  </sheetData>
  <mergeCells count="1">
    <mergeCell ref="C11:J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V68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2" customWidth="1"/>
    <col min="7" max="7" width="5.5703125" customWidth="1"/>
    <col min="8" max="11" width="11.85546875" customWidth="1"/>
    <col min="12" max="12" width="5.5703125" customWidth="1"/>
    <col min="13" max="13" width="11.7109375" customWidth="1"/>
    <col min="14" max="14" width="11.85546875" customWidth="1"/>
    <col min="15" max="16" width="11.710937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  <col min="21" max="21" width="14.5703125" bestFit="1" customWidth="1"/>
    <col min="22" max="22" width="14.28515625" bestFit="1" customWidth="1"/>
  </cols>
  <sheetData>
    <row r="1" spans="1:22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  <c r="U1" s="7"/>
      <c r="V1" s="7"/>
    </row>
    <row r="2" spans="1:22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2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2" s="2" customFormat="1" ht="15.75">
      <c r="A6" s="22"/>
      <c r="B6" s="3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3"/>
    </row>
    <row r="7" spans="1:22" s="2" customFormat="1" ht="15" customHeight="1">
      <c r="A7" s="22"/>
      <c r="B7" s="8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3"/>
    </row>
    <row r="8" spans="1:22" s="2" customFormat="1">
      <c r="A8" s="22"/>
      <c r="B8" s="8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3"/>
    </row>
    <row r="9" spans="1:22" s="2" customFormat="1">
      <c r="A9" s="22"/>
      <c r="B9" s="8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3"/>
    </row>
    <row r="10" spans="1:22" s="2" customFormat="1">
      <c r="A10" s="22"/>
      <c r="B10" s="8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3"/>
    </row>
    <row r="11" spans="1:22" s="2" customFormat="1" ht="15.75">
      <c r="A11" s="22"/>
      <c r="B11" s="8"/>
      <c r="C11" s="93" t="s">
        <v>102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74"/>
      <c r="R11" s="72"/>
      <c r="S11" s="72"/>
      <c r="T11" s="72"/>
    </row>
    <row r="12" spans="1:22" s="2" customFormat="1">
      <c r="A12" s="22"/>
      <c r="B12" s="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75"/>
      <c r="R12" s="68"/>
      <c r="S12" s="68"/>
      <c r="T12" s="68"/>
    </row>
    <row r="13" spans="1:22" s="2" customFormat="1" ht="15.75">
      <c r="A13" s="22"/>
      <c r="B13" s="8"/>
      <c r="C13" s="93" t="s">
        <v>269</v>
      </c>
      <c r="D13" s="93"/>
      <c r="E13" s="93"/>
      <c r="F13" s="93"/>
      <c r="G13" s="72"/>
      <c r="H13" s="93" t="s">
        <v>68</v>
      </c>
      <c r="I13" s="93"/>
      <c r="J13" s="93"/>
      <c r="K13" s="93"/>
      <c r="L13" s="72"/>
      <c r="M13" s="93" t="s">
        <v>69</v>
      </c>
      <c r="N13" s="93"/>
      <c r="O13" s="93"/>
      <c r="P13" s="93"/>
      <c r="Q13" s="74"/>
      <c r="R13" s="72"/>
      <c r="S13" s="72"/>
      <c r="T13" s="72"/>
    </row>
    <row r="14" spans="1:22" s="2" customFormat="1" ht="15.75" customHeight="1">
      <c r="A14" s="22"/>
      <c r="B14" s="8"/>
      <c r="C14" s="96" t="s">
        <v>268</v>
      </c>
      <c r="D14" s="96"/>
      <c r="E14" s="94" t="s">
        <v>253</v>
      </c>
      <c r="F14" s="95" t="s">
        <v>309</v>
      </c>
      <c r="G14" s="69"/>
      <c r="H14" s="96" t="s">
        <v>268</v>
      </c>
      <c r="I14" s="96"/>
      <c r="J14" s="94" t="s">
        <v>253</v>
      </c>
      <c r="K14" s="95" t="s">
        <v>309</v>
      </c>
      <c r="L14" s="32"/>
      <c r="M14" s="96" t="s">
        <v>268</v>
      </c>
      <c r="N14" s="96"/>
      <c r="O14" s="94" t="s">
        <v>253</v>
      </c>
      <c r="P14" s="95" t="s">
        <v>309</v>
      </c>
      <c r="Q14" s="76"/>
      <c r="R14" s="69"/>
      <c r="S14" s="73"/>
      <c r="T14" s="73"/>
    </row>
    <row r="15" spans="1:22" s="2" customFormat="1" ht="15.75">
      <c r="A15" s="22"/>
      <c r="B15" s="8"/>
      <c r="C15" s="31">
        <v>2016</v>
      </c>
      <c r="D15" s="31">
        <v>2017</v>
      </c>
      <c r="E15" s="94"/>
      <c r="F15" s="95"/>
      <c r="G15" s="69"/>
      <c r="H15" s="31">
        <v>2016</v>
      </c>
      <c r="I15" s="31">
        <v>2017</v>
      </c>
      <c r="J15" s="94"/>
      <c r="K15" s="95"/>
      <c r="L15" s="32"/>
      <c r="M15" s="31">
        <v>2016</v>
      </c>
      <c r="N15" s="31">
        <v>2017</v>
      </c>
      <c r="O15" s="94"/>
      <c r="P15" s="95"/>
      <c r="Q15" s="76"/>
      <c r="R15" s="69"/>
      <c r="S15" s="73"/>
      <c r="T15" s="73"/>
    </row>
    <row r="16" spans="1:22" s="2" customFormat="1" ht="15.75">
      <c r="A16" s="22"/>
      <c r="B16" s="8"/>
      <c r="C16" s="31"/>
      <c r="D16" s="31"/>
      <c r="E16" s="71"/>
      <c r="F16" s="32"/>
      <c r="G16" s="69"/>
      <c r="H16" s="31"/>
      <c r="I16" s="31"/>
      <c r="J16" s="71"/>
      <c r="K16" s="32"/>
      <c r="L16" s="32"/>
      <c r="M16" s="31"/>
      <c r="N16" s="31"/>
      <c r="O16" s="71"/>
      <c r="P16" s="32"/>
      <c r="Q16" s="76"/>
      <c r="R16" s="69"/>
      <c r="S16" s="73"/>
      <c r="T16" s="73"/>
    </row>
    <row r="17" spans="1:20" s="2" customFormat="1" ht="15.75">
      <c r="A17" s="22"/>
      <c r="B17" s="34" t="s">
        <v>270</v>
      </c>
      <c r="C17" s="35">
        <v>5329</v>
      </c>
      <c r="D17" s="35">
        <v>5639</v>
      </c>
      <c r="E17" s="36">
        <f t="shared" ref="E17:E19" si="0">IF(ISBLANK(D17),"",(IFERROR(((D17/C17-1)*100),"")))</f>
        <v>5.817226496528427</v>
      </c>
      <c r="F17" s="35">
        <v>228337</v>
      </c>
      <c r="G17" s="69"/>
      <c r="H17" s="35">
        <v>2109</v>
      </c>
      <c r="I17" s="35">
        <v>2475</v>
      </c>
      <c r="J17" s="36">
        <f t="shared" ref="J17:J19" si="1">IF(ISBLANK(I17),"",(IFERROR(((I17/H17-1)*100),"")))</f>
        <v>17.354196301564716</v>
      </c>
      <c r="K17" s="35">
        <v>94422</v>
      </c>
      <c r="L17" s="32"/>
      <c r="M17" s="35">
        <v>3220</v>
      </c>
      <c r="N17" s="35">
        <v>3164</v>
      </c>
      <c r="O17" s="36">
        <f t="shared" ref="O17:O19" si="2">IF(ISBLANK(N17),"",(IFERROR(((N17/M17-1)*100),"")))</f>
        <v>-1.7391304347826098</v>
      </c>
      <c r="P17" s="35">
        <v>133915</v>
      </c>
      <c r="Q17" s="76"/>
      <c r="R17" s="69"/>
      <c r="S17" s="73"/>
      <c r="T17" s="73"/>
    </row>
    <row r="18" spans="1:20" s="2" customFormat="1" ht="15.75">
      <c r="A18" s="22"/>
      <c r="B18" s="34" t="s">
        <v>271</v>
      </c>
      <c r="C18" s="35">
        <v>3178</v>
      </c>
      <c r="D18" s="35">
        <v>6295</v>
      </c>
      <c r="E18" s="36">
        <f t="shared" si="0"/>
        <v>98.080553807426057</v>
      </c>
      <c r="F18" s="35">
        <v>234632</v>
      </c>
      <c r="G18" s="69"/>
      <c r="H18" s="35">
        <v>1267</v>
      </c>
      <c r="I18" s="35">
        <v>2603</v>
      </c>
      <c r="J18" s="36">
        <f t="shared" si="1"/>
        <v>105.44593528018945</v>
      </c>
      <c r="K18" s="35">
        <v>97025</v>
      </c>
      <c r="L18" s="32"/>
      <c r="M18" s="35">
        <v>1911</v>
      </c>
      <c r="N18" s="35">
        <v>3692</v>
      </c>
      <c r="O18" s="36">
        <f t="shared" si="2"/>
        <v>93.197278911564624</v>
      </c>
      <c r="P18" s="35">
        <v>137607</v>
      </c>
      <c r="Q18" s="76"/>
      <c r="R18" s="69"/>
      <c r="S18" s="73"/>
      <c r="T18" s="73"/>
    </row>
    <row r="19" spans="1:20" s="2" customFormat="1" ht="15.75">
      <c r="A19" s="22"/>
      <c r="B19" s="34" t="s">
        <v>272</v>
      </c>
      <c r="C19" s="35">
        <v>2900</v>
      </c>
      <c r="D19" s="35">
        <v>10675</v>
      </c>
      <c r="E19" s="36">
        <f t="shared" si="0"/>
        <v>268.10344827586204</v>
      </c>
      <c r="F19" s="35">
        <v>245307</v>
      </c>
      <c r="G19" s="69"/>
      <c r="H19" s="35">
        <v>1214</v>
      </c>
      <c r="I19" s="35">
        <v>4468</v>
      </c>
      <c r="J19" s="36">
        <f t="shared" si="1"/>
        <v>268.03953871499175</v>
      </c>
      <c r="K19" s="35">
        <v>101493</v>
      </c>
      <c r="L19" s="85"/>
      <c r="M19" s="35">
        <v>1686</v>
      </c>
      <c r="N19" s="35">
        <v>6207</v>
      </c>
      <c r="O19" s="36">
        <f t="shared" si="2"/>
        <v>268.14946619217085</v>
      </c>
      <c r="P19" s="35">
        <v>143814</v>
      </c>
      <c r="Q19" s="76"/>
      <c r="R19" s="69"/>
      <c r="S19" s="73"/>
      <c r="T19" s="73"/>
    </row>
    <row r="20" spans="1:20" s="2" customFormat="1" ht="15.75">
      <c r="A20" s="22"/>
      <c r="B20" s="34" t="s">
        <v>273</v>
      </c>
      <c r="C20" s="35">
        <v>3593</v>
      </c>
      <c r="D20" s="35">
        <v>7879</v>
      </c>
      <c r="E20" s="36">
        <f>IF(ISBLANK(D20),"",(IFERROR(((D20/C20-1)*100),"")))</f>
        <v>119.28750347898691</v>
      </c>
      <c r="F20" s="35">
        <v>253186</v>
      </c>
      <c r="G20" s="69"/>
      <c r="H20" s="35">
        <v>1484</v>
      </c>
      <c r="I20" s="35">
        <v>3508</v>
      </c>
      <c r="J20" s="36">
        <f>IF(ISBLANK(I20),"",(IFERROR(((I20/H20-1)*100),"")))</f>
        <v>136.38814016172506</v>
      </c>
      <c r="K20" s="35">
        <v>105001</v>
      </c>
      <c r="L20" s="85"/>
      <c r="M20" s="35">
        <v>2109</v>
      </c>
      <c r="N20" s="35">
        <v>4371</v>
      </c>
      <c r="O20" s="36">
        <f>IF(ISBLANK(N20),"",(IFERROR(((N20/M20-1)*100),"")))</f>
        <v>107.25462304409672</v>
      </c>
      <c r="P20" s="35">
        <v>148185</v>
      </c>
      <c r="Q20" s="76"/>
      <c r="R20" s="69"/>
      <c r="S20" s="73"/>
      <c r="T20" s="73"/>
    </row>
    <row r="21" spans="1:20" s="2" customFormat="1" ht="15.75">
      <c r="A21" s="22"/>
      <c r="B21" s="34" t="s">
        <v>274</v>
      </c>
      <c r="C21" s="35">
        <v>4289</v>
      </c>
      <c r="D21" s="35">
        <v>10068</v>
      </c>
      <c r="E21" s="36">
        <f t="shared" ref="E21:E28" si="3">IF(ISBLANK(D21),"",(IFERROR(((D21/C21-1)*100),"")))</f>
        <v>134.74003264164142</v>
      </c>
      <c r="F21" s="35">
        <v>263254</v>
      </c>
      <c r="G21" s="69"/>
      <c r="H21" s="35">
        <v>1878</v>
      </c>
      <c r="I21" s="35">
        <v>4701</v>
      </c>
      <c r="J21" s="36">
        <f t="shared" ref="J21:J28" si="4">IF(ISBLANK(I21),"",(IFERROR(((I21/H21-1)*100),"")))</f>
        <v>150.31948881789137</v>
      </c>
      <c r="K21" s="35">
        <v>109702</v>
      </c>
      <c r="L21" s="32"/>
      <c r="M21" s="35">
        <v>2411</v>
      </c>
      <c r="N21" s="35">
        <v>5367</v>
      </c>
      <c r="O21" s="36">
        <f t="shared" ref="O21:O28" si="5">IF(ISBLANK(N21),"",(IFERROR(((N21/M21-1)*100),"")))</f>
        <v>122.60472832849439</v>
      </c>
      <c r="P21" s="35">
        <v>153552</v>
      </c>
      <c r="Q21" s="76"/>
      <c r="R21" s="69"/>
      <c r="S21" s="73"/>
      <c r="T21" s="73"/>
    </row>
    <row r="22" spans="1:20" s="2" customFormat="1" ht="15.75">
      <c r="A22" s="22"/>
      <c r="B22" s="34" t="s">
        <v>275</v>
      </c>
      <c r="C22" s="35">
        <v>5949</v>
      </c>
      <c r="D22" s="35">
        <v>10460</v>
      </c>
      <c r="E22" s="36">
        <f t="shared" si="3"/>
        <v>75.827870230290813</v>
      </c>
      <c r="F22" s="35">
        <v>273714</v>
      </c>
      <c r="G22" s="69"/>
      <c r="H22" s="35">
        <v>2421</v>
      </c>
      <c r="I22" s="35">
        <v>4684</v>
      </c>
      <c r="J22" s="36">
        <f t="shared" si="4"/>
        <v>93.473771168938441</v>
      </c>
      <c r="K22" s="35">
        <v>114386</v>
      </c>
      <c r="L22" s="32"/>
      <c r="M22" s="35">
        <v>3528</v>
      </c>
      <c r="N22" s="35">
        <v>5776</v>
      </c>
      <c r="O22" s="36">
        <f t="shared" si="5"/>
        <v>63.718820861677997</v>
      </c>
      <c r="P22" s="35">
        <v>159328</v>
      </c>
      <c r="Q22" s="76"/>
      <c r="R22" s="69"/>
      <c r="S22" s="73"/>
      <c r="T22" s="73"/>
    </row>
    <row r="23" spans="1:20" s="2" customFormat="1" ht="15.75">
      <c r="A23" s="22"/>
      <c r="B23" s="34" t="s">
        <v>276</v>
      </c>
      <c r="C23" s="35">
        <v>9359</v>
      </c>
      <c r="D23" s="35">
        <v>9040</v>
      </c>
      <c r="E23" s="36">
        <f t="shared" si="3"/>
        <v>-3.4084838123731198</v>
      </c>
      <c r="F23" s="35">
        <v>282754</v>
      </c>
      <c r="G23" s="69"/>
      <c r="H23" s="35">
        <v>3862</v>
      </c>
      <c r="I23" s="35">
        <v>3943</v>
      </c>
      <c r="J23" s="36">
        <f t="shared" si="4"/>
        <v>2.0973588814086064</v>
      </c>
      <c r="K23" s="35">
        <v>118329</v>
      </c>
      <c r="L23" s="32"/>
      <c r="M23" s="35">
        <v>5497</v>
      </c>
      <c r="N23" s="35">
        <v>5097</v>
      </c>
      <c r="O23" s="36">
        <f t="shared" si="5"/>
        <v>-7.2766963798435498</v>
      </c>
      <c r="P23" s="35">
        <v>164425</v>
      </c>
      <c r="Q23" s="76"/>
      <c r="R23" s="69"/>
      <c r="S23" s="73"/>
      <c r="T23" s="73"/>
    </row>
    <row r="24" spans="1:20" s="2" customFormat="1" ht="15.75">
      <c r="A24" s="22"/>
      <c r="B24" s="34" t="s">
        <v>277</v>
      </c>
      <c r="C24" s="35">
        <v>13905</v>
      </c>
      <c r="D24" s="35">
        <v>9934</v>
      </c>
      <c r="E24" s="36">
        <f t="shared" si="3"/>
        <v>-28.558072635742537</v>
      </c>
      <c r="F24" s="35">
        <v>292688</v>
      </c>
      <c r="G24" s="69"/>
      <c r="H24" s="35">
        <v>5749</v>
      </c>
      <c r="I24" s="35">
        <v>4471</v>
      </c>
      <c r="J24" s="36">
        <f t="shared" si="4"/>
        <v>-22.229953035310491</v>
      </c>
      <c r="K24" s="35">
        <v>122800</v>
      </c>
      <c r="L24" s="32"/>
      <c r="M24" s="35">
        <v>8156</v>
      </c>
      <c r="N24" s="35">
        <v>5463</v>
      </c>
      <c r="O24" s="36">
        <f t="shared" si="5"/>
        <v>-33.018636586562046</v>
      </c>
      <c r="P24" s="35">
        <v>169888</v>
      </c>
      <c r="Q24" s="76"/>
      <c r="R24" s="69"/>
      <c r="S24" s="73"/>
      <c r="T24" s="73"/>
    </row>
    <row r="25" spans="1:20" s="2" customFormat="1" ht="15.75">
      <c r="A25" s="22"/>
      <c r="B25" s="34" t="s">
        <v>278</v>
      </c>
      <c r="C25" s="35">
        <v>9587</v>
      </c>
      <c r="D25" s="35">
        <v>10319</v>
      </c>
      <c r="E25" s="36">
        <f t="shared" si="3"/>
        <v>7.6353395222697351</v>
      </c>
      <c r="F25" s="35">
        <v>303007</v>
      </c>
      <c r="G25" s="69"/>
      <c r="H25" s="35">
        <v>4199</v>
      </c>
      <c r="I25" s="35">
        <v>4518</v>
      </c>
      <c r="J25" s="36">
        <f t="shared" si="4"/>
        <v>7.5970469159323706</v>
      </c>
      <c r="K25" s="35">
        <v>127318</v>
      </c>
      <c r="L25" s="32"/>
      <c r="M25" s="35">
        <v>5388</v>
      </c>
      <c r="N25" s="35">
        <v>5801</v>
      </c>
      <c r="O25" s="36">
        <f t="shared" si="5"/>
        <v>7.6651818856718679</v>
      </c>
      <c r="P25" s="35">
        <v>175689</v>
      </c>
      <c r="Q25" s="76"/>
      <c r="R25" s="69"/>
      <c r="S25" s="73"/>
      <c r="T25" s="73"/>
    </row>
    <row r="26" spans="1:20" s="2" customFormat="1" ht="15.75">
      <c r="A26" s="22"/>
      <c r="B26" s="34" t="s">
        <v>279</v>
      </c>
      <c r="C26" s="35">
        <v>8365</v>
      </c>
      <c r="D26" s="102">
        <v>10860</v>
      </c>
      <c r="E26" s="103">
        <f t="shared" si="3"/>
        <v>29.826658696951579</v>
      </c>
      <c r="F26" s="102">
        <v>313867</v>
      </c>
      <c r="G26" s="69"/>
      <c r="H26" s="35">
        <v>3614</v>
      </c>
      <c r="I26" s="102">
        <v>4690</v>
      </c>
      <c r="J26" s="103">
        <f t="shared" si="4"/>
        <v>29.773104593248469</v>
      </c>
      <c r="K26" s="102">
        <v>132008</v>
      </c>
      <c r="L26" s="32"/>
      <c r="M26" s="35">
        <v>4751</v>
      </c>
      <c r="N26" s="102">
        <v>6170</v>
      </c>
      <c r="O26" s="103">
        <f t="shared" si="5"/>
        <v>29.86739633761313</v>
      </c>
      <c r="P26" s="102">
        <v>181859</v>
      </c>
      <c r="Q26" s="76"/>
      <c r="R26" s="69"/>
      <c r="S26" s="73"/>
      <c r="T26" s="73"/>
    </row>
    <row r="27" spans="1:20" s="2" customFormat="1" ht="15.75">
      <c r="A27" s="22"/>
      <c r="B27" s="34" t="s">
        <v>280</v>
      </c>
      <c r="C27" s="35">
        <v>7536</v>
      </c>
      <c r="D27" s="35"/>
      <c r="E27" s="36" t="str">
        <f t="shared" si="3"/>
        <v/>
      </c>
      <c r="F27" s="35"/>
      <c r="G27" s="69"/>
      <c r="H27" s="35">
        <v>3374</v>
      </c>
      <c r="I27" s="35"/>
      <c r="J27" s="36" t="str">
        <f t="shared" si="4"/>
        <v/>
      </c>
      <c r="K27" s="35"/>
      <c r="L27" s="32"/>
      <c r="M27" s="35">
        <v>4162</v>
      </c>
      <c r="N27" s="35"/>
      <c r="O27" s="36" t="str">
        <f t="shared" si="5"/>
        <v/>
      </c>
      <c r="P27" s="35"/>
      <c r="Q27" s="76"/>
      <c r="R27" s="69"/>
      <c r="S27" s="73"/>
      <c r="T27" s="73"/>
    </row>
    <row r="28" spans="1:20" s="2" customFormat="1" ht="15.75">
      <c r="A28" s="22"/>
      <c r="B28" s="34" t="s">
        <v>281</v>
      </c>
      <c r="C28" s="35">
        <v>5491</v>
      </c>
      <c r="D28" s="35"/>
      <c r="E28" s="36" t="str">
        <f t="shared" si="3"/>
        <v/>
      </c>
      <c r="F28" s="35"/>
      <c r="G28" s="69"/>
      <c r="H28" s="35">
        <v>2471</v>
      </c>
      <c r="I28" s="35"/>
      <c r="J28" s="36" t="str">
        <f t="shared" si="4"/>
        <v/>
      </c>
      <c r="K28" s="35"/>
      <c r="L28" s="32"/>
      <c r="M28" s="35">
        <v>3020</v>
      </c>
      <c r="N28" s="35"/>
      <c r="O28" s="36" t="str">
        <f t="shared" si="5"/>
        <v/>
      </c>
      <c r="P28" s="35"/>
      <c r="Q28" s="76"/>
      <c r="R28" s="69"/>
      <c r="S28" s="73"/>
      <c r="T28" s="73"/>
    </row>
    <row r="29" spans="1:20" s="91" customFormat="1" ht="15.75">
      <c r="A29" s="89"/>
      <c r="B29" s="40" t="s">
        <v>282</v>
      </c>
      <c r="C29" s="78">
        <f>SUM(C17:C28)</f>
        <v>79481</v>
      </c>
      <c r="D29" s="78">
        <f>SUM(D17:D28)</f>
        <v>91169</v>
      </c>
      <c r="E29" s="77"/>
      <c r="F29" s="78"/>
      <c r="G29" s="82"/>
      <c r="H29" s="78">
        <f>SUM(H17:H28)</f>
        <v>33642</v>
      </c>
      <c r="I29" s="78">
        <f>SUM(I17:I28)</f>
        <v>40061</v>
      </c>
      <c r="J29" s="77"/>
      <c r="K29" s="78"/>
      <c r="L29" s="82"/>
      <c r="M29" s="78">
        <f>SUM(M17:M28)</f>
        <v>45839</v>
      </c>
      <c r="N29" s="78">
        <f>SUM(N17:N28)</f>
        <v>51108</v>
      </c>
      <c r="O29" s="77"/>
      <c r="P29" s="78"/>
      <c r="Q29" s="90"/>
    </row>
    <row r="30" spans="1:20" s="2" customFormat="1">
      <c r="A30" s="22"/>
      <c r="B30" s="8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3"/>
    </row>
    <row r="31" spans="1:20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20" s="2" customFormat="1" ht="15.75">
      <c r="A32" s="22"/>
      <c r="B32" s="40" t="s">
        <v>284</v>
      </c>
      <c r="C32" s="78">
        <f>SUM(C17:C26)</f>
        <v>66454</v>
      </c>
      <c r="D32" s="78">
        <f>SUM(D17:D26)</f>
        <v>91169</v>
      </c>
      <c r="E32" s="77">
        <f>(D32/C32-1)*100</f>
        <v>37.191139735757076</v>
      </c>
      <c r="G32" s="21"/>
      <c r="H32" s="78">
        <f>SUM(H17:H26)</f>
        <v>27797</v>
      </c>
      <c r="I32" s="78">
        <f>SUM(I17:I26)</f>
        <v>40061</v>
      </c>
      <c r="J32" s="77">
        <f>(I32/H32-1)*100</f>
        <v>44.119869050616977</v>
      </c>
      <c r="K32" s="21"/>
      <c r="L32" s="21"/>
      <c r="M32" s="78">
        <f>SUM(M17:M26)</f>
        <v>38657</v>
      </c>
      <c r="N32" s="78">
        <f>SUM(N17:N26)</f>
        <v>51108</v>
      </c>
      <c r="O32" s="77">
        <f>(N32/M32-1)*100</f>
        <v>32.208914297539891</v>
      </c>
      <c r="P32" s="21"/>
      <c r="Q32" s="23"/>
    </row>
    <row r="33" spans="1:17" s="2" customFormat="1" ht="15.75">
      <c r="A33" s="22"/>
      <c r="B33" s="40" t="s">
        <v>283</v>
      </c>
      <c r="C33" s="79"/>
      <c r="D33" s="77">
        <f>(D32/C32-1)*100</f>
        <v>37.191139735757076</v>
      </c>
      <c r="E33" s="21"/>
      <c r="F33" s="79"/>
      <c r="G33" s="21"/>
      <c r="H33" s="79"/>
      <c r="I33" s="77">
        <f>(I32/H32-1)*100</f>
        <v>44.119869050616977</v>
      </c>
      <c r="J33" s="21"/>
      <c r="K33" s="21"/>
      <c r="L33" s="21"/>
      <c r="M33" s="79"/>
      <c r="N33" s="77">
        <f>(N32/M32-1)*100</f>
        <v>32.208914297539891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4" t="s">
        <v>255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300</v>
      </c>
      <c r="D38" s="21" t="s">
        <v>301</v>
      </c>
      <c r="E38" s="21"/>
      <c r="F38" s="21"/>
      <c r="G38" s="21"/>
      <c r="H38" s="21" t="s">
        <v>300</v>
      </c>
      <c r="I38" s="21" t="s">
        <v>301</v>
      </c>
      <c r="J38" s="21"/>
      <c r="K38" s="21"/>
      <c r="L38" s="21"/>
      <c r="M38" s="21" t="s">
        <v>300</v>
      </c>
      <c r="N38" s="21" t="s">
        <v>301</v>
      </c>
      <c r="O38" s="21"/>
      <c r="P38" s="21"/>
      <c r="Q38" s="23"/>
    </row>
    <row r="39" spans="1:17" s="2" customFormat="1">
      <c r="A39" s="22"/>
      <c r="B39" s="8"/>
      <c r="C39" s="21" t="str">
        <f>C13</f>
        <v xml:space="preserve">Total oferentes </v>
      </c>
      <c r="D39" s="21">
        <f>C15</f>
        <v>2016</v>
      </c>
      <c r="E39" s="21">
        <f>D15</f>
        <v>2017</v>
      </c>
      <c r="F39" s="21"/>
      <c r="G39" s="21"/>
      <c r="H39" s="21"/>
      <c r="I39" s="21">
        <f>H15</f>
        <v>2016</v>
      </c>
      <c r="J39" s="21">
        <f>I15</f>
        <v>2017</v>
      </c>
      <c r="K39" s="21"/>
      <c r="L39" s="21"/>
      <c r="M39" s="21"/>
      <c r="N39" s="21">
        <f>M15</f>
        <v>2016</v>
      </c>
      <c r="O39" s="21">
        <f>N15</f>
        <v>2017</v>
      </c>
      <c r="P39" s="21"/>
      <c r="Q39" s="23"/>
    </row>
    <row r="40" spans="1:17" s="2" customFormat="1">
      <c r="A40" s="22"/>
      <c r="B40" s="8"/>
      <c r="C40" s="21" t="s">
        <v>302</v>
      </c>
      <c r="D40" s="84">
        <f>C26</f>
        <v>8365</v>
      </c>
      <c r="E40" s="84">
        <f>D26</f>
        <v>10860</v>
      </c>
      <c r="F40" s="21"/>
      <c r="G40" s="21"/>
      <c r="H40" s="21" t="s">
        <v>302</v>
      </c>
      <c r="I40" s="84">
        <f>H26</f>
        <v>3614</v>
      </c>
      <c r="J40" s="84">
        <f>I26</f>
        <v>4690</v>
      </c>
      <c r="K40" s="21"/>
      <c r="L40" s="21"/>
      <c r="M40" s="21" t="s">
        <v>302</v>
      </c>
      <c r="N40" s="84">
        <f>M26</f>
        <v>4751</v>
      </c>
      <c r="O40" s="84">
        <f>N26</f>
        <v>6170</v>
      </c>
      <c r="P40" s="21"/>
      <c r="Q40" s="23"/>
    </row>
    <row r="41" spans="1:17" s="2" customFormat="1">
      <c r="A41" s="22"/>
      <c r="B41" s="8"/>
      <c r="C41" s="21" t="s">
        <v>303</v>
      </c>
      <c r="D41" s="21" t="str">
        <f>B26</f>
        <v xml:space="preserve">  Octubre</v>
      </c>
      <c r="E41" s="21"/>
      <c r="F41" s="21"/>
      <c r="G41" s="21"/>
      <c r="H41" s="21" t="s">
        <v>303</v>
      </c>
      <c r="I41" s="21" t="str">
        <f>B26</f>
        <v xml:space="preserve">  Octubre</v>
      </c>
      <c r="J41" s="21"/>
      <c r="K41" s="21"/>
      <c r="L41" s="21"/>
      <c r="M41" s="21" t="str">
        <f>B20</f>
        <v xml:space="preserve">  Abril</v>
      </c>
      <c r="N41" s="21" t="str">
        <f>B26</f>
        <v xml:space="preserve">  Octubre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17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17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5"/>
    </row>
    <row r="53" spans="1:17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19"/>
    </row>
    <row r="55" spans="1:17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7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7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7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7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7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7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7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7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7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</sheetData>
  <mergeCells count="13">
    <mergeCell ref="C11:P11"/>
    <mergeCell ref="E14:E15"/>
    <mergeCell ref="J14:J15"/>
    <mergeCell ref="O14:O15"/>
    <mergeCell ref="C13:F13"/>
    <mergeCell ref="H13:K13"/>
    <mergeCell ref="M13:P13"/>
    <mergeCell ref="F14:F15"/>
    <mergeCell ref="H14:I14"/>
    <mergeCell ref="K14:K15"/>
    <mergeCell ref="M14:N14"/>
    <mergeCell ref="P14:P15"/>
    <mergeCell ref="C14:D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0000"/>
  </sheetPr>
  <dimension ref="A1:T72"/>
  <sheetViews>
    <sheetView showGridLines="0" zoomScale="90" zoomScaleNormal="90" workbookViewId="0">
      <selection activeCell="P29" sqref="P29"/>
    </sheetView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4" customWidth="1"/>
    <col min="7" max="7" width="2.42578125" customWidth="1"/>
    <col min="8" max="8" width="11.85546875" customWidth="1"/>
    <col min="9" max="10" width="11.7109375" customWidth="1"/>
    <col min="11" max="11" width="14.5703125" customWidth="1"/>
    <col min="12" max="12" width="4.140625" customWidth="1"/>
    <col min="13" max="15" width="11.7109375" customWidth="1"/>
    <col min="16" max="16" width="14.14062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</cols>
  <sheetData>
    <row r="1" spans="1:20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</row>
    <row r="2" spans="1:20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</row>
    <row r="3" spans="1:20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0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0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0" s="2" customFormat="1" ht="15.75">
      <c r="A6" s="22"/>
      <c r="B6" s="3"/>
      <c r="C6" s="21"/>
      <c r="D6" s="21"/>
      <c r="E6" s="21"/>
      <c r="F6" s="21"/>
      <c r="G6" s="21"/>
      <c r="H6" s="20"/>
      <c r="I6" s="21"/>
      <c r="J6" s="21"/>
      <c r="K6" s="21"/>
      <c r="L6" s="21"/>
      <c r="M6" s="21"/>
      <c r="N6" s="21"/>
      <c r="O6" s="21"/>
      <c r="P6" s="21"/>
      <c r="Q6" s="23"/>
    </row>
    <row r="7" spans="1:20">
      <c r="A7" s="12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3"/>
      <c r="R7" s="2"/>
      <c r="S7" s="2"/>
      <c r="T7" s="2"/>
    </row>
    <row r="8" spans="1:20">
      <c r="A8" s="12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3"/>
      <c r="R8" s="2"/>
      <c r="S8" s="2"/>
      <c r="T8" s="2"/>
    </row>
    <row r="9" spans="1:20">
      <c r="A9" s="12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3"/>
      <c r="R9" s="2"/>
      <c r="S9" s="2"/>
      <c r="T9" s="2"/>
    </row>
    <row r="10" spans="1:20">
      <c r="A10" s="12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3"/>
      <c r="R10" s="2"/>
      <c r="S10" s="2"/>
      <c r="T10" s="2"/>
    </row>
    <row r="11" spans="1:20" s="69" customFormat="1" ht="15.75">
      <c r="A11" s="67"/>
      <c r="B11" s="68"/>
      <c r="C11" s="93" t="s">
        <v>103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74"/>
      <c r="R11" s="72"/>
      <c r="S11" s="72"/>
      <c r="T11" s="68"/>
    </row>
    <row r="12" spans="1:20" s="69" customFormat="1">
      <c r="A12" s="67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75"/>
      <c r="R12" s="68"/>
      <c r="S12" s="68"/>
      <c r="T12" s="68"/>
    </row>
    <row r="13" spans="1:20" s="69" customFormat="1" ht="15.75">
      <c r="A13" s="67"/>
      <c r="B13" s="68"/>
      <c r="C13" s="93" t="s">
        <v>84</v>
      </c>
      <c r="D13" s="93"/>
      <c r="E13" s="93"/>
      <c r="F13" s="93"/>
      <c r="G13" s="72"/>
      <c r="H13" s="93" t="s">
        <v>72</v>
      </c>
      <c r="I13" s="93"/>
      <c r="J13" s="93"/>
      <c r="K13" s="93"/>
      <c r="L13" s="72"/>
      <c r="M13" s="93" t="s">
        <v>73</v>
      </c>
      <c r="N13" s="93"/>
      <c r="O13" s="93"/>
      <c r="P13" s="93"/>
      <c r="Q13" s="74"/>
      <c r="R13" s="72"/>
      <c r="S13" s="72"/>
      <c r="T13" s="68"/>
    </row>
    <row r="14" spans="1:20" s="69" customFormat="1" ht="15.75" customHeight="1">
      <c r="A14" s="67"/>
      <c r="B14" s="70"/>
      <c r="C14" s="96" t="s">
        <v>268</v>
      </c>
      <c r="D14" s="96"/>
      <c r="E14" s="94" t="s">
        <v>253</v>
      </c>
      <c r="F14" s="95" t="s">
        <v>309</v>
      </c>
      <c r="H14" s="96" t="s">
        <v>268</v>
      </c>
      <c r="I14" s="96"/>
      <c r="J14" s="94" t="s">
        <v>253</v>
      </c>
      <c r="K14" s="95" t="s">
        <v>309</v>
      </c>
      <c r="L14" s="32"/>
      <c r="M14" s="96" t="s">
        <v>268</v>
      </c>
      <c r="N14" s="96"/>
      <c r="O14" s="94" t="s">
        <v>253</v>
      </c>
      <c r="P14" s="95" t="s">
        <v>309</v>
      </c>
      <c r="Q14" s="75"/>
      <c r="R14" s="73"/>
      <c r="S14" s="73"/>
      <c r="T14" s="68"/>
    </row>
    <row r="15" spans="1:20" s="69" customFormat="1" ht="15.75">
      <c r="A15" s="67"/>
      <c r="B15" s="70"/>
      <c r="C15" s="31">
        <v>2016</v>
      </c>
      <c r="D15" s="31">
        <v>2017</v>
      </c>
      <c r="E15" s="94"/>
      <c r="F15" s="95"/>
      <c r="H15" s="31">
        <v>2016</v>
      </c>
      <c r="I15" s="31">
        <v>2017</v>
      </c>
      <c r="J15" s="94"/>
      <c r="K15" s="95"/>
      <c r="L15" s="32"/>
      <c r="M15" s="31">
        <v>2016</v>
      </c>
      <c r="N15" s="31">
        <v>2017</v>
      </c>
      <c r="O15" s="94"/>
      <c r="P15" s="95"/>
      <c r="Q15" s="75"/>
      <c r="R15" s="73"/>
      <c r="S15" s="73"/>
      <c r="T15" s="68"/>
    </row>
    <row r="16" spans="1:20">
      <c r="A16" s="12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80"/>
      <c r="R16" s="2"/>
      <c r="S16" s="2"/>
      <c r="T16" s="2"/>
    </row>
    <row r="17" spans="1:19" s="2" customFormat="1" ht="15.75">
      <c r="A17" s="22"/>
      <c r="B17" s="34" t="s">
        <v>270</v>
      </c>
      <c r="C17" s="35">
        <v>2891</v>
      </c>
      <c r="D17" s="35">
        <v>2898</v>
      </c>
      <c r="E17" s="36">
        <f t="shared" ref="E17:E19" si="0">IF(ISBLANK(D17),"",(IFERROR(((D17/C17-1)*100),"")))</f>
        <v>0.2421307506053294</v>
      </c>
      <c r="F17" s="35">
        <v>109908</v>
      </c>
      <c r="G17" s="69"/>
      <c r="H17" s="35">
        <v>1910</v>
      </c>
      <c r="I17" s="35">
        <v>2051</v>
      </c>
      <c r="J17" s="36">
        <f t="shared" ref="J17:J19" si="1">IF(ISBLANK(I17),"",(IFERROR(((I17/H17-1)*100),"")))</f>
        <v>7.3821989528795706</v>
      </c>
      <c r="K17" s="35">
        <v>89190</v>
      </c>
      <c r="L17" s="32"/>
      <c r="M17" s="35">
        <v>503</v>
      </c>
      <c r="N17" s="35">
        <v>622</v>
      </c>
      <c r="O17" s="36">
        <f t="shared" ref="O17:O19" si="2">IF(ISBLANK(N17),"",(IFERROR(((N17/M17-1)*100),"")))</f>
        <v>23.658051689860837</v>
      </c>
      <c r="P17" s="35">
        <v>28977</v>
      </c>
      <c r="Q17" s="76"/>
      <c r="R17" s="73"/>
      <c r="S17" s="73"/>
    </row>
    <row r="18" spans="1:19" s="2" customFormat="1" ht="15.75">
      <c r="A18" s="22"/>
      <c r="B18" s="34" t="s">
        <v>271</v>
      </c>
      <c r="C18" s="35">
        <v>1764</v>
      </c>
      <c r="D18" s="35">
        <v>3292</v>
      </c>
      <c r="E18" s="36">
        <f t="shared" si="0"/>
        <v>86.621315192743765</v>
      </c>
      <c r="F18" s="35">
        <v>113200</v>
      </c>
      <c r="G18" s="69"/>
      <c r="H18" s="35">
        <v>1120</v>
      </c>
      <c r="I18" s="35">
        <v>2224</v>
      </c>
      <c r="J18" s="36">
        <f t="shared" si="1"/>
        <v>98.571428571428584</v>
      </c>
      <c r="K18" s="35">
        <v>91414</v>
      </c>
      <c r="L18" s="32"/>
      <c r="M18" s="35">
        <v>287</v>
      </c>
      <c r="N18" s="35">
        <v>698</v>
      </c>
      <c r="O18" s="36">
        <f t="shared" si="2"/>
        <v>143.20557491289199</v>
      </c>
      <c r="P18" s="35">
        <v>29675</v>
      </c>
      <c r="Q18" s="76"/>
      <c r="R18" s="73"/>
      <c r="S18" s="73"/>
    </row>
    <row r="19" spans="1:19" s="2" customFormat="1" ht="15.75">
      <c r="A19" s="22"/>
      <c r="B19" s="34" t="s">
        <v>272</v>
      </c>
      <c r="C19" s="35">
        <v>1580</v>
      </c>
      <c r="D19" s="35">
        <v>5484</v>
      </c>
      <c r="E19" s="36">
        <f t="shared" si="0"/>
        <v>247.08860759493669</v>
      </c>
      <c r="F19" s="35">
        <v>118684</v>
      </c>
      <c r="G19" s="69"/>
      <c r="H19" s="35">
        <v>1052</v>
      </c>
      <c r="I19" s="35">
        <v>3754</v>
      </c>
      <c r="J19" s="36">
        <f t="shared" si="1"/>
        <v>256.84410646387835</v>
      </c>
      <c r="K19" s="35">
        <v>95168</v>
      </c>
      <c r="L19" s="85"/>
      <c r="M19" s="35">
        <v>261</v>
      </c>
      <c r="N19" s="35">
        <v>1257</v>
      </c>
      <c r="O19" s="36">
        <f t="shared" si="2"/>
        <v>381.60919540229889</v>
      </c>
      <c r="P19" s="35">
        <v>30932</v>
      </c>
      <c r="Q19" s="76"/>
      <c r="R19" s="73"/>
      <c r="S19" s="73"/>
    </row>
    <row r="20" spans="1:19" s="2" customFormat="1" ht="15.75">
      <c r="A20" s="22"/>
      <c r="B20" s="34" t="s">
        <v>273</v>
      </c>
      <c r="C20" s="35">
        <v>1940</v>
      </c>
      <c r="D20" s="35">
        <v>4051</v>
      </c>
      <c r="E20" s="36">
        <f>IF(ISBLANK(D20),"",(IFERROR(((D20/C20-1)*100),"")))</f>
        <v>108.81443298969073</v>
      </c>
      <c r="F20" s="35">
        <v>122735</v>
      </c>
      <c r="G20" s="69"/>
      <c r="H20" s="35">
        <v>1298</v>
      </c>
      <c r="I20" s="35">
        <v>2712</v>
      </c>
      <c r="J20" s="36">
        <f>IF(ISBLANK(I20),"",(IFERROR(((I20/H20-1)*100),"")))</f>
        <v>108.93682588597842</v>
      </c>
      <c r="K20" s="35">
        <v>97880</v>
      </c>
      <c r="L20" s="85"/>
      <c r="M20" s="35">
        <v>349</v>
      </c>
      <c r="N20" s="35">
        <v>948</v>
      </c>
      <c r="O20" s="36">
        <f>IF(ISBLANK(N20),"",(IFERROR(((N20/M20-1)*100),"")))</f>
        <v>171.63323782234957</v>
      </c>
      <c r="P20" s="35">
        <v>31880</v>
      </c>
      <c r="Q20" s="76"/>
      <c r="R20" s="73"/>
      <c r="S20" s="73"/>
    </row>
    <row r="21" spans="1:19" s="2" customFormat="1" ht="15.75">
      <c r="A21" s="22"/>
      <c r="B21" s="34" t="s">
        <v>274</v>
      </c>
      <c r="C21" s="35">
        <v>2102</v>
      </c>
      <c r="D21" s="35">
        <v>5032</v>
      </c>
      <c r="E21" s="36">
        <f t="shared" ref="E21:E28" si="3">IF(ISBLANK(D21),"",(IFERROR(((D21/C21-1)*100),"")))</f>
        <v>139.39105613701236</v>
      </c>
      <c r="F21" s="35">
        <v>127767</v>
      </c>
      <c r="G21" s="69"/>
      <c r="H21" s="35">
        <v>1648</v>
      </c>
      <c r="I21" s="35">
        <v>3547</v>
      </c>
      <c r="J21" s="36">
        <f t="shared" ref="J21:J28" si="4">IF(ISBLANK(I21),"",(IFERROR(((I21/H21-1)*100),"")))</f>
        <v>115.23058252427182</v>
      </c>
      <c r="K21" s="35">
        <v>101427</v>
      </c>
      <c r="L21" s="32"/>
      <c r="M21" s="35">
        <v>523</v>
      </c>
      <c r="N21" s="35">
        <v>1328</v>
      </c>
      <c r="O21" s="36">
        <f t="shared" ref="O21:O28" si="5">IF(ISBLANK(N21),"",(IFERROR(((N21/M21-1)*100),"")))</f>
        <v>153.91969407265776</v>
      </c>
      <c r="P21" s="35">
        <v>33208</v>
      </c>
      <c r="Q21" s="76"/>
      <c r="R21" s="73"/>
      <c r="S21" s="73"/>
    </row>
    <row r="22" spans="1:19" s="2" customFormat="1" ht="15.75">
      <c r="A22" s="22"/>
      <c r="B22" s="34" t="s">
        <v>275</v>
      </c>
      <c r="C22" s="35">
        <v>3014</v>
      </c>
      <c r="D22" s="35">
        <v>5515</v>
      </c>
      <c r="E22" s="36">
        <f t="shared" si="3"/>
        <v>82.9794293297943</v>
      </c>
      <c r="F22" s="35">
        <v>133282</v>
      </c>
      <c r="G22" s="69"/>
      <c r="H22" s="35">
        <v>2203</v>
      </c>
      <c r="I22" s="35">
        <v>3593</v>
      </c>
      <c r="J22" s="36">
        <f t="shared" si="4"/>
        <v>63.09577848388561</v>
      </c>
      <c r="K22" s="35">
        <v>105020</v>
      </c>
      <c r="L22" s="32"/>
      <c r="M22" s="35">
        <v>706</v>
      </c>
      <c r="N22" s="35">
        <v>1178</v>
      </c>
      <c r="O22" s="36">
        <f t="shared" si="5"/>
        <v>66.855524079320119</v>
      </c>
      <c r="P22" s="35">
        <v>34386</v>
      </c>
      <c r="Q22" s="76"/>
      <c r="R22" s="73"/>
      <c r="S22" s="73"/>
    </row>
    <row r="23" spans="1:19" s="2" customFormat="1" ht="15.75">
      <c r="A23" s="22"/>
      <c r="B23" s="34" t="s">
        <v>276</v>
      </c>
      <c r="C23" s="35">
        <v>4613</v>
      </c>
      <c r="D23" s="35">
        <v>4688</v>
      </c>
      <c r="E23" s="36">
        <f t="shared" si="3"/>
        <v>1.6258400173422949</v>
      </c>
      <c r="F23" s="35">
        <v>137970</v>
      </c>
      <c r="G23" s="69"/>
      <c r="H23" s="35">
        <v>3465</v>
      </c>
      <c r="I23" s="35">
        <v>3278</v>
      </c>
      <c r="J23" s="36">
        <f t="shared" si="4"/>
        <v>-5.3968253968253999</v>
      </c>
      <c r="K23" s="35">
        <v>108298</v>
      </c>
      <c r="L23" s="32"/>
      <c r="M23" s="35">
        <v>1202</v>
      </c>
      <c r="N23" s="35">
        <v>970</v>
      </c>
      <c r="O23" s="36">
        <f t="shared" si="5"/>
        <v>-19.301164725457575</v>
      </c>
      <c r="P23" s="35">
        <v>35356</v>
      </c>
      <c r="Q23" s="76"/>
      <c r="R23" s="73"/>
      <c r="S23" s="73"/>
    </row>
    <row r="24" spans="1:19" s="2" customFormat="1" ht="15.75">
      <c r="A24" s="22"/>
      <c r="B24" s="34" t="s">
        <v>277</v>
      </c>
      <c r="C24" s="35">
        <v>6970</v>
      </c>
      <c r="D24" s="35">
        <v>4947</v>
      </c>
      <c r="E24" s="36">
        <f t="shared" si="3"/>
        <v>-29.024390243902442</v>
      </c>
      <c r="F24" s="35">
        <v>142917</v>
      </c>
      <c r="G24" s="69"/>
      <c r="H24" s="35">
        <v>5261</v>
      </c>
      <c r="I24" s="35">
        <v>3603</v>
      </c>
      <c r="J24" s="36">
        <f t="shared" si="4"/>
        <v>-31.514921117658233</v>
      </c>
      <c r="K24" s="35">
        <v>111901</v>
      </c>
      <c r="L24" s="32"/>
      <c r="M24" s="35">
        <v>1560</v>
      </c>
      <c r="N24" s="35">
        <v>1191</v>
      </c>
      <c r="O24" s="36">
        <f t="shared" si="5"/>
        <v>-23.65384615384616</v>
      </c>
      <c r="P24" s="35">
        <v>36547</v>
      </c>
      <c r="Q24" s="76"/>
      <c r="R24" s="73"/>
      <c r="S24" s="73"/>
    </row>
    <row r="25" spans="1:19" s="2" customFormat="1" ht="15.75">
      <c r="A25" s="22"/>
      <c r="B25" s="34" t="s">
        <v>278</v>
      </c>
      <c r="C25" s="35">
        <v>4623</v>
      </c>
      <c r="D25" s="35">
        <v>5058</v>
      </c>
      <c r="E25" s="36">
        <f t="shared" si="3"/>
        <v>9.4094743672939565</v>
      </c>
      <c r="F25" s="35">
        <v>147975</v>
      </c>
      <c r="G25" s="69"/>
      <c r="H25" s="35">
        <v>3688</v>
      </c>
      <c r="I25" s="35">
        <v>3747</v>
      </c>
      <c r="J25" s="36">
        <f t="shared" si="4"/>
        <v>1.5997830802602975</v>
      </c>
      <c r="K25" s="35">
        <v>115648</v>
      </c>
      <c r="L25" s="32"/>
      <c r="M25" s="35">
        <v>1198</v>
      </c>
      <c r="N25" s="35">
        <v>1228</v>
      </c>
      <c r="O25" s="36">
        <f t="shared" si="5"/>
        <v>2.5041736227044975</v>
      </c>
      <c r="P25" s="35">
        <v>37775</v>
      </c>
      <c r="Q25" s="76"/>
      <c r="R25" s="73"/>
      <c r="S25" s="73"/>
    </row>
    <row r="26" spans="1:19" s="2" customFormat="1" ht="15.75">
      <c r="A26" s="22"/>
      <c r="B26" s="34" t="s">
        <v>279</v>
      </c>
      <c r="C26" s="35">
        <v>4003</v>
      </c>
      <c r="D26" s="102">
        <v>5335</v>
      </c>
      <c r="E26" s="103">
        <f t="shared" si="3"/>
        <v>33.275043717212085</v>
      </c>
      <c r="F26" s="102">
        <v>153310</v>
      </c>
      <c r="G26" s="69"/>
      <c r="H26" s="35">
        <v>3175</v>
      </c>
      <c r="I26" s="102">
        <v>3895</v>
      </c>
      <c r="J26" s="103">
        <f t="shared" si="4"/>
        <v>22.677165354330707</v>
      </c>
      <c r="K26" s="102">
        <v>119543</v>
      </c>
      <c r="L26" s="32"/>
      <c r="M26" s="35">
        <v>1083</v>
      </c>
      <c r="N26" s="102">
        <v>1298</v>
      </c>
      <c r="O26" s="103">
        <f t="shared" si="5"/>
        <v>19.852262234533711</v>
      </c>
      <c r="P26" s="102">
        <v>39073</v>
      </c>
      <c r="Q26" s="76"/>
      <c r="R26" s="73"/>
      <c r="S26" s="73"/>
    </row>
    <row r="27" spans="1:19" s="2" customFormat="1" ht="15.75">
      <c r="A27" s="22"/>
      <c r="B27" s="34" t="s">
        <v>280</v>
      </c>
      <c r="C27" s="35">
        <v>3517</v>
      </c>
      <c r="D27" s="35"/>
      <c r="E27" s="36" t="str">
        <f t="shared" si="3"/>
        <v/>
      </c>
      <c r="F27" s="35"/>
      <c r="G27" s="69"/>
      <c r="H27" s="35">
        <v>2790</v>
      </c>
      <c r="I27" s="35"/>
      <c r="J27" s="36" t="str">
        <f t="shared" si="4"/>
        <v/>
      </c>
      <c r="K27" s="35"/>
      <c r="L27" s="32"/>
      <c r="M27" s="35">
        <v>1054</v>
      </c>
      <c r="N27" s="35"/>
      <c r="O27" s="36" t="str">
        <f t="shared" si="5"/>
        <v/>
      </c>
      <c r="P27" s="35"/>
      <c r="Q27" s="76"/>
      <c r="R27" s="73"/>
      <c r="S27" s="73"/>
    </row>
    <row r="28" spans="1:19" s="2" customFormat="1" ht="15.75">
      <c r="A28" s="22"/>
      <c r="B28" s="34" t="s">
        <v>281</v>
      </c>
      <c r="C28" s="35">
        <v>2634</v>
      </c>
      <c r="D28" s="35"/>
      <c r="E28" s="36" t="str">
        <f t="shared" si="3"/>
        <v/>
      </c>
      <c r="F28" s="35"/>
      <c r="G28" s="69"/>
      <c r="H28" s="35">
        <v>1989</v>
      </c>
      <c r="I28" s="35"/>
      <c r="J28" s="36" t="str">
        <f t="shared" si="4"/>
        <v/>
      </c>
      <c r="K28" s="35"/>
      <c r="L28" s="32"/>
      <c r="M28" s="35">
        <v>750</v>
      </c>
      <c r="N28" s="35"/>
      <c r="O28" s="36" t="str">
        <f t="shared" si="5"/>
        <v/>
      </c>
      <c r="P28" s="35"/>
      <c r="Q28" s="76"/>
      <c r="R28" s="73"/>
      <c r="S28" s="73"/>
    </row>
    <row r="29" spans="1:19" s="91" customFormat="1" ht="15.75">
      <c r="A29" s="89"/>
      <c r="B29" s="40" t="s">
        <v>282</v>
      </c>
      <c r="C29" s="78">
        <f>SUM(C17:C28)</f>
        <v>39651</v>
      </c>
      <c r="D29" s="78">
        <f>SUM(D17:D28)</f>
        <v>46300</v>
      </c>
      <c r="E29" s="77"/>
      <c r="F29" s="78"/>
      <c r="G29" s="82"/>
      <c r="H29" s="78">
        <f>SUM(H17:H28)</f>
        <v>29599</v>
      </c>
      <c r="I29" s="78">
        <f>SUM(I17:I28)</f>
        <v>32404</v>
      </c>
      <c r="J29" s="77"/>
      <c r="K29" s="78"/>
      <c r="L29" s="82"/>
      <c r="M29" s="78">
        <f>SUM(M17:M28)</f>
        <v>9476</v>
      </c>
      <c r="N29" s="78">
        <f>SUM(N17:N28)</f>
        <v>10718</v>
      </c>
      <c r="O29" s="77"/>
      <c r="P29" s="78"/>
      <c r="Q29" s="90"/>
    </row>
    <row r="30" spans="1:19" s="2" customFormat="1">
      <c r="A30" s="22"/>
      <c r="B30" s="8"/>
      <c r="C30" s="21"/>
      <c r="D30" s="21"/>
      <c r="E30" s="21"/>
      <c r="F30" s="21" t="s">
        <v>304</v>
      </c>
      <c r="G30" s="21"/>
      <c r="H30" s="21"/>
      <c r="I30" s="21"/>
      <c r="J30" s="21"/>
      <c r="K30" s="21" t="s">
        <v>304</v>
      </c>
      <c r="L30" s="21"/>
      <c r="M30" s="21"/>
      <c r="N30" s="21"/>
      <c r="O30" s="21"/>
      <c r="P30" s="21" t="s">
        <v>304</v>
      </c>
      <c r="Q30" s="23"/>
    </row>
    <row r="31" spans="1:19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19" s="2" customFormat="1" ht="15.75">
      <c r="A32" s="22"/>
      <c r="B32" s="40" t="s">
        <v>284</v>
      </c>
      <c r="C32" s="78">
        <f>SUM(C17:C26)</f>
        <v>33500</v>
      </c>
      <c r="D32" s="78">
        <f>SUM(D17:D26)</f>
        <v>46300</v>
      </c>
      <c r="E32" s="77">
        <f>(D32/C32-1)*100</f>
        <v>38.208955223880594</v>
      </c>
      <c r="G32" s="21"/>
      <c r="H32" s="78">
        <f>SUM(H17:H26)</f>
        <v>24820</v>
      </c>
      <c r="I32" s="78">
        <f>SUM(I17:I26)</f>
        <v>32404</v>
      </c>
      <c r="J32" s="77">
        <f>(I32/H32-1)*100</f>
        <v>30.556003223207085</v>
      </c>
      <c r="K32" s="21"/>
      <c r="L32" s="21"/>
      <c r="M32" s="78">
        <f>SUM(M17:M26)</f>
        <v>7672</v>
      </c>
      <c r="N32" s="78">
        <f>SUM(N17:N26)</f>
        <v>10718</v>
      </c>
      <c r="O32" s="77">
        <f>(N32/M32-1)*100</f>
        <v>39.702815432742433</v>
      </c>
      <c r="P32" s="21"/>
      <c r="Q32" s="23"/>
    </row>
    <row r="33" spans="1:17" s="2" customFormat="1" ht="15.75">
      <c r="A33" s="22"/>
      <c r="B33" s="40" t="s">
        <v>283</v>
      </c>
      <c r="C33" s="79"/>
      <c r="D33" s="77">
        <f>(D32/C32-1)*100</f>
        <v>38.208955223880594</v>
      </c>
      <c r="E33" s="21"/>
      <c r="F33" s="79"/>
      <c r="G33" s="21"/>
      <c r="H33" s="79"/>
      <c r="I33" s="77">
        <f>(I32/H32-1)*100</f>
        <v>30.556003223207085</v>
      </c>
      <c r="J33" s="21"/>
      <c r="K33" s="21"/>
      <c r="L33" s="21"/>
      <c r="M33" s="79"/>
      <c r="N33" s="77">
        <f>(N32/M32-1)*100</f>
        <v>39.702815432742433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4" t="s">
        <v>255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300</v>
      </c>
      <c r="D38" s="21" t="s">
        <v>301</v>
      </c>
      <c r="E38" s="21"/>
      <c r="F38" s="21"/>
      <c r="G38" s="21"/>
      <c r="H38" s="21" t="s">
        <v>300</v>
      </c>
      <c r="I38" s="21" t="s">
        <v>301</v>
      </c>
      <c r="J38" s="21"/>
      <c r="K38" s="21"/>
      <c r="L38" s="21"/>
      <c r="M38" s="21" t="s">
        <v>300</v>
      </c>
      <c r="N38" s="21" t="s">
        <v>301</v>
      </c>
      <c r="O38" s="21"/>
      <c r="P38" s="21"/>
      <c r="Q38" s="23"/>
    </row>
    <row r="39" spans="1:17" s="2" customFormat="1">
      <c r="A39" s="22"/>
      <c r="B39" s="8"/>
      <c r="C39" s="21" t="str">
        <f>C13</f>
        <v>Menores de 28 años</v>
      </c>
      <c r="D39" s="21">
        <f>C15</f>
        <v>2016</v>
      </c>
      <c r="E39" s="21">
        <f>D15</f>
        <v>2017</v>
      </c>
      <c r="F39" s="21"/>
      <c r="G39" s="21"/>
      <c r="H39" s="21"/>
      <c r="I39" s="21">
        <f>H15</f>
        <v>2016</v>
      </c>
      <c r="J39" s="21">
        <f>I15</f>
        <v>2017</v>
      </c>
      <c r="K39" s="21"/>
      <c r="L39" s="21"/>
      <c r="M39" s="21"/>
      <c r="N39" s="21">
        <f>M15</f>
        <v>2016</v>
      </c>
      <c r="O39" s="21">
        <f>N15</f>
        <v>2017</v>
      </c>
      <c r="P39" s="21"/>
      <c r="Q39" s="23"/>
    </row>
    <row r="40" spans="1:17" s="2" customFormat="1">
      <c r="A40" s="22"/>
      <c r="B40" s="8"/>
      <c r="C40" s="21" t="s">
        <v>302</v>
      </c>
      <c r="D40" s="84">
        <f>C26</f>
        <v>4003</v>
      </c>
      <c r="E40" s="84">
        <f>D26</f>
        <v>5335</v>
      </c>
      <c r="F40" s="21"/>
      <c r="G40" s="21"/>
      <c r="H40" s="21" t="s">
        <v>302</v>
      </c>
      <c r="I40" s="84">
        <f>H26</f>
        <v>3175</v>
      </c>
      <c r="J40" s="84">
        <f>I26</f>
        <v>3895</v>
      </c>
      <c r="K40" s="21"/>
      <c r="L40" s="21"/>
      <c r="M40" s="21" t="s">
        <v>302</v>
      </c>
      <c r="N40" s="84">
        <f>M26</f>
        <v>1083</v>
      </c>
      <c r="O40" s="84">
        <f>N26</f>
        <v>1298</v>
      </c>
      <c r="P40" s="21"/>
      <c r="Q40" s="23"/>
    </row>
    <row r="41" spans="1:17" s="2" customFormat="1">
      <c r="A41" s="22"/>
      <c r="B41" s="8"/>
      <c r="C41" s="21" t="s">
        <v>303</v>
      </c>
      <c r="D41" s="21" t="str">
        <f>B26</f>
        <v xml:space="preserve">  Octubre</v>
      </c>
      <c r="E41" s="21"/>
      <c r="F41" s="21"/>
      <c r="G41" s="21"/>
      <c r="H41" s="21" t="s">
        <v>303</v>
      </c>
      <c r="I41" s="21" t="str">
        <f>B26</f>
        <v xml:space="preserve">  Octubre</v>
      </c>
      <c r="J41" s="21"/>
      <c r="K41" s="21"/>
      <c r="L41" s="21"/>
      <c r="M41" s="21" t="str">
        <f>B20</f>
        <v xml:space="preserve">  Abril</v>
      </c>
      <c r="N41" s="21" t="str">
        <f>B26</f>
        <v xml:space="preserve">  Octubre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20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20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20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20">
      <c r="A52" s="12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3"/>
      <c r="R52" s="2"/>
      <c r="S52" s="2"/>
      <c r="T52" s="2"/>
    </row>
    <row r="53" spans="1:20">
      <c r="A53" s="12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3"/>
      <c r="R53" s="2"/>
      <c r="S53" s="2"/>
      <c r="T53" s="2"/>
    </row>
    <row r="54" spans="1:20">
      <c r="A54" s="12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3"/>
      <c r="R54" s="2"/>
      <c r="S54" s="2"/>
      <c r="T54" s="2"/>
    </row>
    <row r="55" spans="1:20">
      <c r="A55" s="12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3"/>
      <c r="R55" s="2"/>
      <c r="S55" s="2"/>
      <c r="T55" s="2"/>
    </row>
    <row r="56" spans="1:20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15"/>
    </row>
    <row r="57" spans="1:20">
      <c r="A57" s="18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19"/>
    </row>
    <row r="59" spans="1:20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20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20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20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20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20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6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6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</sheetData>
  <mergeCells count="13">
    <mergeCell ref="C11:P11"/>
    <mergeCell ref="E14:E15"/>
    <mergeCell ref="J14:J15"/>
    <mergeCell ref="O14:O15"/>
    <mergeCell ref="H13:K13"/>
    <mergeCell ref="H14:I14"/>
    <mergeCell ref="M13:P13"/>
    <mergeCell ref="M14:N14"/>
    <mergeCell ref="P14:P15"/>
    <mergeCell ref="F14:F15"/>
    <mergeCell ref="C13:F13"/>
    <mergeCell ref="K14:K15"/>
    <mergeCell ref="C14:D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0000"/>
  </sheetPr>
  <dimension ref="A1:S5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5.28515625" customWidth="1"/>
    <col min="3" max="3" width="10" bestFit="1" customWidth="1"/>
    <col min="4" max="4" width="11.140625" bestFit="1" customWidth="1"/>
    <col min="5" max="5" width="10.5703125" customWidth="1"/>
    <col min="6" max="10" width="11.7109375" customWidth="1"/>
    <col min="11" max="11" width="4.5703125" customWidth="1"/>
    <col min="12" max="12" width="16.85546875" customWidth="1"/>
    <col min="13" max="13" width="11.7109375" customWidth="1"/>
    <col min="14" max="14" width="1.7109375" customWidth="1"/>
    <col min="17" max="17" width="11.85546875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1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17"/>
      <c r="M8" s="17"/>
      <c r="N8" s="15"/>
    </row>
    <row r="9" spans="1:19">
      <c r="A9" s="12"/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5"/>
    </row>
    <row r="10" spans="1:19">
      <c r="A10" s="12"/>
      <c r="B10" s="8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5"/>
    </row>
    <row r="11" spans="1:19" ht="15.75">
      <c r="A11" s="12"/>
      <c r="B11" s="8"/>
      <c r="C11" s="97" t="s">
        <v>104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19">
      <c r="A12" s="12"/>
      <c r="B12" s="8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19" ht="29.25" customHeight="1">
      <c r="A13" s="12"/>
      <c r="B13" s="30" t="s">
        <v>254</v>
      </c>
      <c r="C13" s="98" t="s">
        <v>314</v>
      </c>
      <c r="D13" s="98"/>
      <c r="E13" s="95" t="s">
        <v>253</v>
      </c>
      <c r="F13" s="95" t="s">
        <v>305</v>
      </c>
      <c r="G13" s="100" t="s">
        <v>315</v>
      </c>
      <c r="H13" s="99"/>
      <c r="I13" s="95" t="s">
        <v>253</v>
      </c>
      <c r="J13" s="95" t="s">
        <v>306</v>
      </c>
      <c r="K13" s="32"/>
      <c r="L13" s="88" t="s">
        <v>316</v>
      </c>
      <c r="M13" s="95" t="s">
        <v>101</v>
      </c>
      <c r="N13" s="15"/>
    </row>
    <row r="14" spans="1:19" ht="15.75">
      <c r="A14" s="12"/>
      <c r="B14" s="30"/>
      <c r="C14" s="31">
        <v>2016</v>
      </c>
      <c r="D14" s="31">
        <v>2017</v>
      </c>
      <c r="E14" s="95"/>
      <c r="F14" s="95"/>
      <c r="G14" s="31">
        <v>2016</v>
      </c>
      <c r="H14" s="31">
        <v>2017</v>
      </c>
      <c r="I14" s="95"/>
      <c r="J14" s="95"/>
      <c r="K14" s="32"/>
      <c r="L14" s="39" t="s">
        <v>313</v>
      </c>
      <c r="M14" s="95"/>
      <c r="N14" s="15"/>
    </row>
    <row r="15" spans="1:19" ht="15.75">
      <c r="A15" s="12"/>
      <c r="B15" s="30"/>
      <c r="C15" s="31"/>
      <c r="D15" s="31"/>
      <c r="E15" s="32"/>
      <c r="F15" s="33"/>
      <c r="G15" s="33"/>
      <c r="H15" s="33"/>
      <c r="I15" s="33"/>
      <c r="J15" s="33"/>
      <c r="K15" s="33"/>
      <c r="L15" s="33"/>
      <c r="N15" s="15"/>
    </row>
    <row r="16" spans="1:19" ht="15.75">
      <c r="A16" s="12"/>
      <c r="B16" s="34" t="s">
        <v>25</v>
      </c>
      <c r="C16" s="35">
        <v>2</v>
      </c>
      <c r="D16" s="35">
        <v>6</v>
      </c>
      <c r="E16" s="36">
        <f t="shared" ref="E16:E50" si="0">IF(ISBLANK(D16),"",(IFERROR(((D16/C16-1)*100),"")))</f>
        <v>200</v>
      </c>
      <c r="F16" s="36">
        <f>+(D16*100)/$D$50</f>
        <v>5.5248618784530384E-2</v>
      </c>
      <c r="G16" s="35">
        <v>16</v>
      </c>
      <c r="H16" s="35">
        <v>29</v>
      </c>
      <c r="I16" s="36">
        <f t="shared" ref="I16:I50" si="1">IF(ISBLANK(H16),"",(IFERROR(((H16/G16-1)*100),"")))</f>
        <v>81.25</v>
      </c>
      <c r="J16" s="36">
        <f>+(H16*100)/$H$50</f>
        <v>3.1809057903454022E-2</v>
      </c>
      <c r="K16" s="81"/>
      <c r="L16" s="35">
        <v>100</v>
      </c>
      <c r="M16" s="36">
        <f>+(L16*100)/$L$50</f>
        <v>3.1860628865092541E-2</v>
      </c>
      <c r="N16" s="15"/>
    </row>
    <row r="17" spans="1:14" ht="15.75">
      <c r="A17" s="12"/>
      <c r="B17" s="34" t="s">
        <v>0</v>
      </c>
      <c r="C17" s="35">
        <v>1845</v>
      </c>
      <c r="D17" s="35">
        <v>3224</v>
      </c>
      <c r="E17" s="36">
        <f t="shared" si="0"/>
        <v>74.742547425474257</v>
      </c>
      <c r="F17" s="36">
        <f t="shared" ref="F17:F48" si="2">+(D17*100)/$D$50</f>
        <v>29.686924493554329</v>
      </c>
      <c r="G17" s="35">
        <v>14509</v>
      </c>
      <c r="H17" s="35">
        <v>24043</v>
      </c>
      <c r="I17" s="36">
        <f t="shared" si="1"/>
        <v>65.710938038458892</v>
      </c>
      <c r="J17" s="36">
        <f t="shared" ref="J17:J48" si="3">+(H17*100)/$H$50</f>
        <v>26.371902730094661</v>
      </c>
      <c r="K17" s="81"/>
      <c r="L17" s="35">
        <v>70851</v>
      </c>
      <c r="M17" s="36">
        <f t="shared" ref="M17:M47" si="4">+(L17*100)/$L$50</f>
        <v>22.573574157206714</v>
      </c>
      <c r="N17" s="15"/>
    </row>
    <row r="18" spans="1:14" ht="15.75">
      <c r="A18" s="12"/>
      <c r="B18" s="34" t="s">
        <v>23</v>
      </c>
      <c r="C18" s="35">
        <v>109</v>
      </c>
      <c r="D18" s="35">
        <v>165</v>
      </c>
      <c r="E18" s="36">
        <f t="shared" si="0"/>
        <v>51.37614678899083</v>
      </c>
      <c r="F18" s="36">
        <f t="shared" si="2"/>
        <v>1.5193370165745856</v>
      </c>
      <c r="G18" s="35">
        <v>929</v>
      </c>
      <c r="H18" s="35">
        <v>1165</v>
      </c>
      <c r="I18" s="36">
        <f t="shared" si="1"/>
        <v>25.403659849300332</v>
      </c>
      <c r="J18" s="36">
        <f t="shared" si="3"/>
        <v>1.2778466364663428</v>
      </c>
      <c r="K18" s="81"/>
      <c r="L18" s="35">
        <v>3578</v>
      </c>
      <c r="M18" s="36">
        <f t="shared" si="4"/>
        <v>1.1399733007930111</v>
      </c>
      <c r="N18" s="15"/>
    </row>
    <row r="19" spans="1:14" ht="15.75">
      <c r="A19" s="12"/>
      <c r="B19" s="34" t="s">
        <v>2</v>
      </c>
      <c r="C19" s="35">
        <v>398</v>
      </c>
      <c r="D19" s="35">
        <v>398</v>
      </c>
      <c r="E19" s="36">
        <f t="shared" si="0"/>
        <v>0</v>
      </c>
      <c r="F19" s="36">
        <f t="shared" si="2"/>
        <v>3.6648250460405158</v>
      </c>
      <c r="G19" s="35">
        <v>2942</v>
      </c>
      <c r="H19" s="35">
        <v>3385</v>
      </c>
      <c r="I19" s="36">
        <f t="shared" si="1"/>
        <v>15.057783820530247</v>
      </c>
      <c r="J19" s="36">
        <f t="shared" si="3"/>
        <v>3.7128848621790302</v>
      </c>
      <c r="K19" s="81"/>
      <c r="L19" s="35">
        <v>13657</v>
      </c>
      <c r="M19" s="36">
        <f t="shared" si="4"/>
        <v>4.3512060841056881</v>
      </c>
      <c r="N19" s="15"/>
    </row>
    <row r="20" spans="1:14" ht="15.75">
      <c r="A20" s="12"/>
      <c r="B20" s="34" t="s">
        <v>230</v>
      </c>
      <c r="C20" s="35">
        <v>727</v>
      </c>
      <c r="D20" s="35">
        <v>964</v>
      </c>
      <c r="E20" s="36">
        <f t="shared" si="0"/>
        <v>32.599724896836314</v>
      </c>
      <c r="F20" s="36">
        <f t="shared" si="2"/>
        <v>8.876611418047883</v>
      </c>
      <c r="G20" s="35">
        <v>6885</v>
      </c>
      <c r="H20" s="35">
        <v>8111</v>
      </c>
      <c r="I20" s="36">
        <f t="shared" si="1"/>
        <v>17.806826434277422</v>
      </c>
      <c r="J20" s="36">
        <f t="shared" si="3"/>
        <v>8.8966644363763994</v>
      </c>
      <c r="K20" s="81"/>
      <c r="L20" s="35">
        <v>30458</v>
      </c>
      <c r="M20" s="36">
        <f t="shared" si="4"/>
        <v>9.7041103397298851</v>
      </c>
      <c r="N20" s="15"/>
    </row>
    <row r="21" spans="1:14" ht="15.75">
      <c r="A21" s="12"/>
      <c r="B21" s="34" t="s">
        <v>5</v>
      </c>
      <c r="C21" s="35">
        <v>88</v>
      </c>
      <c r="D21" s="35">
        <v>72</v>
      </c>
      <c r="E21" s="36">
        <f t="shared" si="0"/>
        <v>-18.181818181818176</v>
      </c>
      <c r="F21" s="36">
        <f t="shared" si="2"/>
        <v>0.66298342541436461</v>
      </c>
      <c r="G21" s="35">
        <v>481</v>
      </c>
      <c r="H21" s="35">
        <v>750</v>
      </c>
      <c r="I21" s="36">
        <f t="shared" si="1"/>
        <v>55.92515592515592</v>
      </c>
      <c r="J21" s="36">
        <f t="shared" si="3"/>
        <v>0.82264804922725931</v>
      </c>
      <c r="K21" s="81"/>
      <c r="L21" s="35">
        <v>3043</v>
      </c>
      <c r="M21" s="36">
        <f t="shared" si="4"/>
        <v>0.96951893636476594</v>
      </c>
      <c r="N21" s="15"/>
    </row>
    <row r="22" spans="1:14" ht="15.75">
      <c r="A22" s="12"/>
      <c r="B22" s="34" t="s">
        <v>9</v>
      </c>
      <c r="C22" s="35">
        <v>111</v>
      </c>
      <c r="D22" s="35">
        <v>66</v>
      </c>
      <c r="E22" s="36">
        <f t="shared" si="0"/>
        <v>-40.54054054054054</v>
      </c>
      <c r="F22" s="36">
        <f t="shared" si="2"/>
        <v>0.60773480662983426</v>
      </c>
      <c r="G22" s="35">
        <v>633</v>
      </c>
      <c r="H22" s="35">
        <v>602</v>
      </c>
      <c r="I22" s="36">
        <f t="shared" si="1"/>
        <v>-4.8973143759873601</v>
      </c>
      <c r="J22" s="36">
        <f t="shared" si="3"/>
        <v>0.66031216751308008</v>
      </c>
      <c r="K22" s="81"/>
      <c r="L22" s="35">
        <v>2156</v>
      </c>
      <c r="M22" s="36">
        <f t="shared" si="4"/>
        <v>0.68691515833139516</v>
      </c>
      <c r="N22" s="15"/>
    </row>
    <row r="23" spans="1:14" ht="15.75">
      <c r="A23" s="12"/>
      <c r="B23" s="34" t="s">
        <v>10</v>
      </c>
      <c r="C23" s="35">
        <v>78</v>
      </c>
      <c r="D23" s="35">
        <v>38</v>
      </c>
      <c r="E23" s="36">
        <f t="shared" si="0"/>
        <v>-51.282051282051277</v>
      </c>
      <c r="F23" s="36">
        <f t="shared" si="2"/>
        <v>0.34990791896869244</v>
      </c>
      <c r="G23" s="35">
        <v>747</v>
      </c>
      <c r="H23" s="35">
        <v>637</v>
      </c>
      <c r="I23" s="36">
        <f t="shared" si="1"/>
        <v>-14.725568942436418</v>
      </c>
      <c r="J23" s="36">
        <f t="shared" si="3"/>
        <v>0.69870240981035225</v>
      </c>
      <c r="K23" s="81"/>
      <c r="L23" s="35">
        <v>3044</v>
      </c>
      <c r="M23" s="36">
        <f t="shared" si="4"/>
        <v>0.96983754265341693</v>
      </c>
      <c r="N23" s="15"/>
    </row>
    <row r="24" spans="1:14" ht="15.75">
      <c r="A24" s="12"/>
      <c r="B24" s="34" t="s">
        <v>21</v>
      </c>
      <c r="C24" s="35">
        <v>98</v>
      </c>
      <c r="D24" s="35">
        <v>124</v>
      </c>
      <c r="E24" s="36">
        <f t="shared" si="0"/>
        <v>26.530612244897966</v>
      </c>
      <c r="F24" s="36">
        <f t="shared" si="2"/>
        <v>1.141804788213628</v>
      </c>
      <c r="G24" s="35">
        <v>874</v>
      </c>
      <c r="H24" s="35">
        <v>1144</v>
      </c>
      <c r="I24" s="36">
        <f t="shared" si="1"/>
        <v>30.892448512585812</v>
      </c>
      <c r="J24" s="36">
        <f t="shared" si="3"/>
        <v>1.2548124910879794</v>
      </c>
      <c r="K24" s="81"/>
      <c r="L24" s="35">
        <v>4479</v>
      </c>
      <c r="M24" s="36">
        <f t="shared" si="4"/>
        <v>1.4270375668674948</v>
      </c>
      <c r="N24" s="15"/>
    </row>
    <row r="25" spans="1:14" ht="15.75">
      <c r="A25" s="12"/>
      <c r="B25" s="34" t="s">
        <v>12</v>
      </c>
      <c r="C25" s="35">
        <v>268</v>
      </c>
      <c r="D25" s="35">
        <v>132</v>
      </c>
      <c r="E25" s="36">
        <f t="shared" si="0"/>
        <v>-50.746268656716417</v>
      </c>
      <c r="F25" s="36">
        <f t="shared" si="2"/>
        <v>1.2154696132596685</v>
      </c>
      <c r="G25" s="35">
        <v>2414</v>
      </c>
      <c r="H25" s="35">
        <v>1824</v>
      </c>
      <c r="I25" s="36">
        <f t="shared" si="1"/>
        <v>-24.440762220381107</v>
      </c>
      <c r="J25" s="36">
        <f t="shared" si="3"/>
        <v>2.0006800557206947</v>
      </c>
      <c r="K25" s="81"/>
      <c r="L25" s="35">
        <v>7261</v>
      </c>
      <c r="M25" s="36">
        <f t="shared" si="4"/>
        <v>2.3134002618943694</v>
      </c>
      <c r="N25" s="15"/>
    </row>
    <row r="26" spans="1:14" ht="15.75">
      <c r="A26" s="12"/>
      <c r="B26" s="34" t="s">
        <v>16</v>
      </c>
      <c r="C26" s="35">
        <v>134</v>
      </c>
      <c r="D26" s="35">
        <v>272</v>
      </c>
      <c r="E26" s="36">
        <f t="shared" si="0"/>
        <v>102.98507462686568</v>
      </c>
      <c r="F26" s="36">
        <f t="shared" si="2"/>
        <v>2.5046040515653774</v>
      </c>
      <c r="G26" s="35">
        <v>1126</v>
      </c>
      <c r="H26" s="35">
        <v>2215</v>
      </c>
      <c r="I26" s="36">
        <f t="shared" si="1"/>
        <v>96.714031971580823</v>
      </c>
      <c r="J26" s="36">
        <f t="shared" si="3"/>
        <v>2.4295539053845059</v>
      </c>
      <c r="K26" s="81"/>
      <c r="L26" s="35">
        <v>5313</v>
      </c>
      <c r="M26" s="36">
        <f t="shared" si="4"/>
        <v>1.6927552116023665</v>
      </c>
      <c r="N26" s="15"/>
    </row>
    <row r="27" spans="1:14" ht="15.75">
      <c r="A27" s="12"/>
      <c r="B27" s="34" t="s">
        <v>14</v>
      </c>
      <c r="C27" s="35">
        <v>403</v>
      </c>
      <c r="D27" s="35">
        <v>573</v>
      </c>
      <c r="E27" s="36">
        <f t="shared" si="0"/>
        <v>42.183622828784117</v>
      </c>
      <c r="F27" s="36">
        <f t="shared" si="2"/>
        <v>5.2762430939226519</v>
      </c>
      <c r="G27" s="35">
        <v>2327</v>
      </c>
      <c r="H27" s="35">
        <v>4182</v>
      </c>
      <c r="I27" s="36">
        <f t="shared" si="1"/>
        <v>79.716373012462398</v>
      </c>
      <c r="J27" s="36">
        <f t="shared" si="3"/>
        <v>4.5870855224911979</v>
      </c>
      <c r="K27" s="81"/>
      <c r="L27" s="35">
        <v>9308</v>
      </c>
      <c r="M27" s="36">
        <f t="shared" si="4"/>
        <v>2.9655873347628137</v>
      </c>
      <c r="N27" s="15"/>
    </row>
    <row r="28" spans="1:14" ht="15.75">
      <c r="A28" s="12"/>
      <c r="B28" s="34" t="s">
        <v>24</v>
      </c>
      <c r="C28" s="35">
        <v>116</v>
      </c>
      <c r="D28" s="35">
        <v>52</v>
      </c>
      <c r="E28" s="36">
        <f t="shared" si="0"/>
        <v>-55.172413793103445</v>
      </c>
      <c r="F28" s="36">
        <f t="shared" si="2"/>
        <v>0.47882136279926335</v>
      </c>
      <c r="G28" s="35">
        <v>585</v>
      </c>
      <c r="H28" s="35">
        <v>984</v>
      </c>
      <c r="I28" s="36">
        <f t="shared" si="1"/>
        <v>68.205128205128204</v>
      </c>
      <c r="J28" s="36">
        <f t="shared" si="3"/>
        <v>1.0793142405861642</v>
      </c>
      <c r="K28" s="81"/>
      <c r="L28" s="35">
        <v>2450</v>
      </c>
      <c r="M28" s="36">
        <f t="shared" si="4"/>
        <v>0.78058540719476721</v>
      </c>
      <c r="N28" s="15"/>
    </row>
    <row r="29" spans="1:14" ht="15.75">
      <c r="A29" s="12"/>
      <c r="B29" s="34" t="s">
        <v>18</v>
      </c>
      <c r="C29" s="35">
        <v>137</v>
      </c>
      <c r="D29" s="35">
        <v>210</v>
      </c>
      <c r="E29" s="36">
        <f t="shared" si="0"/>
        <v>53.284671532846708</v>
      </c>
      <c r="F29" s="36">
        <f t="shared" si="2"/>
        <v>1.9337016574585635</v>
      </c>
      <c r="G29" s="35">
        <v>948</v>
      </c>
      <c r="H29" s="35">
        <v>3271</v>
      </c>
      <c r="I29" s="36">
        <f t="shared" si="1"/>
        <v>245.042194092827</v>
      </c>
      <c r="J29" s="36">
        <f t="shared" si="3"/>
        <v>3.5878423586964869</v>
      </c>
      <c r="K29" s="81"/>
      <c r="L29" s="35">
        <v>6276</v>
      </c>
      <c r="M29" s="36">
        <f t="shared" si="4"/>
        <v>1.9995730675732077</v>
      </c>
      <c r="N29" s="15"/>
    </row>
    <row r="30" spans="1:14" ht="15.75">
      <c r="A30" s="12"/>
      <c r="B30" s="34" t="s">
        <v>1</v>
      </c>
      <c r="C30" s="35">
        <v>381</v>
      </c>
      <c r="D30" s="35">
        <v>462</v>
      </c>
      <c r="E30" s="36">
        <f t="shared" si="0"/>
        <v>21.259842519685044</v>
      </c>
      <c r="F30" s="36">
        <f t="shared" si="2"/>
        <v>4.2541436464088394</v>
      </c>
      <c r="G30" s="35">
        <v>3267</v>
      </c>
      <c r="H30" s="35">
        <v>4362</v>
      </c>
      <c r="I30" s="36">
        <f t="shared" si="1"/>
        <v>33.516988062442607</v>
      </c>
      <c r="J30" s="36">
        <f t="shared" si="3"/>
        <v>4.7845210543057402</v>
      </c>
      <c r="K30" s="81"/>
      <c r="L30" s="35">
        <v>13562</v>
      </c>
      <c r="M30" s="36">
        <f t="shared" si="4"/>
        <v>4.3209384866838505</v>
      </c>
      <c r="N30" s="15"/>
    </row>
    <row r="31" spans="1:14" ht="15.75">
      <c r="A31" s="12"/>
      <c r="B31" s="34" t="s">
        <v>27</v>
      </c>
      <c r="C31" s="35">
        <v>0</v>
      </c>
      <c r="D31" s="35">
        <v>0</v>
      </c>
      <c r="E31" s="36" t="str">
        <f t="shared" si="0"/>
        <v/>
      </c>
      <c r="F31" s="36">
        <f t="shared" si="2"/>
        <v>0</v>
      </c>
      <c r="G31" s="35">
        <v>0</v>
      </c>
      <c r="H31" s="35">
        <v>1</v>
      </c>
      <c r="I31" s="36" t="str">
        <f t="shared" si="1"/>
        <v/>
      </c>
      <c r="J31" s="36">
        <f t="shared" si="3"/>
        <v>1.0968640656363457E-3</v>
      </c>
      <c r="K31" s="81"/>
      <c r="L31" s="35">
        <v>4</v>
      </c>
      <c r="M31" s="36">
        <f t="shared" si="4"/>
        <v>1.2744251546037016E-3</v>
      </c>
      <c r="N31" s="15"/>
    </row>
    <row r="32" spans="1:14" ht="15.75">
      <c r="A32" s="12"/>
      <c r="B32" s="34" t="s">
        <v>26</v>
      </c>
      <c r="C32" s="35">
        <v>1</v>
      </c>
      <c r="D32" s="35">
        <v>1</v>
      </c>
      <c r="E32" s="36">
        <f t="shared" si="0"/>
        <v>0</v>
      </c>
      <c r="F32" s="36">
        <f t="shared" si="2"/>
        <v>9.2081031307550652E-3</v>
      </c>
      <c r="G32" s="35">
        <v>13</v>
      </c>
      <c r="H32" s="35">
        <v>12</v>
      </c>
      <c r="I32" s="36">
        <f t="shared" si="1"/>
        <v>-7.6923076923076872</v>
      </c>
      <c r="J32" s="36">
        <f t="shared" si="3"/>
        <v>1.3162368787636148E-2</v>
      </c>
      <c r="K32" s="81"/>
      <c r="L32" s="35">
        <v>49</v>
      </c>
      <c r="M32" s="36">
        <f t="shared" si="4"/>
        <v>1.5611708143895344E-2</v>
      </c>
      <c r="N32" s="15"/>
    </row>
    <row r="33" spans="1:14" ht="15.75">
      <c r="A33" s="12"/>
      <c r="B33" s="34" t="s">
        <v>8</v>
      </c>
      <c r="C33" s="35">
        <v>124</v>
      </c>
      <c r="D33" s="35">
        <v>200</v>
      </c>
      <c r="E33" s="36">
        <f t="shared" si="0"/>
        <v>61.290322580645153</v>
      </c>
      <c r="F33" s="36">
        <f t="shared" si="2"/>
        <v>1.8416206261510129</v>
      </c>
      <c r="G33" s="35">
        <v>965</v>
      </c>
      <c r="H33" s="35">
        <v>1457</v>
      </c>
      <c r="I33" s="36">
        <f t="shared" si="1"/>
        <v>50.984455958549212</v>
      </c>
      <c r="J33" s="36">
        <f t="shared" si="3"/>
        <v>1.5981309436321556</v>
      </c>
      <c r="K33" s="81"/>
      <c r="L33" s="35">
        <v>4105</v>
      </c>
      <c r="M33" s="36">
        <f t="shared" si="4"/>
        <v>1.3078788149120488</v>
      </c>
      <c r="N33" s="15"/>
    </row>
    <row r="34" spans="1:14" ht="15.75">
      <c r="A34" s="12"/>
      <c r="B34" s="34" t="s">
        <v>19</v>
      </c>
      <c r="C34" s="35">
        <v>110</v>
      </c>
      <c r="D34" s="35">
        <v>160</v>
      </c>
      <c r="E34" s="36">
        <f t="shared" si="0"/>
        <v>45.45454545454546</v>
      </c>
      <c r="F34" s="36">
        <f t="shared" si="2"/>
        <v>1.4732965009208103</v>
      </c>
      <c r="G34" s="35">
        <v>1165</v>
      </c>
      <c r="H34" s="35">
        <v>1879</v>
      </c>
      <c r="I34" s="36">
        <f t="shared" si="1"/>
        <v>61.287553648068659</v>
      </c>
      <c r="J34" s="36">
        <f t="shared" si="3"/>
        <v>2.0610075793306937</v>
      </c>
      <c r="K34" s="81"/>
      <c r="L34" s="35">
        <v>4400</v>
      </c>
      <c r="M34" s="36">
        <f t="shared" si="4"/>
        <v>1.4018676700640718</v>
      </c>
      <c r="N34" s="15"/>
    </row>
    <row r="35" spans="1:14" ht="15.75">
      <c r="A35" s="12"/>
      <c r="B35" s="34" t="s">
        <v>17</v>
      </c>
      <c r="C35" s="35">
        <v>223</v>
      </c>
      <c r="D35" s="35">
        <v>342</v>
      </c>
      <c r="E35" s="36">
        <f t="shared" si="0"/>
        <v>53.36322869955157</v>
      </c>
      <c r="F35" s="36">
        <f t="shared" si="2"/>
        <v>3.1491712707182322</v>
      </c>
      <c r="G35" s="35">
        <v>1898</v>
      </c>
      <c r="H35" s="35">
        <v>2175</v>
      </c>
      <c r="I35" s="36">
        <f t="shared" si="1"/>
        <v>14.594309799789261</v>
      </c>
      <c r="J35" s="36">
        <f t="shared" si="3"/>
        <v>2.3856793427590519</v>
      </c>
      <c r="K35" s="81"/>
      <c r="L35" s="35">
        <v>6725</v>
      </c>
      <c r="M35" s="36">
        <f t="shared" si="4"/>
        <v>2.1426272911774733</v>
      </c>
      <c r="N35" s="15"/>
    </row>
    <row r="36" spans="1:14" ht="15.75">
      <c r="A36" s="12"/>
      <c r="B36" s="34" t="s">
        <v>4</v>
      </c>
      <c r="C36" s="35">
        <v>453</v>
      </c>
      <c r="D36" s="35">
        <v>291</v>
      </c>
      <c r="E36" s="36">
        <f t="shared" si="0"/>
        <v>-35.761589403973517</v>
      </c>
      <c r="F36" s="36">
        <f t="shared" si="2"/>
        <v>2.6795580110497239</v>
      </c>
      <c r="G36" s="35">
        <v>3651</v>
      </c>
      <c r="H36" s="35">
        <v>3679</v>
      </c>
      <c r="I36" s="36">
        <f t="shared" si="1"/>
        <v>0.76691317447274976</v>
      </c>
      <c r="J36" s="36">
        <f t="shared" si="3"/>
        <v>4.0353628974761158</v>
      </c>
      <c r="K36" s="81"/>
      <c r="L36" s="35">
        <v>22604</v>
      </c>
      <c r="M36" s="36">
        <f t="shared" si="4"/>
        <v>7.2017765486655172</v>
      </c>
      <c r="N36" s="15"/>
    </row>
    <row r="37" spans="1:14" ht="15.75">
      <c r="A37" s="12"/>
      <c r="B37" s="34" t="s">
        <v>13</v>
      </c>
      <c r="C37" s="35">
        <v>189</v>
      </c>
      <c r="D37" s="35">
        <v>332</v>
      </c>
      <c r="E37" s="36">
        <f t="shared" si="0"/>
        <v>75.661375661375658</v>
      </c>
      <c r="F37" s="36">
        <f t="shared" si="2"/>
        <v>3.0570902394106816</v>
      </c>
      <c r="G37" s="35">
        <v>1435</v>
      </c>
      <c r="H37" s="35">
        <v>2590</v>
      </c>
      <c r="I37" s="36">
        <f t="shared" si="1"/>
        <v>80.487804878048792</v>
      </c>
      <c r="J37" s="36">
        <f t="shared" si="3"/>
        <v>2.8408779299981353</v>
      </c>
      <c r="K37" s="81"/>
      <c r="L37" s="35">
        <v>6324</v>
      </c>
      <c r="M37" s="36">
        <f t="shared" si="4"/>
        <v>2.0148661694284522</v>
      </c>
      <c r="N37" s="15"/>
    </row>
    <row r="38" spans="1:14" ht="15.75">
      <c r="A38" s="12"/>
      <c r="B38" s="34" t="s">
        <v>11</v>
      </c>
      <c r="C38" s="35">
        <v>240</v>
      </c>
      <c r="D38" s="35">
        <v>249</v>
      </c>
      <c r="E38" s="36">
        <f t="shared" si="0"/>
        <v>3.7500000000000089</v>
      </c>
      <c r="F38" s="36">
        <f t="shared" si="2"/>
        <v>2.2928176795580111</v>
      </c>
      <c r="G38" s="35">
        <v>1812</v>
      </c>
      <c r="H38" s="35">
        <v>2384</v>
      </c>
      <c r="I38" s="36">
        <f t="shared" si="1"/>
        <v>31.567328918322303</v>
      </c>
      <c r="J38" s="36">
        <f t="shared" si="3"/>
        <v>2.6149239324770481</v>
      </c>
      <c r="K38" s="81"/>
      <c r="L38" s="35">
        <v>7036</v>
      </c>
      <c r="M38" s="36">
        <f t="shared" si="4"/>
        <v>2.2417138469479112</v>
      </c>
      <c r="N38" s="15"/>
    </row>
    <row r="39" spans="1:14" ht="15.75">
      <c r="A39" s="12"/>
      <c r="B39" s="34" t="s">
        <v>22</v>
      </c>
      <c r="C39" s="35">
        <v>150</v>
      </c>
      <c r="D39" s="35">
        <v>287</v>
      </c>
      <c r="E39" s="36">
        <f t="shared" si="0"/>
        <v>91.333333333333329</v>
      </c>
      <c r="F39" s="36">
        <f t="shared" si="2"/>
        <v>2.6427255985267033</v>
      </c>
      <c r="G39" s="35">
        <v>1061</v>
      </c>
      <c r="H39" s="35">
        <v>2461</v>
      </c>
      <c r="I39" s="36">
        <f t="shared" si="1"/>
        <v>131.95098963242225</v>
      </c>
      <c r="J39" s="36">
        <f t="shared" si="3"/>
        <v>2.6993824655310465</v>
      </c>
      <c r="K39" s="81"/>
      <c r="L39" s="35">
        <v>5618</v>
      </c>
      <c r="M39" s="36">
        <f t="shared" si="4"/>
        <v>1.7899301296408989</v>
      </c>
      <c r="N39" s="15"/>
    </row>
    <row r="40" spans="1:14" ht="15.75">
      <c r="A40" s="12"/>
      <c r="B40" s="34" t="s">
        <v>15</v>
      </c>
      <c r="C40" s="35">
        <v>41</v>
      </c>
      <c r="D40" s="35">
        <v>52</v>
      </c>
      <c r="E40" s="36">
        <f t="shared" si="0"/>
        <v>26.829268292682929</v>
      </c>
      <c r="F40" s="36">
        <f t="shared" si="2"/>
        <v>0.47882136279926335</v>
      </c>
      <c r="G40" s="35">
        <v>315</v>
      </c>
      <c r="H40" s="35">
        <v>505</v>
      </c>
      <c r="I40" s="36">
        <f t="shared" si="1"/>
        <v>60.317460317460323</v>
      </c>
      <c r="J40" s="36">
        <f t="shared" si="3"/>
        <v>0.55391635314635457</v>
      </c>
      <c r="K40" s="81"/>
      <c r="L40" s="35">
        <v>1407</v>
      </c>
      <c r="M40" s="36">
        <f t="shared" si="4"/>
        <v>0.44827904813185204</v>
      </c>
      <c r="N40" s="15"/>
    </row>
    <row r="41" spans="1:14" ht="15.75">
      <c r="A41" s="12"/>
      <c r="B41" s="34" t="s">
        <v>6</v>
      </c>
      <c r="C41" s="35">
        <v>138</v>
      </c>
      <c r="D41" s="35">
        <v>140</v>
      </c>
      <c r="E41" s="36">
        <f t="shared" si="0"/>
        <v>1.449275362318847</v>
      </c>
      <c r="F41" s="36">
        <f t="shared" si="2"/>
        <v>1.2891344383057091</v>
      </c>
      <c r="G41" s="35">
        <v>1221</v>
      </c>
      <c r="H41" s="35">
        <v>1241</v>
      </c>
      <c r="I41" s="36">
        <f t="shared" si="1"/>
        <v>1.6380016380016293</v>
      </c>
      <c r="J41" s="36">
        <f t="shared" si="3"/>
        <v>1.3612083054547051</v>
      </c>
      <c r="K41" s="81"/>
      <c r="L41" s="35">
        <v>4943</v>
      </c>
      <c r="M41" s="36">
        <f t="shared" si="4"/>
        <v>1.5748708848015243</v>
      </c>
      <c r="N41" s="15"/>
    </row>
    <row r="42" spans="1:14" ht="15.75">
      <c r="A42" s="12"/>
      <c r="B42" s="34" t="s">
        <v>74</v>
      </c>
      <c r="C42" s="35">
        <v>3</v>
      </c>
      <c r="D42" s="35">
        <v>2</v>
      </c>
      <c r="E42" s="36">
        <f t="shared" si="0"/>
        <v>-33.333333333333336</v>
      </c>
      <c r="F42" s="36">
        <f t="shared" si="2"/>
        <v>1.841620626151013E-2</v>
      </c>
      <c r="G42" s="35">
        <v>9</v>
      </c>
      <c r="H42" s="35">
        <v>9</v>
      </c>
      <c r="I42" s="36">
        <f t="shared" si="1"/>
        <v>0</v>
      </c>
      <c r="J42" s="36">
        <f t="shared" si="3"/>
        <v>9.8717765907271118E-3</v>
      </c>
      <c r="K42" s="81"/>
      <c r="L42" s="35">
        <v>21</v>
      </c>
      <c r="M42" s="36">
        <f t="shared" si="4"/>
        <v>6.690732061669433E-3</v>
      </c>
      <c r="N42" s="15"/>
    </row>
    <row r="43" spans="1:14" ht="15.75">
      <c r="A43" s="12"/>
      <c r="B43" s="34" t="s">
        <v>3</v>
      </c>
      <c r="C43" s="35">
        <v>489</v>
      </c>
      <c r="D43" s="35">
        <v>504</v>
      </c>
      <c r="E43" s="36">
        <f t="shared" si="0"/>
        <v>3.0674846625766916</v>
      </c>
      <c r="F43" s="36">
        <f t="shared" si="2"/>
        <v>4.6408839779005522</v>
      </c>
      <c r="G43" s="35">
        <v>3804</v>
      </c>
      <c r="H43" s="35">
        <v>4695</v>
      </c>
      <c r="I43" s="36">
        <f t="shared" si="1"/>
        <v>23.422712933753953</v>
      </c>
      <c r="J43" s="36">
        <f t="shared" si="3"/>
        <v>5.1497767881626428</v>
      </c>
      <c r="K43" s="81"/>
      <c r="L43" s="35">
        <v>17104</v>
      </c>
      <c r="M43" s="36">
        <f t="shared" si="4"/>
        <v>5.4494419610854283</v>
      </c>
      <c r="N43" s="15"/>
    </row>
    <row r="44" spans="1:14" ht="15.75">
      <c r="A44" s="12"/>
      <c r="B44" s="34" t="s">
        <v>20</v>
      </c>
      <c r="C44" s="35">
        <v>127</v>
      </c>
      <c r="D44" s="35">
        <v>85</v>
      </c>
      <c r="E44" s="36">
        <f t="shared" si="0"/>
        <v>-33.070866141732282</v>
      </c>
      <c r="F44" s="36">
        <f t="shared" si="2"/>
        <v>0.78268876611418048</v>
      </c>
      <c r="G44" s="35">
        <v>2370</v>
      </c>
      <c r="H44" s="35">
        <v>1487</v>
      </c>
      <c r="I44" s="36">
        <f t="shared" si="1"/>
        <v>-37.257383966244731</v>
      </c>
      <c r="J44" s="36">
        <f t="shared" si="3"/>
        <v>1.6310368656012459</v>
      </c>
      <c r="K44" s="81"/>
      <c r="L44" s="35">
        <v>9769</v>
      </c>
      <c r="M44" s="36">
        <f t="shared" si="4"/>
        <v>3.1124648338308902</v>
      </c>
      <c r="N44" s="15"/>
    </row>
    <row r="45" spans="1:14" ht="15.75">
      <c r="A45" s="12"/>
      <c r="B45" s="34" t="s">
        <v>7</v>
      </c>
      <c r="C45" s="35">
        <v>154</v>
      </c>
      <c r="D45" s="35">
        <v>193</v>
      </c>
      <c r="E45" s="36">
        <f t="shared" si="0"/>
        <v>25.324675324675326</v>
      </c>
      <c r="F45" s="36">
        <f t="shared" si="2"/>
        <v>1.7771639042357275</v>
      </c>
      <c r="G45" s="35">
        <v>1142</v>
      </c>
      <c r="H45" s="35">
        <v>1709</v>
      </c>
      <c r="I45" s="36">
        <f t="shared" si="1"/>
        <v>49.649737302977236</v>
      </c>
      <c r="J45" s="36">
        <f t="shared" si="3"/>
        <v>1.8745406881725148</v>
      </c>
      <c r="K45" s="81"/>
      <c r="L45" s="35">
        <v>4739</v>
      </c>
      <c r="M45" s="36">
        <f t="shared" si="4"/>
        <v>1.5098752019167354</v>
      </c>
      <c r="N45" s="15"/>
    </row>
    <row r="46" spans="1:14" ht="15.75">
      <c r="A46" s="12"/>
      <c r="B46" s="34" t="s">
        <v>231</v>
      </c>
      <c r="C46" s="35">
        <v>1028</v>
      </c>
      <c r="D46" s="35">
        <v>1263</v>
      </c>
      <c r="E46" s="36">
        <f t="shared" si="0"/>
        <v>22.859922178988334</v>
      </c>
      <c r="F46" s="36">
        <f t="shared" si="2"/>
        <v>11.629834254143647</v>
      </c>
      <c r="G46" s="35">
        <v>6908</v>
      </c>
      <c r="H46" s="35">
        <v>8177</v>
      </c>
      <c r="I46" s="36">
        <f t="shared" si="1"/>
        <v>18.370005790387967</v>
      </c>
      <c r="J46" s="36">
        <f t="shared" si="3"/>
        <v>8.9690574647083992</v>
      </c>
      <c r="K46" s="81"/>
      <c r="L46" s="35">
        <v>43459</v>
      </c>
      <c r="M46" s="36">
        <f t="shared" si="4"/>
        <v>13.846310698480567</v>
      </c>
      <c r="N46" s="15"/>
    </row>
    <row r="47" spans="1:14" ht="15.75">
      <c r="A47" s="12"/>
      <c r="B47" s="34" t="s">
        <v>29</v>
      </c>
      <c r="C47" s="35">
        <v>0</v>
      </c>
      <c r="D47" s="35">
        <v>1</v>
      </c>
      <c r="E47" s="36" t="str">
        <f t="shared" si="0"/>
        <v/>
      </c>
      <c r="F47" s="36">
        <f t="shared" si="2"/>
        <v>9.2081031307550652E-3</v>
      </c>
      <c r="G47" s="35">
        <v>1</v>
      </c>
      <c r="H47" s="35">
        <v>2</v>
      </c>
      <c r="I47" s="36">
        <f t="shared" si="1"/>
        <v>100</v>
      </c>
      <c r="J47" s="36">
        <f t="shared" si="3"/>
        <v>2.1937281312726913E-3</v>
      </c>
      <c r="K47" s="81"/>
      <c r="L47" s="35">
        <v>12</v>
      </c>
      <c r="M47" s="36">
        <f t="shared" si="4"/>
        <v>3.8232754638111047E-3</v>
      </c>
      <c r="N47" s="15"/>
    </row>
    <row r="48" spans="1:14" ht="15.75">
      <c r="A48" s="12"/>
      <c r="B48" s="34" t="s">
        <v>28</v>
      </c>
      <c r="C48" s="35">
        <v>0</v>
      </c>
      <c r="D48" s="35">
        <v>0</v>
      </c>
      <c r="E48" s="36" t="str">
        <f t="shared" si="0"/>
        <v/>
      </c>
      <c r="F48" s="36">
        <f t="shared" si="2"/>
        <v>0</v>
      </c>
      <c r="G48" s="35">
        <v>1</v>
      </c>
      <c r="H48" s="35">
        <v>2</v>
      </c>
      <c r="I48" s="36">
        <f t="shared" si="1"/>
        <v>100</v>
      </c>
      <c r="J48" s="36">
        <f t="shared" si="3"/>
        <v>2.1937281312726913E-3</v>
      </c>
      <c r="K48" s="81"/>
      <c r="L48" s="35">
        <v>7</v>
      </c>
      <c r="M48" s="36">
        <f>+(L48*100)/$L$50</f>
        <v>2.2302440205564777E-3</v>
      </c>
      <c r="N48" s="15"/>
    </row>
    <row r="49" spans="1:14" ht="15.75">
      <c r="A49" s="12"/>
      <c r="B49" s="34" t="s">
        <v>71</v>
      </c>
      <c r="C49" s="35">
        <v>0</v>
      </c>
      <c r="D49" s="35">
        <v>0</v>
      </c>
      <c r="E49" s="36" t="str">
        <f t="shared" si="0"/>
        <v/>
      </c>
      <c r="F49" s="36">
        <f>+(D49*100)/$D$50</f>
        <v>0</v>
      </c>
      <c r="G49" s="35">
        <v>0</v>
      </c>
      <c r="H49" s="35">
        <v>0</v>
      </c>
      <c r="I49" s="36" t="str">
        <f t="shared" si="1"/>
        <v/>
      </c>
      <c r="J49" s="36">
        <f>+(H49*100)/$H$50</f>
        <v>0</v>
      </c>
      <c r="K49" s="81"/>
      <c r="L49" s="35">
        <v>5</v>
      </c>
      <c r="M49" s="36">
        <f>+(L49*100)/$L$50</f>
        <v>1.593031443254627E-3</v>
      </c>
      <c r="N49" s="15"/>
    </row>
    <row r="50" spans="1:14" ht="15.75">
      <c r="A50" s="12"/>
      <c r="B50" s="40" t="s">
        <v>70</v>
      </c>
      <c r="C50" s="37">
        <f>SUM(C16:C49)</f>
        <v>8365</v>
      </c>
      <c r="D50" s="37">
        <f>SUM(D16:D49)</f>
        <v>10860</v>
      </c>
      <c r="E50" s="38">
        <f t="shared" si="0"/>
        <v>29.826658696951579</v>
      </c>
      <c r="F50" s="38">
        <v>100</v>
      </c>
      <c r="G50" s="37">
        <f>SUM(G16:G49)</f>
        <v>66454</v>
      </c>
      <c r="H50" s="37">
        <f>SUM(H16:H49)</f>
        <v>91169</v>
      </c>
      <c r="I50" s="38">
        <f t="shared" si="1"/>
        <v>37.191139735757076</v>
      </c>
      <c r="J50" s="38">
        <v>100</v>
      </c>
      <c r="K50" s="81"/>
      <c r="L50" s="37">
        <f>SUM(L16:L49)</f>
        <v>313867</v>
      </c>
      <c r="M50" s="38">
        <f>SUM(M16:M49)</f>
        <v>100.00000000000001</v>
      </c>
      <c r="N50" s="15"/>
    </row>
    <row r="51" spans="1:14">
      <c r="A51" s="12"/>
      <c r="B51" s="4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7"/>
    </row>
    <row r="52" spans="1:14" ht="15.75">
      <c r="A52" s="12"/>
      <c r="B52" s="34" t="s">
        <v>255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15"/>
    </row>
    <row r="53" spans="1:14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19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4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</sheetData>
  <mergeCells count="8">
    <mergeCell ref="J13:J14"/>
    <mergeCell ref="M13:M14"/>
    <mergeCell ref="C11:M11"/>
    <mergeCell ref="C13:D13"/>
    <mergeCell ref="E13:E14"/>
    <mergeCell ref="F13:F14"/>
    <mergeCell ref="G13:H13"/>
    <mergeCell ref="I13:I14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</sheetPr>
  <dimension ref="A1:V55"/>
  <sheetViews>
    <sheetView showGridLines="0" zoomScale="80" zoomScaleNormal="8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3.7109375" customWidth="1"/>
    <col min="7" max="9" width="11.7109375" customWidth="1"/>
    <col min="10" max="10" width="12.4257812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>
      <c r="A7" s="12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8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105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>
      <c r="A12" s="12"/>
      <c r="B12" s="8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22" ht="47.25">
      <c r="A13" s="12"/>
      <c r="B13" s="30" t="s">
        <v>256</v>
      </c>
      <c r="C13" s="98" t="s">
        <v>314</v>
      </c>
      <c r="D13" s="98"/>
      <c r="E13" s="95" t="s">
        <v>253</v>
      </c>
      <c r="F13" s="95" t="s">
        <v>306</v>
      </c>
      <c r="G13" s="100" t="s">
        <v>315</v>
      </c>
      <c r="H13" s="99"/>
      <c r="I13" s="95" t="s">
        <v>253</v>
      </c>
      <c r="J13" s="95" t="s">
        <v>306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2016</v>
      </c>
      <c r="D14" s="31">
        <v>2017</v>
      </c>
      <c r="E14" s="95"/>
      <c r="F14" s="95"/>
      <c r="G14" s="31">
        <v>2016</v>
      </c>
      <c r="H14" s="31">
        <v>2017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8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4" t="s">
        <v>23</v>
      </c>
      <c r="C16" s="35">
        <v>94</v>
      </c>
      <c r="D16" s="35">
        <v>76</v>
      </c>
      <c r="E16" s="36">
        <f t="shared" ref="E16:E48" si="0">IF(ISBLANK(D16),"",(IFERROR(((D16/C16-1)*100),"")))</f>
        <v>-19.148936170212771</v>
      </c>
      <c r="F16" s="36">
        <f>+(D16*100)/$D$48</f>
        <v>1.4742967992240543</v>
      </c>
      <c r="G16" s="35">
        <v>806</v>
      </c>
      <c r="H16" s="35">
        <v>667</v>
      </c>
      <c r="I16" s="36">
        <f t="shared" ref="I16:I48" si="1">IF(ISBLANK(H16),"",(IFERROR(((H16/G16-1)*100),"")))</f>
        <v>-17.245657568238215</v>
      </c>
      <c r="J16" s="36">
        <f>+(H16*100)/$H$48</f>
        <v>1.5166329384478956</v>
      </c>
      <c r="K16" s="81"/>
      <c r="L16" s="35">
        <v>2574</v>
      </c>
      <c r="M16" s="36">
        <f>+(L16*100)/$L$48</f>
        <v>1.6188271993157406</v>
      </c>
      <c r="N16" s="15"/>
    </row>
    <row r="17" spans="1:14" ht="15.75">
      <c r="A17" s="12"/>
      <c r="B17" s="34" t="s">
        <v>43</v>
      </c>
      <c r="C17" s="35">
        <v>23</v>
      </c>
      <c r="D17" s="35">
        <v>36</v>
      </c>
      <c r="E17" s="36">
        <f t="shared" si="0"/>
        <v>56.521739130434788</v>
      </c>
      <c r="F17" s="36">
        <f t="shared" ref="F17:F47" si="2">+(D17*100)/$D$48</f>
        <v>0.69835111542192052</v>
      </c>
      <c r="G17" s="35">
        <v>196</v>
      </c>
      <c r="H17" s="35">
        <v>346</v>
      </c>
      <c r="I17" s="36">
        <f t="shared" si="1"/>
        <v>76.530612244897966</v>
      </c>
      <c r="J17" s="36">
        <f t="shared" ref="J17:J47" si="3">+(H17*100)/$H$48</f>
        <v>0.78673912549171199</v>
      </c>
      <c r="K17" s="81"/>
      <c r="L17" s="35">
        <v>962</v>
      </c>
      <c r="M17" s="36">
        <f t="shared" ref="M17:M47" si="4">+(L17*100)/$L$48</f>
        <v>0.60501622600689287</v>
      </c>
      <c r="N17" s="15"/>
    </row>
    <row r="18" spans="1:14" ht="15.75">
      <c r="A18" s="12"/>
      <c r="B18" s="34" t="s">
        <v>33</v>
      </c>
      <c r="C18" s="35">
        <v>190</v>
      </c>
      <c r="D18" s="35">
        <v>244</v>
      </c>
      <c r="E18" s="36">
        <f t="shared" si="0"/>
        <v>28.421052631578945</v>
      </c>
      <c r="F18" s="36">
        <f t="shared" si="2"/>
        <v>4.7332686711930165</v>
      </c>
      <c r="G18" s="35">
        <v>1609</v>
      </c>
      <c r="H18" s="35">
        <v>1981</v>
      </c>
      <c r="I18" s="36">
        <f t="shared" si="1"/>
        <v>23.119950279676814</v>
      </c>
      <c r="J18" s="36">
        <f t="shared" si="3"/>
        <v>4.5044225653152639</v>
      </c>
      <c r="K18" s="81"/>
      <c r="L18" s="35">
        <v>7631</v>
      </c>
      <c r="M18" s="36">
        <f t="shared" si="4"/>
        <v>4.7992503333249479</v>
      </c>
      <c r="N18" s="15"/>
    </row>
    <row r="19" spans="1:14" ht="15.75">
      <c r="A19" s="12"/>
      <c r="B19" s="34" t="s">
        <v>30</v>
      </c>
      <c r="C19" s="35">
        <v>727</v>
      </c>
      <c r="D19" s="35">
        <v>964</v>
      </c>
      <c r="E19" s="36">
        <f t="shared" si="0"/>
        <v>32.599724896836314</v>
      </c>
      <c r="F19" s="36">
        <f t="shared" si="2"/>
        <v>18.700290979631426</v>
      </c>
      <c r="G19" s="35">
        <v>6885</v>
      </c>
      <c r="H19" s="35">
        <v>8111</v>
      </c>
      <c r="I19" s="36">
        <f t="shared" si="1"/>
        <v>17.806826434277422</v>
      </c>
      <c r="J19" s="36">
        <f t="shared" si="3"/>
        <v>18.442893199026809</v>
      </c>
      <c r="K19" s="81"/>
      <c r="L19" s="35">
        <v>30458</v>
      </c>
      <c r="M19" s="36">
        <f t="shared" si="4"/>
        <v>19.155492943573748</v>
      </c>
      <c r="N19" s="15"/>
    </row>
    <row r="20" spans="1:14" ht="15.75">
      <c r="A20" s="12"/>
      <c r="B20" s="34" t="s">
        <v>34</v>
      </c>
      <c r="C20" s="35">
        <v>153</v>
      </c>
      <c r="D20" s="35">
        <v>138</v>
      </c>
      <c r="E20" s="36">
        <f t="shared" si="0"/>
        <v>-9.8039215686274499</v>
      </c>
      <c r="F20" s="36">
        <f t="shared" si="2"/>
        <v>2.6770126091173618</v>
      </c>
      <c r="G20" s="35">
        <v>989</v>
      </c>
      <c r="H20" s="35">
        <v>1266</v>
      </c>
      <c r="I20" s="36">
        <f t="shared" si="1"/>
        <v>28.00808897876643</v>
      </c>
      <c r="J20" s="36">
        <f t="shared" si="3"/>
        <v>2.8786466267991542</v>
      </c>
      <c r="K20" s="81"/>
      <c r="L20" s="35">
        <v>4228</v>
      </c>
      <c r="M20" s="36">
        <f t="shared" si="4"/>
        <v>2.6590526024502528</v>
      </c>
      <c r="N20" s="15"/>
    </row>
    <row r="21" spans="1:14" ht="15.75">
      <c r="A21" s="12"/>
      <c r="B21" s="34" t="s">
        <v>32</v>
      </c>
      <c r="C21" s="35">
        <v>237</v>
      </c>
      <c r="D21" s="35">
        <v>398</v>
      </c>
      <c r="E21" s="36">
        <f t="shared" si="0"/>
        <v>67.932489451476783</v>
      </c>
      <c r="F21" s="36">
        <f t="shared" si="2"/>
        <v>7.7206595538312319</v>
      </c>
      <c r="G21" s="35">
        <v>2113</v>
      </c>
      <c r="H21" s="35">
        <v>2673</v>
      </c>
      <c r="I21" s="36">
        <f t="shared" si="1"/>
        <v>26.502602934216757</v>
      </c>
      <c r="J21" s="36">
        <f t="shared" si="3"/>
        <v>6.0779008162986878</v>
      </c>
      <c r="K21" s="81"/>
      <c r="L21" s="35">
        <v>13920</v>
      </c>
      <c r="M21" s="36">
        <f t="shared" si="4"/>
        <v>8.7544967422203221</v>
      </c>
      <c r="N21" s="15"/>
    </row>
    <row r="22" spans="1:14" ht="15.75">
      <c r="A22" s="12"/>
      <c r="B22" s="34" t="s">
        <v>35</v>
      </c>
      <c r="C22" s="35">
        <v>78</v>
      </c>
      <c r="D22" s="35">
        <v>56</v>
      </c>
      <c r="E22" s="36">
        <f t="shared" si="0"/>
        <v>-28.205128205128204</v>
      </c>
      <c r="F22" s="36">
        <f t="shared" si="2"/>
        <v>1.0863239573229875</v>
      </c>
      <c r="G22" s="35">
        <v>360</v>
      </c>
      <c r="H22" s="35">
        <v>585</v>
      </c>
      <c r="I22" s="36">
        <f t="shared" si="1"/>
        <v>62.5</v>
      </c>
      <c r="J22" s="36">
        <f t="shared" si="3"/>
        <v>1.3301803133313628</v>
      </c>
      <c r="K22" s="81"/>
      <c r="L22" s="35">
        <v>2344</v>
      </c>
      <c r="M22" s="36">
        <f t="shared" si="4"/>
        <v>1.4741767502704335</v>
      </c>
      <c r="N22" s="15"/>
    </row>
    <row r="23" spans="1:14" ht="15.75">
      <c r="A23" s="12"/>
      <c r="B23" s="34" t="s">
        <v>41</v>
      </c>
      <c r="C23" s="35">
        <v>182</v>
      </c>
      <c r="D23" s="35">
        <v>150</v>
      </c>
      <c r="E23" s="36">
        <f t="shared" si="0"/>
        <v>-17.582417582417587</v>
      </c>
      <c r="F23" s="36">
        <f t="shared" si="2"/>
        <v>2.9097963142580019</v>
      </c>
      <c r="G23" s="35">
        <v>1457</v>
      </c>
      <c r="H23" s="35">
        <v>1564</v>
      </c>
      <c r="I23" s="36">
        <f t="shared" si="1"/>
        <v>7.3438572409059821</v>
      </c>
      <c r="J23" s="36">
        <f t="shared" si="3"/>
        <v>3.5562427522226518</v>
      </c>
      <c r="K23" s="81"/>
      <c r="L23" s="35">
        <v>5118</v>
      </c>
      <c r="M23" s="36">
        <f t="shared" si="4"/>
        <v>3.2187869487560063</v>
      </c>
      <c r="N23" s="15"/>
    </row>
    <row r="24" spans="1:14" ht="15.75">
      <c r="A24" s="12"/>
      <c r="B24" s="34" t="s">
        <v>52</v>
      </c>
      <c r="C24" s="35">
        <v>94</v>
      </c>
      <c r="D24" s="35">
        <v>112</v>
      </c>
      <c r="E24" s="36">
        <f t="shared" si="0"/>
        <v>19.14893617021276</v>
      </c>
      <c r="F24" s="36">
        <f t="shared" si="2"/>
        <v>2.172647914645975</v>
      </c>
      <c r="G24" s="35">
        <v>831</v>
      </c>
      <c r="H24" s="35">
        <v>1070</v>
      </c>
      <c r="I24" s="36">
        <f t="shared" si="1"/>
        <v>28.760529482551146</v>
      </c>
      <c r="J24" s="36">
        <f t="shared" si="3"/>
        <v>2.432979376520612</v>
      </c>
      <c r="K24" s="81"/>
      <c r="L24" s="35">
        <v>4201</v>
      </c>
      <c r="M24" s="36">
        <f t="shared" si="4"/>
        <v>2.6420718975623254</v>
      </c>
      <c r="N24" s="15"/>
    </row>
    <row r="25" spans="1:14" ht="15.75">
      <c r="A25" s="12"/>
      <c r="B25" s="34" t="s">
        <v>38</v>
      </c>
      <c r="C25" s="35">
        <v>125</v>
      </c>
      <c r="D25" s="35">
        <v>111</v>
      </c>
      <c r="E25" s="36">
        <f t="shared" si="0"/>
        <v>-11.2</v>
      </c>
      <c r="F25" s="36">
        <f t="shared" si="2"/>
        <v>2.1532492725509216</v>
      </c>
      <c r="G25" s="35">
        <v>869</v>
      </c>
      <c r="H25" s="35">
        <v>1123</v>
      </c>
      <c r="I25" s="36">
        <f t="shared" si="1"/>
        <v>29.228998849252008</v>
      </c>
      <c r="J25" s="36">
        <f t="shared" si="3"/>
        <v>2.5534914390959322</v>
      </c>
      <c r="K25" s="81"/>
      <c r="L25" s="35">
        <v>3422</v>
      </c>
      <c r="M25" s="36">
        <f t="shared" si="4"/>
        <v>2.1521471157958292</v>
      </c>
      <c r="N25" s="15"/>
    </row>
    <row r="26" spans="1:14" ht="15.75">
      <c r="A26" s="12"/>
      <c r="B26" s="34" t="s">
        <v>57</v>
      </c>
      <c r="C26" s="35">
        <v>0</v>
      </c>
      <c r="D26" s="35">
        <v>0</v>
      </c>
      <c r="E26" s="36" t="str">
        <f t="shared" si="0"/>
        <v/>
      </c>
      <c r="F26" s="36">
        <f t="shared" si="2"/>
        <v>0</v>
      </c>
      <c r="G26" s="35">
        <v>0</v>
      </c>
      <c r="H26" s="35">
        <v>1</v>
      </c>
      <c r="I26" s="36" t="str">
        <f t="shared" si="1"/>
        <v/>
      </c>
      <c r="J26" s="36">
        <f t="shared" si="3"/>
        <v>2.273812501421133E-3</v>
      </c>
      <c r="K26" s="81"/>
      <c r="L26" s="35">
        <v>3</v>
      </c>
      <c r="M26" s="36">
        <f t="shared" si="4"/>
        <v>1.8867449875474831E-3</v>
      </c>
      <c r="N26" s="15"/>
    </row>
    <row r="27" spans="1:14" ht="15.75">
      <c r="A27" s="12"/>
      <c r="B27" s="34" t="s">
        <v>56</v>
      </c>
      <c r="C27" s="35">
        <v>2</v>
      </c>
      <c r="D27" s="35">
        <v>6</v>
      </c>
      <c r="E27" s="36">
        <f t="shared" si="0"/>
        <v>200</v>
      </c>
      <c r="F27" s="36">
        <f t="shared" si="2"/>
        <v>0.11639185257032007</v>
      </c>
      <c r="G27" s="35">
        <v>16</v>
      </c>
      <c r="H27" s="35">
        <v>29</v>
      </c>
      <c r="I27" s="36">
        <f t="shared" si="1"/>
        <v>81.25</v>
      </c>
      <c r="J27" s="36">
        <f t="shared" si="3"/>
        <v>6.5940562541212847E-2</v>
      </c>
      <c r="K27" s="81"/>
      <c r="L27" s="35">
        <v>99</v>
      </c>
      <c r="M27" s="36">
        <f t="shared" si="4"/>
        <v>6.2262584589066944E-2</v>
      </c>
      <c r="N27" s="15"/>
    </row>
    <row r="28" spans="1:14" ht="15.75">
      <c r="A28" s="12"/>
      <c r="B28" s="34" t="s">
        <v>39</v>
      </c>
      <c r="C28" s="35">
        <v>33</v>
      </c>
      <c r="D28" s="35">
        <v>20</v>
      </c>
      <c r="E28" s="36">
        <f t="shared" si="0"/>
        <v>-39.393939393939391</v>
      </c>
      <c r="F28" s="36">
        <f t="shared" si="2"/>
        <v>0.3879728419010669</v>
      </c>
      <c r="G28" s="35">
        <v>357</v>
      </c>
      <c r="H28" s="35">
        <v>334</v>
      </c>
      <c r="I28" s="36">
        <f t="shared" si="1"/>
        <v>-6.4425770308123242</v>
      </c>
      <c r="J28" s="36">
        <f t="shared" si="3"/>
        <v>0.75945337547465841</v>
      </c>
      <c r="K28" s="81"/>
      <c r="L28" s="35">
        <v>1659</v>
      </c>
      <c r="M28" s="36">
        <f t="shared" si="4"/>
        <v>1.0433699781137582</v>
      </c>
      <c r="N28" s="15"/>
    </row>
    <row r="29" spans="1:14" ht="15.75">
      <c r="A29" s="12"/>
      <c r="B29" s="34" t="s">
        <v>31</v>
      </c>
      <c r="C29" s="35">
        <v>530</v>
      </c>
      <c r="D29" s="35">
        <v>1273</v>
      </c>
      <c r="E29" s="36">
        <f t="shared" si="0"/>
        <v>140.18867924528303</v>
      </c>
      <c r="F29" s="36">
        <f t="shared" si="2"/>
        <v>24.69447138700291</v>
      </c>
      <c r="G29" s="35">
        <v>5185</v>
      </c>
      <c r="H29" s="35">
        <v>8978</v>
      </c>
      <c r="I29" s="36">
        <f t="shared" si="1"/>
        <v>73.153326904532307</v>
      </c>
      <c r="J29" s="36">
        <f t="shared" si="3"/>
        <v>20.414288637758929</v>
      </c>
      <c r="K29" s="81"/>
      <c r="L29" s="35">
        <v>28710</v>
      </c>
      <c r="M29" s="36">
        <f t="shared" si="4"/>
        <v>18.056149530829412</v>
      </c>
      <c r="N29" s="15"/>
    </row>
    <row r="30" spans="1:14" ht="15.75">
      <c r="A30" s="12"/>
      <c r="B30" s="34" t="s">
        <v>58</v>
      </c>
      <c r="C30" s="35">
        <v>0</v>
      </c>
      <c r="D30" s="35">
        <v>1</v>
      </c>
      <c r="E30" s="36" t="str">
        <f t="shared" si="0"/>
        <v/>
      </c>
      <c r="F30" s="36">
        <f t="shared" si="2"/>
        <v>1.9398642095053348E-2</v>
      </c>
      <c r="G30" s="35">
        <v>1</v>
      </c>
      <c r="H30" s="35">
        <v>2</v>
      </c>
      <c r="I30" s="36">
        <f t="shared" si="1"/>
        <v>100</v>
      </c>
      <c r="J30" s="36">
        <f t="shared" si="3"/>
        <v>4.5476250028422659E-3</v>
      </c>
      <c r="K30" s="81"/>
      <c r="L30" s="35">
        <v>12</v>
      </c>
      <c r="M30" s="36">
        <f t="shared" si="4"/>
        <v>7.5469799501899325E-3</v>
      </c>
      <c r="N30" s="15"/>
    </row>
    <row r="31" spans="1:14" ht="15.75">
      <c r="A31" s="12"/>
      <c r="B31" s="34" t="s">
        <v>55</v>
      </c>
      <c r="C31" s="35">
        <v>19</v>
      </c>
      <c r="D31" s="35">
        <v>88</v>
      </c>
      <c r="E31" s="36">
        <f t="shared" si="0"/>
        <v>363.15789473684214</v>
      </c>
      <c r="F31" s="36">
        <f t="shared" si="2"/>
        <v>1.7070805043646944</v>
      </c>
      <c r="G31" s="35">
        <v>168</v>
      </c>
      <c r="H31" s="35">
        <v>278</v>
      </c>
      <c r="I31" s="36">
        <f t="shared" si="1"/>
        <v>65.476190476190467</v>
      </c>
      <c r="J31" s="36">
        <f t="shared" si="3"/>
        <v>0.63211987539507497</v>
      </c>
      <c r="K31" s="81"/>
      <c r="L31" s="35">
        <v>757</v>
      </c>
      <c r="M31" s="36">
        <f t="shared" si="4"/>
        <v>0.4760886518578149</v>
      </c>
      <c r="N31" s="15"/>
    </row>
    <row r="32" spans="1:14" ht="15.75">
      <c r="A32" s="12"/>
      <c r="B32" s="34" t="s">
        <v>47</v>
      </c>
      <c r="C32" s="35">
        <v>61</v>
      </c>
      <c r="D32" s="35">
        <v>155</v>
      </c>
      <c r="E32" s="36">
        <f t="shared" si="0"/>
        <v>154.09836065573771</v>
      </c>
      <c r="F32" s="36">
        <f t="shared" si="2"/>
        <v>3.0067895247332688</v>
      </c>
      <c r="G32" s="35">
        <v>454</v>
      </c>
      <c r="H32" s="35">
        <v>2368</v>
      </c>
      <c r="I32" s="36">
        <f t="shared" si="1"/>
        <v>421.58590308370043</v>
      </c>
      <c r="J32" s="36">
        <f t="shared" si="3"/>
        <v>5.3843880033652427</v>
      </c>
      <c r="K32" s="81"/>
      <c r="L32" s="35">
        <v>4116</v>
      </c>
      <c r="M32" s="36">
        <f t="shared" si="4"/>
        <v>2.5886141229151467</v>
      </c>
      <c r="N32" s="15"/>
    </row>
    <row r="33" spans="1:14" ht="15.75">
      <c r="A33" s="12"/>
      <c r="B33" s="34" t="s">
        <v>40</v>
      </c>
      <c r="C33" s="35">
        <v>81</v>
      </c>
      <c r="D33" s="35">
        <v>145</v>
      </c>
      <c r="E33" s="36">
        <f t="shared" si="0"/>
        <v>79.012345679012341</v>
      </c>
      <c r="F33" s="36">
        <f t="shared" si="2"/>
        <v>2.812803103782735</v>
      </c>
      <c r="G33" s="35">
        <v>671</v>
      </c>
      <c r="H33" s="35">
        <v>953</v>
      </c>
      <c r="I33" s="36">
        <f t="shared" si="1"/>
        <v>42.026825633383005</v>
      </c>
      <c r="J33" s="36">
        <f t="shared" si="3"/>
        <v>2.1669433138543397</v>
      </c>
      <c r="K33" s="81"/>
      <c r="L33" s="35">
        <v>2993</v>
      </c>
      <c r="M33" s="36">
        <f t="shared" si="4"/>
        <v>1.882342582576539</v>
      </c>
      <c r="N33" s="15"/>
    </row>
    <row r="34" spans="1:14" ht="15.75">
      <c r="A34" s="12"/>
      <c r="B34" s="34" t="s">
        <v>44</v>
      </c>
      <c r="C34" s="35">
        <v>111</v>
      </c>
      <c r="D34" s="35">
        <v>85</v>
      </c>
      <c r="E34" s="36">
        <f t="shared" si="0"/>
        <v>-23.423423423423429</v>
      </c>
      <c r="F34" s="36">
        <f t="shared" si="2"/>
        <v>1.6488845780795345</v>
      </c>
      <c r="G34" s="35">
        <v>890</v>
      </c>
      <c r="H34" s="35">
        <v>1334</v>
      </c>
      <c r="I34" s="36">
        <f t="shared" si="1"/>
        <v>49.887640449438209</v>
      </c>
      <c r="J34" s="36">
        <f t="shared" si="3"/>
        <v>3.0332658768957912</v>
      </c>
      <c r="K34" s="81"/>
      <c r="L34" s="35">
        <v>3982</v>
      </c>
      <c r="M34" s="36">
        <f t="shared" si="4"/>
        <v>2.5043395134713591</v>
      </c>
      <c r="N34" s="15"/>
    </row>
    <row r="35" spans="1:14" ht="15.75">
      <c r="A35" s="12"/>
      <c r="B35" s="34" t="s">
        <v>36</v>
      </c>
      <c r="C35" s="35">
        <v>101</v>
      </c>
      <c r="D35" s="35">
        <v>93</v>
      </c>
      <c r="E35" s="36">
        <f t="shared" si="0"/>
        <v>-7.9207920792079172</v>
      </c>
      <c r="F35" s="36">
        <f t="shared" si="2"/>
        <v>1.8040737148399613</v>
      </c>
      <c r="G35" s="35">
        <v>846</v>
      </c>
      <c r="H35" s="35">
        <v>778</v>
      </c>
      <c r="I35" s="36">
        <f t="shared" si="1"/>
        <v>-8.0378250591016549</v>
      </c>
      <c r="J35" s="36">
        <f t="shared" si="3"/>
        <v>1.7690261261056413</v>
      </c>
      <c r="K35" s="81"/>
      <c r="L35" s="35">
        <v>3359</v>
      </c>
      <c r="M35" s="36">
        <f t="shared" si="4"/>
        <v>2.112525471057332</v>
      </c>
      <c r="N35" s="15"/>
    </row>
    <row r="36" spans="1:14" ht="15.75">
      <c r="A36" s="12"/>
      <c r="B36" s="34" t="s">
        <v>48</v>
      </c>
      <c r="C36" s="35">
        <v>87</v>
      </c>
      <c r="D36" s="35">
        <v>200</v>
      </c>
      <c r="E36" s="36">
        <f t="shared" si="0"/>
        <v>129.88505747126436</v>
      </c>
      <c r="F36" s="36">
        <f t="shared" si="2"/>
        <v>3.8797284190106693</v>
      </c>
      <c r="G36" s="35">
        <v>641</v>
      </c>
      <c r="H36" s="35">
        <v>1463</v>
      </c>
      <c r="I36" s="36">
        <f t="shared" si="1"/>
        <v>128.23712948517939</v>
      </c>
      <c r="J36" s="36">
        <f t="shared" si="3"/>
        <v>3.3265876895791173</v>
      </c>
      <c r="K36" s="81"/>
      <c r="L36" s="35">
        <v>3307</v>
      </c>
      <c r="M36" s="36">
        <f t="shared" si="4"/>
        <v>2.0798218912731756</v>
      </c>
      <c r="N36" s="15"/>
    </row>
    <row r="37" spans="1:14" ht="15.75">
      <c r="A37" s="12"/>
      <c r="B37" s="34" t="s">
        <v>85</v>
      </c>
      <c r="C37" s="35">
        <v>0</v>
      </c>
      <c r="D37" s="35">
        <v>0</v>
      </c>
      <c r="E37" s="36" t="str">
        <f t="shared" si="0"/>
        <v/>
      </c>
      <c r="F37" s="36">
        <f t="shared" si="2"/>
        <v>0</v>
      </c>
      <c r="G37" s="35">
        <v>1</v>
      </c>
      <c r="H37" s="35">
        <v>2</v>
      </c>
      <c r="I37" s="36">
        <f t="shared" si="1"/>
        <v>100</v>
      </c>
      <c r="J37" s="36">
        <f t="shared" si="3"/>
        <v>4.5476250028422659E-3</v>
      </c>
      <c r="K37" s="81"/>
      <c r="L37" s="35">
        <v>6</v>
      </c>
      <c r="M37" s="36">
        <f t="shared" si="4"/>
        <v>3.7734899750949662E-3</v>
      </c>
      <c r="N37" s="15"/>
    </row>
    <row r="38" spans="1:14" ht="15.75">
      <c r="A38" s="12"/>
      <c r="B38" s="34" t="s">
        <v>53</v>
      </c>
      <c r="C38" s="35">
        <v>110</v>
      </c>
      <c r="D38" s="35">
        <v>47</v>
      </c>
      <c r="E38" s="36">
        <f t="shared" si="0"/>
        <v>-57.272727272727273</v>
      </c>
      <c r="F38" s="36">
        <f t="shared" si="2"/>
        <v>0.91173617846750732</v>
      </c>
      <c r="G38" s="35">
        <v>534</v>
      </c>
      <c r="H38" s="35">
        <v>780</v>
      </c>
      <c r="I38" s="36">
        <f t="shared" si="1"/>
        <v>46.067415730337082</v>
      </c>
      <c r="J38" s="36">
        <f t="shared" si="3"/>
        <v>1.7735737511084837</v>
      </c>
      <c r="K38" s="81"/>
      <c r="L38" s="35">
        <v>2100</v>
      </c>
      <c r="M38" s="36">
        <f t="shared" si="4"/>
        <v>1.3207214912832381</v>
      </c>
      <c r="N38" s="15"/>
    </row>
    <row r="39" spans="1:14" ht="15.75">
      <c r="A39" s="12"/>
      <c r="B39" s="34" t="s">
        <v>50</v>
      </c>
      <c r="C39" s="35">
        <v>76</v>
      </c>
      <c r="D39" s="35">
        <v>65</v>
      </c>
      <c r="E39" s="36">
        <f t="shared" si="0"/>
        <v>-14.473684210526317</v>
      </c>
      <c r="F39" s="36">
        <f t="shared" si="2"/>
        <v>1.2609117361784674</v>
      </c>
      <c r="G39" s="35">
        <v>626</v>
      </c>
      <c r="H39" s="35">
        <v>1037</v>
      </c>
      <c r="I39" s="36">
        <f t="shared" si="1"/>
        <v>65.654952076677304</v>
      </c>
      <c r="J39" s="36">
        <f t="shared" si="3"/>
        <v>2.3579435639737145</v>
      </c>
      <c r="K39" s="81"/>
      <c r="L39" s="35">
        <v>2675</v>
      </c>
      <c r="M39" s="36">
        <f t="shared" si="4"/>
        <v>1.6823476138965057</v>
      </c>
      <c r="N39" s="15"/>
    </row>
    <row r="40" spans="1:14" ht="15.75">
      <c r="A40" s="12"/>
      <c r="B40" s="34" t="s">
        <v>54</v>
      </c>
      <c r="C40" s="35">
        <v>3</v>
      </c>
      <c r="D40" s="35">
        <v>2</v>
      </c>
      <c r="E40" s="36">
        <f t="shared" si="0"/>
        <v>-33.333333333333336</v>
      </c>
      <c r="F40" s="36">
        <f t="shared" si="2"/>
        <v>3.8797284190106696E-2</v>
      </c>
      <c r="G40" s="35">
        <v>9</v>
      </c>
      <c r="H40" s="35">
        <v>9</v>
      </c>
      <c r="I40" s="36">
        <f t="shared" si="1"/>
        <v>0</v>
      </c>
      <c r="J40" s="36">
        <f t="shared" si="3"/>
        <v>2.0464312512790194E-2</v>
      </c>
      <c r="K40" s="81"/>
      <c r="L40" s="35">
        <v>21</v>
      </c>
      <c r="M40" s="36">
        <f t="shared" si="4"/>
        <v>1.3207214912832381E-2</v>
      </c>
      <c r="N40" s="15"/>
    </row>
    <row r="41" spans="1:14" ht="15.75">
      <c r="A41" s="12"/>
      <c r="B41" s="34" t="s">
        <v>232</v>
      </c>
      <c r="C41" s="35">
        <v>1</v>
      </c>
      <c r="D41" s="35">
        <v>1</v>
      </c>
      <c r="E41" s="36">
        <f t="shared" si="0"/>
        <v>0</v>
      </c>
      <c r="F41" s="36">
        <f t="shared" si="2"/>
        <v>1.9398642095053348E-2</v>
      </c>
      <c r="G41" s="35">
        <v>12</v>
      </c>
      <c r="H41" s="35">
        <v>10</v>
      </c>
      <c r="I41" s="36">
        <f t="shared" si="1"/>
        <v>-16.666666666666664</v>
      </c>
      <c r="J41" s="36">
        <f t="shared" si="3"/>
        <v>2.2738125014211328E-2</v>
      </c>
      <c r="K41" s="81"/>
      <c r="L41" s="35">
        <v>43</v>
      </c>
      <c r="M41" s="36">
        <f t="shared" si="4"/>
        <v>2.7043344821513923E-2</v>
      </c>
      <c r="N41" s="15"/>
    </row>
    <row r="42" spans="1:14" ht="15.75">
      <c r="A42" s="12"/>
      <c r="B42" s="34" t="s">
        <v>42</v>
      </c>
      <c r="C42" s="35">
        <v>144</v>
      </c>
      <c r="D42" s="35">
        <v>192</v>
      </c>
      <c r="E42" s="36">
        <f t="shared" si="0"/>
        <v>33.333333333333329</v>
      </c>
      <c r="F42" s="36">
        <f t="shared" si="2"/>
        <v>3.7245392822502423</v>
      </c>
      <c r="G42" s="35">
        <v>1189</v>
      </c>
      <c r="H42" s="35">
        <v>1233</v>
      </c>
      <c r="I42" s="36">
        <f t="shared" si="1"/>
        <v>3.7005887300252338</v>
      </c>
      <c r="J42" s="36">
        <f t="shared" si="3"/>
        <v>2.8036108142522567</v>
      </c>
      <c r="K42" s="81"/>
      <c r="L42" s="35">
        <v>4520</v>
      </c>
      <c r="M42" s="36">
        <f t="shared" si="4"/>
        <v>2.8426957812382079</v>
      </c>
      <c r="N42" s="15"/>
    </row>
    <row r="43" spans="1:14" ht="15.75">
      <c r="A43" s="12"/>
      <c r="B43" s="34" t="s">
        <v>51</v>
      </c>
      <c r="C43" s="35">
        <v>69</v>
      </c>
      <c r="D43" s="35">
        <v>70</v>
      </c>
      <c r="E43" s="36">
        <f t="shared" si="0"/>
        <v>1.449275362318847</v>
      </c>
      <c r="F43" s="36">
        <f t="shared" si="2"/>
        <v>1.3579049466537343</v>
      </c>
      <c r="G43" s="35">
        <v>1916</v>
      </c>
      <c r="H43" s="35">
        <v>920</v>
      </c>
      <c r="I43" s="36">
        <f t="shared" si="1"/>
        <v>-51.983298538622137</v>
      </c>
      <c r="J43" s="36">
        <f t="shared" si="3"/>
        <v>2.0919075013074422</v>
      </c>
      <c r="K43" s="81"/>
      <c r="L43" s="35">
        <v>7887</v>
      </c>
      <c r="M43" s="36">
        <f t="shared" si="4"/>
        <v>4.9602525722623332</v>
      </c>
      <c r="N43" s="15"/>
    </row>
    <row r="44" spans="1:14" ht="15.75">
      <c r="A44" s="12"/>
      <c r="B44" s="34" t="s">
        <v>46</v>
      </c>
      <c r="C44" s="35">
        <v>39</v>
      </c>
      <c r="D44" s="35">
        <v>16</v>
      </c>
      <c r="E44" s="36">
        <f t="shared" si="0"/>
        <v>-58.974358974358978</v>
      </c>
      <c r="F44" s="36">
        <f t="shared" si="2"/>
        <v>0.31037827352085356</v>
      </c>
      <c r="G44" s="35">
        <v>210</v>
      </c>
      <c r="H44" s="35">
        <v>163</v>
      </c>
      <c r="I44" s="36">
        <f t="shared" si="1"/>
        <v>-22.38095238095238</v>
      </c>
      <c r="J44" s="36">
        <f t="shared" si="3"/>
        <v>0.37063143773164464</v>
      </c>
      <c r="K44" s="81"/>
      <c r="L44" s="35">
        <v>725</v>
      </c>
      <c r="M44" s="36">
        <f t="shared" si="4"/>
        <v>0.45596337199064174</v>
      </c>
      <c r="N44" s="15"/>
    </row>
    <row r="45" spans="1:14" ht="15.75">
      <c r="A45" s="12"/>
      <c r="B45" s="34" t="s">
        <v>49</v>
      </c>
      <c r="C45" s="35">
        <v>263</v>
      </c>
      <c r="D45" s="35">
        <v>228</v>
      </c>
      <c r="E45" s="36">
        <f t="shared" si="0"/>
        <v>-13.307984790874528</v>
      </c>
      <c r="F45" s="36">
        <f t="shared" si="2"/>
        <v>4.4228903976721625</v>
      </c>
      <c r="G45" s="35">
        <v>1424</v>
      </c>
      <c r="H45" s="35">
        <v>1564</v>
      </c>
      <c r="I45" s="36">
        <f t="shared" si="1"/>
        <v>9.8314606741572987</v>
      </c>
      <c r="J45" s="36">
        <f t="shared" si="3"/>
        <v>3.5562427522226518</v>
      </c>
      <c r="K45" s="81"/>
      <c r="L45" s="35">
        <v>4617</v>
      </c>
      <c r="M45" s="36">
        <f t="shared" si="4"/>
        <v>2.9037005358355765</v>
      </c>
      <c r="N45" s="15"/>
    </row>
    <row r="46" spans="1:14" ht="15.75">
      <c r="A46" s="12"/>
      <c r="B46" s="34" t="s">
        <v>37</v>
      </c>
      <c r="C46" s="35">
        <v>192</v>
      </c>
      <c r="D46" s="35">
        <v>126</v>
      </c>
      <c r="E46" s="36">
        <f t="shared" si="0"/>
        <v>-34.375</v>
      </c>
      <c r="F46" s="36">
        <f t="shared" si="2"/>
        <v>2.4442289039767218</v>
      </c>
      <c r="G46" s="35">
        <v>1586</v>
      </c>
      <c r="H46" s="35">
        <v>1595</v>
      </c>
      <c r="I46" s="36">
        <f t="shared" si="1"/>
        <v>0.56746532156368712</v>
      </c>
      <c r="J46" s="36">
        <f t="shared" si="3"/>
        <v>3.6267309397667069</v>
      </c>
      <c r="K46" s="81"/>
      <c r="L46" s="35">
        <v>9071</v>
      </c>
      <c r="M46" s="36">
        <f t="shared" si="4"/>
        <v>5.7048879273477393</v>
      </c>
      <c r="N46" s="15"/>
    </row>
    <row r="47" spans="1:14" ht="15.75">
      <c r="A47" s="12"/>
      <c r="B47" s="34" t="s">
        <v>45</v>
      </c>
      <c r="C47" s="35">
        <v>96</v>
      </c>
      <c r="D47" s="35">
        <v>57</v>
      </c>
      <c r="E47" s="36">
        <f t="shared" si="0"/>
        <v>-40.625</v>
      </c>
      <c r="F47" s="36">
        <f t="shared" si="2"/>
        <v>1.1057225994180406</v>
      </c>
      <c r="G47" s="35">
        <v>976</v>
      </c>
      <c r="H47" s="35">
        <v>762</v>
      </c>
      <c r="I47" s="36">
        <f t="shared" si="1"/>
        <v>-21.926229508196727</v>
      </c>
      <c r="J47" s="36">
        <f t="shared" si="3"/>
        <v>1.7326451260829032</v>
      </c>
      <c r="K47" s="81"/>
      <c r="L47" s="35">
        <v>3484</v>
      </c>
      <c r="M47" s="36">
        <f t="shared" si="4"/>
        <v>2.1911398455384772</v>
      </c>
      <c r="N47" s="15"/>
    </row>
    <row r="48" spans="1:14" ht="15.75">
      <c r="A48" s="12"/>
      <c r="B48" s="40" t="s">
        <v>70</v>
      </c>
      <c r="C48" s="42">
        <f>SUM(C16:C47)</f>
        <v>3921</v>
      </c>
      <c r="D48" s="42">
        <f>SUM(D16:D47)</f>
        <v>5155</v>
      </c>
      <c r="E48" s="38">
        <f t="shared" si="0"/>
        <v>31.471563376689616</v>
      </c>
      <c r="F48" s="38">
        <f>SUM(F16:F47)</f>
        <v>100.00000000000003</v>
      </c>
      <c r="G48" s="42">
        <f>SUM(G16:G47)</f>
        <v>33827</v>
      </c>
      <c r="H48" s="42">
        <f>SUM(H16:H47)</f>
        <v>43979</v>
      </c>
      <c r="I48" s="38">
        <f t="shared" si="1"/>
        <v>30.01152925178112</v>
      </c>
      <c r="J48" s="38">
        <f>SUM(J16:J47)</f>
        <v>100.00000000000001</v>
      </c>
      <c r="K48" s="4"/>
      <c r="L48" s="42">
        <f>SUM(L16:L47)</f>
        <v>159004</v>
      </c>
      <c r="M48" s="38">
        <f>SUM(M16:M47)</f>
        <v>100.00000000000001</v>
      </c>
      <c r="N48" s="15"/>
    </row>
    <row r="49" spans="1:14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15"/>
    </row>
    <row r="50" spans="1:14" ht="15.75">
      <c r="A50" s="12"/>
      <c r="B50" s="34" t="s">
        <v>255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15"/>
    </row>
    <row r="51" spans="1:14">
      <c r="A51" s="18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19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FF0000"/>
  </sheetPr>
  <dimension ref="A1:S55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61.285156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97" t="s">
        <v>106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19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19" ht="47.25">
      <c r="A13" s="12"/>
      <c r="B13" s="30" t="s">
        <v>257</v>
      </c>
      <c r="C13" s="98" t="s">
        <v>314</v>
      </c>
      <c r="D13" s="98"/>
      <c r="E13" s="95" t="s">
        <v>253</v>
      </c>
      <c r="F13" s="95" t="s">
        <v>306</v>
      </c>
      <c r="G13" s="100" t="s">
        <v>315</v>
      </c>
      <c r="H13" s="99"/>
      <c r="I13" s="95" t="s">
        <v>253</v>
      </c>
      <c r="J13" s="95" t="s">
        <v>306</v>
      </c>
      <c r="K13" s="32"/>
      <c r="L13" s="88" t="s">
        <v>316</v>
      </c>
      <c r="M13" s="95" t="s">
        <v>101</v>
      </c>
      <c r="N13" s="15"/>
    </row>
    <row r="14" spans="1:19" ht="15.75">
      <c r="A14" s="12"/>
      <c r="B14" s="30"/>
      <c r="C14" s="31">
        <v>2016</v>
      </c>
      <c r="D14" s="31">
        <v>2017</v>
      </c>
      <c r="E14" s="95"/>
      <c r="F14" s="95"/>
      <c r="G14" s="31">
        <v>2016</v>
      </c>
      <c r="H14" s="31">
        <v>2017</v>
      </c>
      <c r="I14" s="95"/>
      <c r="J14" s="95"/>
      <c r="K14" s="32"/>
      <c r="L14" s="39" t="s">
        <v>313</v>
      </c>
      <c r="M14" s="95"/>
      <c r="N14" s="15"/>
    </row>
    <row r="15" spans="1:19">
      <c r="A15" s="12"/>
      <c r="B15" s="8"/>
      <c r="C15" s="26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19" ht="15.75">
      <c r="A16" s="12"/>
      <c r="B16" s="34" t="s">
        <v>233</v>
      </c>
      <c r="C16" s="35">
        <v>70</v>
      </c>
      <c r="D16" s="35">
        <v>449</v>
      </c>
      <c r="E16" s="36">
        <f t="shared" ref="E16:E41" si="0">IF(ISBLANK(D16),"",(IFERROR(((D16/C16-1)*100),"")))</f>
        <v>541.42857142857144</v>
      </c>
      <c r="F16" s="36">
        <f>+(D16*100)/$D$41</f>
        <v>4.1344383057090237</v>
      </c>
      <c r="G16" s="35">
        <v>735</v>
      </c>
      <c r="H16" s="35">
        <v>2098</v>
      </c>
      <c r="I16" s="36">
        <f t="shared" ref="I16:I41" si="1">IF(ISBLANK(H16),"",(IFERROR(((H16/G16-1)*100),"")))</f>
        <v>185.44217687074828</v>
      </c>
      <c r="J16" s="36">
        <f>+(H16*100)/$H$41</f>
        <v>2.301220809705053</v>
      </c>
      <c r="K16" s="81"/>
      <c r="L16" s="35">
        <v>4893</v>
      </c>
      <c r="M16" s="36">
        <f>+(L16*100)/$L$41</f>
        <v>1.558940570368978</v>
      </c>
      <c r="N16" s="15"/>
    </row>
    <row r="17" spans="1:18" ht="15.75">
      <c r="A17" s="12"/>
      <c r="B17" s="34" t="s">
        <v>234</v>
      </c>
      <c r="C17" s="35">
        <v>31</v>
      </c>
      <c r="D17" s="35">
        <v>488</v>
      </c>
      <c r="E17" s="36">
        <f t="shared" si="0"/>
        <v>1474.1935483870968</v>
      </c>
      <c r="F17" s="36">
        <f t="shared" ref="F17:F40" si="2">+(D17*100)/$D$41</f>
        <v>4.4935543278084715</v>
      </c>
      <c r="G17" s="35">
        <v>328</v>
      </c>
      <c r="H17" s="35">
        <v>1992</v>
      </c>
      <c r="I17" s="36">
        <f t="shared" si="1"/>
        <v>507.3170731707317</v>
      </c>
      <c r="J17" s="36">
        <f t="shared" ref="J17:J40" si="3">+(H17*100)/$H$41</f>
        <v>2.1849532187476006</v>
      </c>
      <c r="K17" s="81"/>
      <c r="L17" s="35">
        <v>3213</v>
      </c>
      <c r="M17" s="36">
        <f t="shared" ref="M17:M40" si="4">+(L17*100)/$L$41</f>
        <v>1.0236820054354232</v>
      </c>
      <c r="N17" s="15"/>
    </row>
    <row r="18" spans="1:18" ht="15.75">
      <c r="A18" s="12"/>
      <c r="B18" s="34" t="s">
        <v>235</v>
      </c>
      <c r="C18" s="35">
        <v>624</v>
      </c>
      <c r="D18" s="35">
        <v>52</v>
      </c>
      <c r="E18" s="36">
        <f t="shared" si="0"/>
        <v>-91.666666666666657</v>
      </c>
      <c r="F18" s="36">
        <f t="shared" si="2"/>
        <v>0.47882136279926335</v>
      </c>
      <c r="G18" s="35">
        <v>5570</v>
      </c>
      <c r="H18" s="35">
        <v>4015</v>
      </c>
      <c r="I18" s="36">
        <f t="shared" si="1"/>
        <v>-27.917414721723521</v>
      </c>
      <c r="J18" s="36">
        <f t="shared" si="3"/>
        <v>4.4039092235299275</v>
      </c>
      <c r="K18" s="81"/>
      <c r="L18" s="35">
        <v>24813</v>
      </c>
      <c r="M18" s="36">
        <f t="shared" si="4"/>
        <v>7.905577840295412</v>
      </c>
      <c r="N18" s="15"/>
    </row>
    <row r="19" spans="1:18" ht="15.75">
      <c r="A19" s="12"/>
      <c r="B19" s="34" t="s">
        <v>236</v>
      </c>
      <c r="C19" s="35">
        <v>60</v>
      </c>
      <c r="D19" s="35">
        <v>78</v>
      </c>
      <c r="E19" s="36">
        <f t="shared" si="0"/>
        <v>30.000000000000004</v>
      </c>
      <c r="F19" s="36">
        <f t="shared" si="2"/>
        <v>0.71823204419889508</v>
      </c>
      <c r="G19" s="35">
        <v>659</v>
      </c>
      <c r="H19" s="35">
        <v>756</v>
      </c>
      <c r="I19" s="36">
        <f t="shared" si="1"/>
        <v>14.719271623672237</v>
      </c>
      <c r="J19" s="36">
        <f t="shared" si="3"/>
        <v>0.82922923362107737</v>
      </c>
      <c r="K19" s="81"/>
      <c r="L19" s="35">
        <v>3029</v>
      </c>
      <c r="M19" s="36">
        <f t="shared" si="4"/>
        <v>0.96505844832365306</v>
      </c>
      <c r="N19" s="15"/>
    </row>
    <row r="20" spans="1:18" ht="15.75">
      <c r="A20" s="12"/>
      <c r="B20" s="34" t="s">
        <v>237</v>
      </c>
      <c r="C20" s="35">
        <v>148</v>
      </c>
      <c r="D20" s="35">
        <v>94</v>
      </c>
      <c r="E20" s="36">
        <f t="shared" si="0"/>
        <v>-36.486486486486491</v>
      </c>
      <c r="F20" s="36">
        <f t="shared" si="2"/>
        <v>0.86556169429097607</v>
      </c>
      <c r="G20" s="35">
        <v>1291</v>
      </c>
      <c r="H20" s="35">
        <v>1305</v>
      </c>
      <c r="I20" s="36">
        <f t="shared" si="1"/>
        <v>1.0844306738962084</v>
      </c>
      <c r="J20" s="36">
        <f t="shared" si="3"/>
        <v>1.431407605655431</v>
      </c>
      <c r="K20" s="81"/>
      <c r="L20" s="35">
        <v>5447</v>
      </c>
      <c r="M20" s="36">
        <f t="shared" si="4"/>
        <v>1.7354484542815907</v>
      </c>
      <c r="N20" s="15"/>
    </row>
    <row r="21" spans="1:18" ht="15" customHeight="1">
      <c r="A21" s="12"/>
      <c r="B21" s="34" t="s">
        <v>238</v>
      </c>
      <c r="C21" s="35">
        <v>62</v>
      </c>
      <c r="D21" s="35">
        <v>40</v>
      </c>
      <c r="E21" s="36">
        <f t="shared" si="0"/>
        <v>-35.483870967741936</v>
      </c>
      <c r="F21" s="36">
        <f t="shared" si="2"/>
        <v>0.36832412523020258</v>
      </c>
      <c r="G21" s="35">
        <v>705</v>
      </c>
      <c r="H21" s="35">
        <v>605</v>
      </c>
      <c r="I21" s="36">
        <f t="shared" si="1"/>
        <v>-14.184397163120565</v>
      </c>
      <c r="J21" s="36">
        <f t="shared" si="3"/>
        <v>0.66360275970998917</v>
      </c>
      <c r="K21" s="81"/>
      <c r="L21" s="35">
        <v>2738</v>
      </c>
      <c r="M21" s="36">
        <f t="shared" si="4"/>
        <v>0.87234401832623376</v>
      </c>
      <c r="N21" s="15"/>
    </row>
    <row r="22" spans="1:18" ht="15.75">
      <c r="A22" s="12"/>
      <c r="B22" s="34" t="s">
        <v>239</v>
      </c>
      <c r="C22" s="35">
        <v>431</v>
      </c>
      <c r="D22" s="35">
        <v>17</v>
      </c>
      <c r="E22" s="36">
        <f t="shared" si="0"/>
        <v>-96.055684454756388</v>
      </c>
      <c r="F22" s="36">
        <f t="shared" si="2"/>
        <v>0.15653775322283608</v>
      </c>
      <c r="G22" s="35">
        <v>3043</v>
      </c>
      <c r="H22" s="35">
        <v>2575</v>
      </c>
      <c r="I22" s="36">
        <f t="shared" si="1"/>
        <v>-15.379559645087081</v>
      </c>
      <c r="J22" s="36">
        <f t="shared" si="3"/>
        <v>2.8244249690135903</v>
      </c>
      <c r="K22" s="81"/>
      <c r="L22" s="35">
        <v>11751</v>
      </c>
      <c r="M22" s="36">
        <f t="shared" si="4"/>
        <v>3.7439424979370242</v>
      </c>
      <c r="N22" s="15"/>
    </row>
    <row r="23" spans="1:18" ht="15.75">
      <c r="A23" s="12"/>
      <c r="B23" s="34" t="s">
        <v>240</v>
      </c>
      <c r="C23" s="35">
        <v>537</v>
      </c>
      <c r="D23" s="35">
        <v>248</v>
      </c>
      <c r="E23" s="36">
        <f t="shared" si="0"/>
        <v>-53.817504655493487</v>
      </c>
      <c r="F23" s="36">
        <f t="shared" si="2"/>
        <v>2.2836095764272559</v>
      </c>
      <c r="G23" s="35">
        <v>4359</v>
      </c>
      <c r="H23" s="35">
        <v>3971</v>
      </c>
      <c r="I23" s="36">
        <f t="shared" si="1"/>
        <v>-8.9011241110346422</v>
      </c>
      <c r="J23" s="36">
        <f t="shared" si="3"/>
        <v>4.3556472046419286</v>
      </c>
      <c r="K23" s="81"/>
      <c r="L23" s="35">
        <v>16622</v>
      </c>
      <c r="M23" s="36">
        <f t="shared" si="4"/>
        <v>5.295873729955682</v>
      </c>
      <c r="N23" s="15"/>
    </row>
    <row r="24" spans="1:18" ht="15.75">
      <c r="A24" s="12"/>
      <c r="B24" s="34" t="s">
        <v>241</v>
      </c>
      <c r="C24" s="35">
        <v>302</v>
      </c>
      <c r="D24" s="35">
        <v>44</v>
      </c>
      <c r="E24" s="36">
        <f t="shared" si="0"/>
        <v>-85.430463576158942</v>
      </c>
      <c r="F24" s="36">
        <f t="shared" si="2"/>
        <v>0.40515653775322286</v>
      </c>
      <c r="G24" s="35">
        <v>2473</v>
      </c>
      <c r="H24" s="35">
        <v>1750</v>
      </c>
      <c r="I24" s="36">
        <f t="shared" si="1"/>
        <v>-29.235746057420144</v>
      </c>
      <c r="J24" s="36">
        <f t="shared" si="3"/>
        <v>1.919512114863605</v>
      </c>
      <c r="K24" s="81"/>
      <c r="L24" s="35">
        <v>9018</v>
      </c>
      <c r="M24" s="36">
        <f t="shared" si="4"/>
        <v>2.8731915110540451</v>
      </c>
      <c r="N24" s="15"/>
    </row>
    <row r="25" spans="1:18" ht="15.75">
      <c r="A25" s="12"/>
      <c r="B25" s="34" t="s">
        <v>75</v>
      </c>
      <c r="C25" s="35">
        <v>389</v>
      </c>
      <c r="D25" s="35">
        <v>89</v>
      </c>
      <c r="E25" s="36">
        <f t="shared" si="0"/>
        <v>-77.120822622107966</v>
      </c>
      <c r="F25" s="36">
        <f t="shared" si="2"/>
        <v>0.81952117863720075</v>
      </c>
      <c r="G25" s="35">
        <v>3850</v>
      </c>
      <c r="H25" s="35">
        <v>2693</v>
      </c>
      <c r="I25" s="36">
        <f t="shared" si="1"/>
        <v>-30.051948051948052</v>
      </c>
      <c r="J25" s="36">
        <f t="shared" si="3"/>
        <v>2.9538549287586791</v>
      </c>
      <c r="K25" s="81"/>
      <c r="L25" s="35">
        <v>13599</v>
      </c>
      <c r="M25" s="36">
        <f t="shared" si="4"/>
        <v>4.3327269193639344</v>
      </c>
      <c r="N25" s="15"/>
      <c r="R25" s="4"/>
    </row>
    <row r="26" spans="1:18" ht="15" customHeight="1">
      <c r="A26" s="12"/>
      <c r="B26" s="34" t="s">
        <v>242</v>
      </c>
      <c r="C26" s="35">
        <v>97</v>
      </c>
      <c r="D26" s="35">
        <v>171</v>
      </c>
      <c r="E26" s="36">
        <f t="shared" si="0"/>
        <v>76.288659793814432</v>
      </c>
      <c r="F26" s="36">
        <f t="shared" si="2"/>
        <v>1.5745856353591161</v>
      </c>
      <c r="G26" s="35">
        <v>791</v>
      </c>
      <c r="H26" s="35">
        <v>1311</v>
      </c>
      <c r="I26" s="36">
        <f t="shared" si="1"/>
        <v>65.739570164348919</v>
      </c>
      <c r="J26" s="36">
        <f t="shared" si="3"/>
        <v>1.4379887900492492</v>
      </c>
      <c r="K26" s="81"/>
      <c r="L26" s="35">
        <v>3919</v>
      </c>
      <c r="M26" s="36">
        <f t="shared" si="4"/>
        <v>1.2486180452229767</v>
      </c>
      <c r="N26" s="15"/>
    </row>
    <row r="27" spans="1:18" ht="15" customHeight="1">
      <c r="A27" s="12"/>
      <c r="B27" s="34" t="s">
        <v>76</v>
      </c>
      <c r="C27" s="35">
        <v>20</v>
      </c>
      <c r="D27" s="35">
        <v>325</v>
      </c>
      <c r="E27" s="36">
        <f t="shared" si="0"/>
        <v>1525</v>
      </c>
      <c r="F27" s="36">
        <f t="shared" si="2"/>
        <v>2.992633517495396</v>
      </c>
      <c r="G27" s="35">
        <v>175</v>
      </c>
      <c r="H27" s="35">
        <v>1507</v>
      </c>
      <c r="I27" s="36">
        <f t="shared" si="1"/>
        <v>761.14285714285722</v>
      </c>
      <c r="J27" s="36">
        <f t="shared" si="3"/>
        <v>1.6529741469139729</v>
      </c>
      <c r="K27" s="81"/>
      <c r="L27" s="35">
        <v>2121</v>
      </c>
      <c r="M27" s="36">
        <f t="shared" si="4"/>
        <v>0.6757639382286128</v>
      </c>
      <c r="N27" s="15"/>
    </row>
    <row r="28" spans="1:18" ht="15" customHeight="1">
      <c r="A28" s="12"/>
      <c r="B28" s="34" t="s">
        <v>243</v>
      </c>
      <c r="C28" s="35">
        <v>64</v>
      </c>
      <c r="D28" s="35">
        <v>423</v>
      </c>
      <c r="E28" s="36">
        <f t="shared" si="0"/>
        <v>560.9375</v>
      </c>
      <c r="F28" s="36">
        <f t="shared" si="2"/>
        <v>3.8950276243093924</v>
      </c>
      <c r="G28" s="35">
        <v>618</v>
      </c>
      <c r="H28" s="35">
        <v>2029</v>
      </c>
      <c r="I28" s="36">
        <f t="shared" si="1"/>
        <v>228.31715210355986</v>
      </c>
      <c r="J28" s="36">
        <f t="shared" si="3"/>
        <v>2.2255371891761455</v>
      </c>
      <c r="K28" s="81"/>
      <c r="L28" s="35">
        <v>4506</v>
      </c>
      <c r="M28" s="36">
        <f t="shared" si="4"/>
        <v>1.4356399366610699</v>
      </c>
      <c r="N28" s="15"/>
    </row>
    <row r="29" spans="1:18" ht="15" customHeight="1">
      <c r="A29" s="12"/>
      <c r="B29" s="34" t="s">
        <v>79</v>
      </c>
      <c r="C29" s="35">
        <v>5</v>
      </c>
      <c r="D29" s="35">
        <v>718</v>
      </c>
      <c r="E29" s="36">
        <f t="shared" si="0"/>
        <v>14260</v>
      </c>
      <c r="F29" s="36">
        <f t="shared" si="2"/>
        <v>6.6114180478821361</v>
      </c>
      <c r="G29" s="35">
        <v>54</v>
      </c>
      <c r="H29" s="35">
        <v>2620</v>
      </c>
      <c r="I29" s="36">
        <f t="shared" si="1"/>
        <v>4751.8518518518522</v>
      </c>
      <c r="J29" s="36">
        <f t="shared" si="3"/>
        <v>2.8737838519672256</v>
      </c>
      <c r="K29" s="81"/>
      <c r="L29" s="35">
        <v>2781</v>
      </c>
      <c r="M29" s="36">
        <f t="shared" si="4"/>
        <v>0.88604408873822349</v>
      </c>
      <c r="N29" s="15"/>
    </row>
    <row r="30" spans="1:18" ht="15" customHeight="1">
      <c r="A30" s="12"/>
      <c r="B30" s="34" t="s">
        <v>244</v>
      </c>
      <c r="C30" s="35">
        <v>348</v>
      </c>
      <c r="D30" s="35">
        <v>105</v>
      </c>
      <c r="E30" s="36">
        <f t="shared" si="0"/>
        <v>-69.827586206896555</v>
      </c>
      <c r="F30" s="36">
        <f t="shared" si="2"/>
        <v>0.96685082872928174</v>
      </c>
      <c r="G30" s="35">
        <v>3457</v>
      </c>
      <c r="H30" s="35">
        <v>2644</v>
      </c>
      <c r="I30" s="36">
        <f t="shared" si="1"/>
        <v>-23.517500723170382</v>
      </c>
      <c r="J30" s="36">
        <f t="shared" si="3"/>
        <v>2.9001085895424978</v>
      </c>
      <c r="K30" s="81"/>
      <c r="L30" s="35">
        <v>11912</v>
      </c>
      <c r="M30" s="36">
        <f t="shared" si="4"/>
        <v>3.7952381104098234</v>
      </c>
      <c r="N30" s="15"/>
    </row>
    <row r="31" spans="1:18" ht="15" customHeight="1">
      <c r="A31" s="12"/>
      <c r="B31" s="34" t="s">
        <v>78</v>
      </c>
      <c r="C31" s="35">
        <v>260</v>
      </c>
      <c r="D31" s="35">
        <v>827</v>
      </c>
      <c r="E31" s="36">
        <f t="shared" si="0"/>
        <v>218.07692307692307</v>
      </c>
      <c r="F31" s="36">
        <f t="shared" si="2"/>
        <v>7.6151012891344383</v>
      </c>
      <c r="G31" s="35">
        <v>1902</v>
      </c>
      <c r="H31" s="35">
        <v>5066</v>
      </c>
      <c r="I31" s="36">
        <f t="shared" si="1"/>
        <v>166.35120925341744</v>
      </c>
      <c r="J31" s="36">
        <f t="shared" si="3"/>
        <v>5.5567133565137272</v>
      </c>
      <c r="K31" s="81"/>
      <c r="L31" s="35">
        <v>10929</v>
      </c>
      <c r="M31" s="36">
        <f t="shared" si="4"/>
        <v>3.4820481286659635</v>
      </c>
      <c r="N31" s="15"/>
    </row>
    <row r="32" spans="1:18" ht="15" customHeight="1">
      <c r="A32" s="12"/>
      <c r="B32" s="34" t="s">
        <v>245</v>
      </c>
      <c r="C32" s="35">
        <v>201</v>
      </c>
      <c r="D32" s="35">
        <v>753</v>
      </c>
      <c r="E32" s="36">
        <f t="shared" si="0"/>
        <v>274.62686567164178</v>
      </c>
      <c r="F32" s="36">
        <f t="shared" si="2"/>
        <v>6.9337016574585633</v>
      </c>
      <c r="G32" s="35">
        <v>1708</v>
      </c>
      <c r="H32" s="35">
        <v>4395</v>
      </c>
      <c r="I32" s="36">
        <f t="shared" si="1"/>
        <v>157.31850117096019</v>
      </c>
      <c r="J32" s="36">
        <f t="shared" si="3"/>
        <v>4.8207175684717392</v>
      </c>
      <c r="K32" s="81"/>
      <c r="L32" s="35">
        <v>10561</v>
      </c>
      <c r="M32" s="36">
        <f t="shared" si="4"/>
        <v>3.3648010144424232</v>
      </c>
      <c r="N32" s="15"/>
    </row>
    <row r="33" spans="1:14" ht="15" customHeight="1">
      <c r="A33" s="12"/>
      <c r="B33" s="34" t="s">
        <v>246</v>
      </c>
      <c r="C33" s="35">
        <v>291</v>
      </c>
      <c r="D33" s="35">
        <v>217</v>
      </c>
      <c r="E33" s="36">
        <f t="shared" si="0"/>
        <v>-25.429553264604809</v>
      </c>
      <c r="F33" s="36">
        <f t="shared" si="2"/>
        <v>1.9981583793738489</v>
      </c>
      <c r="G33" s="35">
        <v>1844</v>
      </c>
      <c r="H33" s="35">
        <v>2078</v>
      </c>
      <c r="I33" s="36">
        <f t="shared" si="1"/>
        <v>12.68980477223427</v>
      </c>
      <c r="J33" s="36">
        <f t="shared" si="3"/>
        <v>2.2792835283923263</v>
      </c>
      <c r="K33" s="81"/>
      <c r="L33" s="35">
        <v>8477</v>
      </c>
      <c r="M33" s="36">
        <f t="shared" si="4"/>
        <v>2.7008255088938946</v>
      </c>
      <c r="N33" s="15"/>
    </row>
    <row r="34" spans="1:14" ht="15" customHeight="1">
      <c r="A34" s="12"/>
      <c r="B34" s="34" t="s">
        <v>247</v>
      </c>
      <c r="C34" s="35">
        <v>29</v>
      </c>
      <c r="D34" s="35">
        <v>636</v>
      </c>
      <c r="E34" s="36">
        <f t="shared" si="0"/>
        <v>2093.1034482758619</v>
      </c>
      <c r="F34" s="36">
        <f t="shared" si="2"/>
        <v>5.8563535911602207</v>
      </c>
      <c r="G34" s="35">
        <v>312</v>
      </c>
      <c r="H34" s="35">
        <v>2416</v>
      </c>
      <c r="I34" s="36">
        <f t="shared" si="1"/>
        <v>674.35897435897436</v>
      </c>
      <c r="J34" s="36">
        <f t="shared" si="3"/>
        <v>2.6500235825774112</v>
      </c>
      <c r="K34" s="81"/>
      <c r="L34" s="35">
        <v>4205</v>
      </c>
      <c r="M34" s="36">
        <f t="shared" si="4"/>
        <v>1.3397394437771413</v>
      </c>
      <c r="N34" s="15"/>
    </row>
    <row r="35" spans="1:14" ht="15" customHeight="1">
      <c r="A35" s="12"/>
      <c r="B35" s="34" t="s">
        <v>77</v>
      </c>
      <c r="C35" s="35">
        <v>90</v>
      </c>
      <c r="D35" s="35">
        <v>119</v>
      </c>
      <c r="E35" s="36">
        <f t="shared" si="0"/>
        <v>32.222222222222221</v>
      </c>
      <c r="F35" s="36">
        <f t="shared" si="2"/>
        <v>1.0957642725598526</v>
      </c>
      <c r="G35" s="35">
        <v>711</v>
      </c>
      <c r="H35" s="35">
        <v>965</v>
      </c>
      <c r="I35" s="36">
        <f t="shared" si="1"/>
        <v>35.72433192686357</v>
      </c>
      <c r="J35" s="36">
        <f t="shared" si="3"/>
        <v>1.0584738233390736</v>
      </c>
      <c r="K35" s="81"/>
      <c r="L35" s="35">
        <v>3433</v>
      </c>
      <c r="M35" s="36">
        <f t="shared" si="4"/>
        <v>1.0937753889386268</v>
      </c>
      <c r="N35" s="15"/>
    </row>
    <row r="36" spans="1:14" ht="15" customHeight="1">
      <c r="A36" s="12"/>
      <c r="B36" s="34" t="s">
        <v>248</v>
      </c>
      <c r="C36" s="35">
        <v>326</v>
      </c>
      <c r="D36" s="35">
        <v>345</v>
      </c>
      <c r="E36" s="36">
        <f t="shared" si="0"/>
        <v>5.8282208588957163</v>
      </c>
      <c r="F36" s="36">
        <f t="shared" si="2"/>
        <v>3.1767955801104972</v>
      </c>
      <c r="G36" s="35">
        <v>2720</v>
      </c>
      <c r="H36" s="35">
        <v>3340</v>
      </c>
      <c r="I36" s="36">
        <f t="shared" si="1"/>
        <v>22.794117647058833</v>
      </c>
      <c r="J36" s="36">
        <f t="shared" si="3"/>
        <v>3.6635259792253945</v>
      </c>
      <c r="K36" s="81"/>
      <c r="L36" s="35">
        <v>12868</v>
      </c>
      <c r="M36" s="36">
        <f t="shared" si="4"/>
        <v>4.0998257223601078</v>
      </c>
      <c r="N36" s="15"/>
    </row>
    <row r="37" spans="1:14" ht="15" customHeight="1">
      <c r="A37" s="12"/>
      <c r="B37" s="34" t="s">
        <v>249</v>
      </c>
      <c r="C37" s="35">
        <v>141</v>
      </c>
      <c r="D37" s="35">
        <v>235</v>
      </c>
      <c r="E37" s="36">
        <f t="shared" si="0"/>
        <v>66.666666666666671</v>
      </c>
      <c r="F37" s="36">
        <f t="shared" si="2"/>
        <v>2.1639042357274403</v>
      </c>
      <c r="G37" s="35">
        <v>1118</v>
      </c>
      <c r="H37" s="35">
        <v>1951</v>
      </c>
      <c r="I37" s="36">
        <f t="shared" si="1"/>
        <v>74.508050089445433</v>
      </c>
      <c r="J37" s="36">
        <f t="shared" si="3"/>
        <v>2.1399817920565103</v>
      </c>
      <c r="K37" s="81"/>
      <c r="L37" s="35">
        <v>5565</v>
      </c>
      <c r="M37" s="36">
        <f t="shared" si="4"/>
        <v>1.7730439963423998</v>
      </c>
      <c r="N37" s="15"/>
    </row>
    <row r="38" spans="1:14" ht="15" customHeight="1">
      <c r="A38" s="12"/>
      <c r="B38" s="34" t="s">
        <v>250</v>
      </c>
      <c r="C38" s="35">
        <v>169</v>
      </c>
      <c r="D38" s="35">
        <v>13</v>
      </c>
      <c r="E38" s="36">
        <f t="shared" si="0"/>
        <v>-92.307692307692307</v>
      </c>
      <c r="F38" s="36">
        <f t="shared" si="2"/>
        <v>0.11970534069981584</v>
      </c>
      <c r="G38" s="35">
        <v>1239</v>
      </c>
      <c r="H38" s="35">
        <v>1142</v>
      </c>
      <c r="I38" s="36">
        <f t="shared" si="1"/>
        <v>-7.8288942695722401</v>
      </c>
      <c r="J38" s="36">
        <f t="shared" si="3"/>
        <v>1.2526187629567067</v>
      </c>
      <c r="K38" s="81"/>
      <c r="L38" s="35">
        <v>4918</v>
      </c>
      <c r="M38" s="36">
        <f t="shared" si="4"/>
        <v>1.5669057275852512</v>
      </c>
      <c r="N38" s="15"/>
    </row>
    <row r="39" spans="1:14" ht="15" customHeight="1">
      <c r="A39" s="12"/>
      <c r="B39" s="34" t="s">
        <v>251</v>
      </c>
      <c r="C39" s="35">
        <v>729</v>
      </c>
      <c r="D39" s="35">
        <v>138</v>
      </c>
      <c r="E39" s="36">
        <f t="shared" si="0"/>
        <v>-81.069958847736629</v>
      </c>
      <c r="F39" s="36">
        <f t="shared" si="2"/>
        <v>1.270718232044199</v>
      </c>
      <c r="G39" s="35">
        <v>5892</v>
      </c>
      <c r="H39" s="35">
        <v>4710</v>
      </c>
      <c r="I39" s="36">
        <f t="shared" si="1"/>
        <v>-20.061099796334013</v>
      </c>
      <c r="J39" s="36">
        <f t="shared" si="3"/>
        <v>5.1662297491471882</v>
      </c>
      <c r="K39" s="81"/>
      <c r="L39" s="35">
        <v>23789</v>
      </c>
      <c r="M39" s="36">
        <f t="shared" si="4"/>
        <v>7.5793250007168638</v>
      </c>
      <c r="N39" s="15"/>
    </row>
    <row r="40" spans="1:14" ht="15" customHeight="1">
      <c r="A40" s="12"/>
      <c r="B40" s="34" t="s">
        <v>71</v>
      </c>
      <c r="C40" s="35">
        <v>2941</v>
      </c>
      <c r="D40" s="35">
        <v>4236</v>
      </c>
      <c r="E40" s="36">
        <f t="shared" si="0"/>
        <v>44.032641958517502</v>
      </c>
      <c r="F40" s="36">
        <f t="shared" si="2"/>
        <v>39.005524861878456</v>
      </c>
      <c r="G40" s="35">
        <v>20900</v>
      </c>
      <c r="H40" s="35">
        <v>33235</v>
      </c>
      <c r="I40" s="36">
        <f t="shared" si="1"/>
        <v>59.019138755980862</v>
      </c>
      <c r="J40" s="36">
        <f t="shared" si="3"/>
        <v>36.454277221423951</v>
      </c>
      <c r="K40" s="81"/>
      <c r="L40" s="35">
        <v>108760</v>
      </c>
      <c r="M40" s="36">
        <f t="shared" si="4"/>
        <v>34.651619953674647</v>
      </c>
      <c r="N40" s="15"/>
    </row>
    <row r="41" spans="1:14" ht="15.75">
      <c r="A41" s="12"/>
      <c r="B41" s="40" t="s">
        <v>70</v>
      </c>
      <c r="C41" s="42">
        <f>SUM(C16:C40)</f>
        <v>8365</v>
      </c>
      <c r="D41" s="42">
        <f>SUM(D16:D40)</f>
        <v>10860</v>
      </c>
      <c r="E41" s="38">
        <f t="shared" si="0"/>
        <v>29.826658696951579</v>
      </c>
      <c r="F41" s="38">
        <v>100</v>
      </c>
      <c r="G41" s="42">
        <f>SUM(G16:G40)</f>
        <v>66454</v>
      </c>
      <c r="H41" s="42">
        <f>SUM(H16:H40)</f>
        <v>91169</v>
      </c>
      <c r="I41" s="38">
        <f t="shared" si="1"/>
        <v>37.191139735757076</v>
      </c>
      <c r="J41" s="38">
        <v>100</v>
      </c>
      <c r="K41" s="4"/>
      <c r="L41" s="37">
        <f>SUM(L16:L40)</f>
        <v>313867</v>
      </c>
      <c r="M41" s="38">
        <f>SUM(M16:M40)</f>
        <v>100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 ht="15.75">
      <c r="A43" s="12"/>
      <c r="B43" s="34" t="s">
        <v>255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107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 ht="15.75">
      <c r="A45" s="12"/>
      <c r="B45" s="34" t="s">
        <v>108</v>
      </c>
      <c r="C45" s="46" t="s">
        <v>109</v>
      </c>
      <c r="D45" s="27"/>
      <c r="E45" s="27"/>
      <c r="F45" s="4"/>
      <c r="G45" s="4"/>
      <c r="H45" s="4"/>
      <c r="I45" s="4"/>
      <c r="J45" s="4"/>
      <c r="K45" s="4"/>
      <c r="L45" s="4"/>
      <c r="M45" s="4"/>
      <c r="N45" s="15"/>
    </row>
    <row r="46" spans="1:14">
      <c r="A46" s="1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9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</sheetData>
  <sortState ref="B31:B32">
    <sortCondition ref="B31:B32"/>
  </sortState>
  <mergeCells count="8">
    <mergeCell ref="J13:J14"/>
    <mergeCell ref="M13:M14"/>
    <mergeCell ref="C11:M11"/>
    <mergeCell ref="C13:D13"/>
    <mergeCell ref="E13:E14"/>
    <mergeCell ref="F13:F14"/>
    <mergeCell ref="G13:H13"/>
    <mergeCell ref="I13:I14"/>
  </mergeCells>
  <hyperlinks>
    <hyperlink ref="C45" location="Clasificaciones!A1" display=" consulte aquí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0000"/>
  </sheetPr>
  <dimension ref="A1:V54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2.7109375" customWidth="1"/>
    <col min="3" max="10" width="11.7109375" customWidth="1"/>
    <col min="11" max="11" width="4.5703125" customWidth="1"/>
    <col min="12" max="13" width="11.7109375" customWidth="1"/>
    <col min="14" max="14" width="1.7109375" customWidth="1"/>
    <col min="15" max="15" width="12.28515625" bestFit="1" customWidth="1"/>
    <col min="16" max="16" width="12.42578125" bestFit="1" customWidth="1"/>
    <col min="17" max="17" width="12.28515625" bestFit="1" customWidth="1"/>
    <col min="18" max="18" width="12.42578125" bestFit="1" customWidth="1"/>
    <col min="19" max="19" width="12.28515625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259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22" ht="47.25">
      <c r="A13" s="12"/>
      <c r="B13" s="30" t="s">
        <v>258</v>
      </c>
      <c r="C13" s="98" t="s">
        <v>314</v>
      </c>
      <c r="D13" s="98"/>
      <c r="E13" s="95" t="s">
        <v>253</v>
      </c>
      <c r="F13" s="95" t="s">
        <v>306</v>
      </c>
      <c r="G13" s="100" t="s">
        <v>315</v>
      </c>
      <c r="H13" s="99"/>
      <c r="I13" s="95" t="s">
        <v>253</v>
      </c>
      <c r="J13" s="95" t="s">
        <v>306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2016</v>
      </c>
      <c r="D14" s="31">
        <v>2017</v>
      </c>
      <c r="E14" s="95"/>
      <c r="F14" s="95"/>
      <c r="G14" s="31">
        <v>2016</v>
      </c>
      <c r="H14" s="31">
        <v>2017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  <c r="N15" s="15"/>
    </row>
    <row r="16" spans="1:22" ht="15.75">
      <c r="A16" s="12"/>
      <c r="B16" s="34" t="s">
        <v>61</v>
      </c>
      <c r="C16" s="35">
        <v>852</v>
      </c>
      <c r="D16" s="35">
        <v>1069</v>
      </c>
      <c r="E16" s="36">
        <f t="shared" ref="E16:I23" si="0">IF(ISBLANK(D16),"",(IFERROR(((D16/C16-1)*100),"")))</f>
        <v>25.469483568075123</v>
      </c>
      <c r="F16" s="36">
        <f>+(D16*100)/$D$23</f>
        <v>9.8434622467771646</v>
      </c>
      <c r="G16" s="35">
        <v>5618</v>
      </c>
      <c r="H16" s="35">
        <v>8534</v>
      </c>
      <c r="I16" s="36">
        <f t="shared" si="0"/>
        <v>51.904592381630479</v>
      </c>
      <c r="J16" s="36">
        <f>+(H16*100)/$H$23</f>
        <v>9.3606379361405736</v>
      </c>
      <c r="K16" s="81"/>
      <c r="L16" s="35">
        <v>26087</v>
      </c>
      <c r="M16" s="36">
        <f>+(L16*100)/$L$23</f>
        <v>8.31148225203669</v>
      </c>
      <c r="N16" s="15"/>
    </row>
    <row r="17" spans="1:14" ht="15.75">
      <c r="A17" s="12"/>
      <c r="B17" s="34" t="s">
        <v>60</v>
      </c>
      <c r="C17" s="35">
        <v>3376</v>
      </c>
      <c r="D17" s="35">
        <v>4393</v>
      </c>
      <c r="E17" s="36">
        <f t="shared" si="0"/>
        <v>30.124407582938396</v>
      </c>
      <c r="F17" s="36">
        <f t="shared" ref="F17:F22" si="1">+(D17*100)/$D$23</f>
        <v>40.451197053407</v>
      </c>
      <c r="G17" s="35">
        <v>25470</v>
      </c>
      <c r="H17" s="35">
        <v>36614</v>
      </c>
      <c r="I17" s="36">
        <f t="shared" si="0"/>
        <v>43.753435414212795</v>
      </c>
      <c r="J17" s="36">
        <f t="shared" ref="J17:J22" si="2">+(H17*100)/$H$23</f>
        <v>40.160580899209158</v>
      </c>
      <c r="K17" s="81"/>
      <c r="L17" s="35">
        <v>116342</v>
      </c>
      <c r="M17" s="36">
        <f t="shared" ref="M17:M22" si="3">+(L17*100)/$L$23</f>
        <v>37.06729283422596</v>
      </c>
      <c r="N17" s="15"/>
    </row>
    <row r="18" spans="1:14" ht="15.75">
      <c r="A18" s="12"/>
      <c r="B18" s="34" t="s">
        <v>80</v>
      </c>
      <c r="C18" s="35">
        <v>1432</v>
      </c>
      <c r="D18" s="35">
        <v>1574</v>
      </c>
      <c r="E18" s="36">
        <f t="shared" si="0"/>
        <v>9.916201117318435</v>
      </c>
      <c r="F18" s="36">
        <f t="shared" si="1"/>
        <v>14.493554327808472</v>
      </c>
      <c r="G18" s="35">
        <v>12206</v>
      </c>
      <c r="H18" s="35">
        <v>14851</v>
      </c>
      <c r="I18" s="36">
        <f t="shared" si="0"/>
        <v>21.66967065377683</v>
      </c>
      <c r="J18" s="36">
        <f t="shared" si="2"/>
        <v>16.289528238765371</v>
      </c>
      <c r="K18" s="81"/>
      <c r="L18" s="35">
        <v>55111</v>
      </c>
      <c r="M18" s="36">
        <f t="shared" si="3"/>
        <v>17.55871117384115</v>
      </c>
      <c r="N18" s="15"/>
    </row>
    <row r="19" spans="1:14" ht="15.75">
      <c r="A19" s="12"/>
      <c r="B19" s="34" t="s">
        <v>81</v>
      </c>
      <c r="C19" s="35">
        <v>512</v>
      </c>
      <c r="D19" s="35">
        <v>579</v>
      </c>
      <c r="E19" s="36">
        <f t="shared" si="0"/>
        <v>13.0859375</v>
      </c>
      <c r="F19" s="36">
        <f t="shared" si="1"/>
        <v>5.3314917127071819</v>
      </c>
      <c r="G19" s="35">
        <v>4399</v>
      </c>
      <c r="H19" s="35">
        <v>5441</v>
      </c>
      <c r="I19" s="36">
        <f t="shared" si="0"/>
        <v>23.687201636735612</v>
      </c>
      <c r="J19" s="36">
        <f t="shared" si="2"/>
        <v>5.968037381127357</v>
      </c>
      <c r="K19" s="81"/>
      <c r="L19" s="35">
        <v>20395</v>
      </c>
      <c r="M19" s="36">
        <f t="shared" si="3"/>
        <v>6.4979752570356233</v>
      </c>
      <c r="N19" s="15"/>
    </row>
    <row r="20" spans="1:14" ht="15.75">
      <c r="A20" s="12"/>
      <c r="B20" s="34" t="s">
        <v>59</v>
      </c>
      <c r="C20" s="35">
        <v>522</v>
      </c>
      <c r="D20" s="35">
        <v>605</v>
      </c>
      <c r="E20" s="36">
        <f t="shared" si="0"/>
        <v>15.900383141762454</v>
      </c>
      <c r="F20" s="36">
        <f t="shared" si="1"/>
        <v>5.5709023941068141</v>
      </c>
      <c r="G20" s="35">
        <v>5050</v>
      </c>
      <c r="H20" s="35">
        <v>6562</v>
      </c>
      <c r="I20" s="36">
        <f t="shared" si="0"/>
        <v>29.940594059405946</v>
      </c>
      <c r="J20" s="36">
        <f t="shared" si="2"/>
        <v>7.1976219987057002</v>
      </c>
      <c r="K20" s="81"/>
      <c r="L20" s="35">
        <v>26198</v>
      </c>
      <c r="M20" s="36">
        <f t="shared" si="3"/>
        <v>8.3468475500769426</v>
      </c>
      <c r="N20" s="15"/>
    </row>
    <row r="21" spans="1:14" ht="15.75">
      <c r="A21" s="12"/>
      <c r="B21" s="34" t="s">
        <v>86</v>
      </c>
      <c r="C21" s="35">
        <v>50</v>
      </c>
      <c r="D21" s="35">
        <v>67</v>
      </c>
      <c r="E21" s="36">
        <f t="shared" si="0"/>
        <v>34.000000000000007</v>
      </c>
      <c r="F21" s="36">
        <f t="shared" si="1"/>
        <v>0.6169429097605893</v>
      </c>
      <c r="G21" s="35">
        <v>483</v>
      </c>
      <c r="H21" s="35">
        <v>500</v>
      </c>
      <c r="I21" s="36">
        <f t="shared" si="0"/>
        <v>3.5196687370600444</v>
      </c>
      <c r="J21" s="36">
        <f t="shared" si="2"/>
        <v>0.54843203281817288</v>
      </c>
      <c r="K21" s="81"/>
      <c r="L21" s="35">
        <v>2619</v>
      </c>
      <c r="M21" s="36">
        <f t="shared" si="3"/>
        <v>0.8344298699767736</v>
      </c>
      <c r="N21" s="15"/>
    </row>
    <row r="22" spans="1:14" ht="15.75">
      <c r="A22" s="12"/>
      <c r="B22" s="34" t="s">
        <v>252</v>
      </c>
      <c r="C22" s="35">
        <v>1621</v>
      </c>
      <c r="D22" s="35">
        <v>2573</v>
      </c>
      <c r="E22" s="36">
        <f t="shared" si="0"/>
        <v>58.729179518815556</v>
      </c>
      <c r="F22" s="36">
        <f t="shared" si="1"/>
        <v>23.692449355432782</v>
      </c>
      <c r="G22" s="35">
        <v>13228</v>
      </c>
      <c r="H22" s="35">
        <v>18667</v>
      </c>
      <c r="I22" s="36">
        <f t="shared" si="0"/>
        <v>41.117326882370733</v>
      </c>
      <c r="J22" s="36">
        <f t="shared" si="2"/>
        <v>20.475161513233665</v>
      </c>
      <c r="K22" s="81"/>
      <c r="L22" s="35">
        <v>67115</v>
      </c>
      <c r="M22" s="36">
        <f t="shared" si="3"/>
        <v>21.383261062806859</v>
      </c>
      <c r="N22" s="15"/>
    </row>
    <row r="23" spans="1:14" ht="15.75">
      <c r="A23" s="12"/>
      <c r="B23" s="40" t="s">
        <v>70</v>
      </c>
      <c r="C23" s="37">
        <f>SUM(C16:C22)</f>
        <v>8365</v>
      </c>
      <c r="D23" s="37">
        <f>SUM(D16:D22)</f>
        <v>10860</v>
      </c>
      <c r="E23" s="38">
        <f t="shared" si="0"/>
        <v>29.826658696951579</v>
      </c>
      <c r="F23" s="38">
        <f>SUM(F16:F22)</f>
        <v>100</v>
      </c>
      <c r="G23" s="37">
        <f>SUM(G16:G22)</f>
        <v>66454</v>
      </c>
      <c r="H23" s="37">
        <f>SUM(H16:H22)</f>
        <v>91169</v>
      </c>
      <c r="I23" s="38">
        <f t="shared" si="0"/>
        <v>37.191139735757076</v>
      </c>
      <c r="J23" s="38">
        <f>SUM(J16:J22)</f>
        <v>100</v>
      </c>
      <c r="K23" s="4"/>
      <c r="L23" s="37">
        <f>SUM(L16:L22)</f>
        <v>313867</v>
      </c>
      <c r="M23" s="38">
        <f>SUM(M16:M22)</f>
        <v>100</v>
      </c>
      <c r="N23" s="15"/>
    </row>
    <row r="24" spans="1:14">
      <c r="A24" s="12"/>
      <c r="B24" s="4"/>
      <c r="C24" s="29"/>
      <c r="D24" s="4"/>
      <c r="E24" s="4"/>
      <c r="F24" s="4"/>
      <c r="G24" s="29"/>
      <c r="H24" s="4"/>
      <c r="I24" s="4"/>
      <c r="J24" s="4"/>
      <c r="K24" s="4"/>
      <c r="L24" s="29"/>
      <c r="M24" s="4"/>
      <c r="N24" s="15"/>
    </row>
    <row r="25" spans="1:14" ht="15.75">
      <c r="A25" s="12"/>
      <c r="B25" s="34" t="s">
        <v>255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5"/>
    </row>
    <row r="26" spans="1:14">
      <c r="A26" s="1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9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4">
      <c r="A30" s="1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4">
      <c r="A31" s="12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>
      <c r="A32" s="1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1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1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1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12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1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0000"/>
  </sheetPr>
  <dimension ref="A1:V29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8" width="11.7109375" customWidth="1"/>
    <col min="9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265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22" ht="47.25">
      <c r="A13" s="12"/>
      <c r="B13" s="30" t="s">
        <v>260</v>
      </c>
      <c r="C13" s="98" t="s">
        <v>314</v>
      </c>
      <c r="D13" s="98"/>
      <c r="E13" s="95" t="s">
        <v>253</v>
      </c>
      <c r="F13" s="95" t="s">
        <v>306</v>
      </c>
      <c r="G13" s="100" t="s">
        <v>315</v>
      </c>
      <c r="H13" s="99"/>
      <c r="I13" s="95" t="s">
        <v>253</v>
      </c>
      <c r="J13" s="95" t="s">
        <v>101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2016</v>
      </c>
      <c r="D14" s="31">
        <v>2017</v>
      </c>
      <c r="E14" s="95"/>
      <c r="F14" s="95"/>
      <c r="G14" s="31">
        <v>2016</v>
      </c>
      <c r="H14" s="31">
        <v>2017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4" t="s">
        <v>83</v>
      </c>
      <c r="C16" s="35">
        <v>3017</v>
      </c>
      <c r="D16" s="35">
        <v>4303</v>
      </c>
      <c r="E16" s="36">
        <f t="shared" ref="E16:E22" si="0">IF(ISBLANK(D16),"",(IFERROR(((D16/C16-1)*100),"")))</f>
        <v>42.625124295657947</v>
      </c>
      <c r="F16" s="36">
        <f>+(D16*100)/$D$22</f>
        <v>39.622467771639045</v>
      </c>
      <c r="G16" s="35">
        <v>21598</v>
      </c>
      <c r="H16" s="35">
        <v>34002</v>
      </c>
      <c r="I16" s="36">
        <f t="shared" ref="I16:I22" si="1">IF(ISBLANK(H16),"",(IFERROR(((H16/G16-1)*100),"")))</f>
        <v>57.43124363366978</v>
      </c>
      <c r="J16" s="36">
        <f>+(H16*100)/$H$22</f>
        <v>37.295571959767024</v>
      </c>
      <c r="K16" s="81"/>
      <c r="L16" s="35">
        <v>112345</v>
      </c>
      <c r="M16" s="36">
        <f>+(L16*100)/$L$22</f>
        <v>35.793823498488216</v>
      </c>
      <c r="N16" s="15"/>
    </row>
    <row r="17" spans="1:14" ht="15.75">
      <c r="A17" s="12"/>
      <c r="B17" s="34" t="s">
        <v>299</v>
      </c>
      <c r="C17" s="35">
        <v>2948</v>
      </c>
      <c r="D17" s="35">
        <v>3408</v>
      </c>
      <c r="E17" s="36">
        <f t="shared" si="0"/>
        <v>15.603799185888745</v>
      </c>
      <c r="F17" s="36">
        <f t="shared" ref="F17:F21" si="2">+(D17*100)/$D$22</f>
        <v>31.381215469613259</v>
      </c>
      <c r="G17" s="35">
        <v>25371</v>
      </c>
      <c r="H17" s="35">
        <v>30921</v>
      </c>
      <c r="I17" s="36">
        <f t="shared" si="1"/>
        <v>21.875369516376963</v>
      </c>
      <c r="J17" s="36">
        <f t="shared" ref="J17:J21" si="3">+(H17*100)/$H$22</f>
        <v>33.916133773541446</v>
      </c>
      <c r="K17" s="81"/>
      <c r="L17" s="35">
        <v>116036</v>
      </c>
      <c r="M17" s="36">
        <f t="shared" ref="M17:M21" si="4">+(L17*100)/$L$22</f>
        <v>36.969799309898782</v>
      </c>
      <c r="N17" s="15"/>
    </row>
    <row r="18" spans="1:14" ht="15.75">
      <c r="A18" s="12"/>
      <c r="B18" s="34" t="s">
        <v>261</v>
      </c>
      <c r="C18" s="35">
        <v>913</v>
      </c>
      <c r="D18" s="35">
        <v>1264</v>
      </c>
      <c r="E18" s="36">
        <f t="shared" si="0"/>
        <v>38.444687842278213</v>
      </c>
      <c r="F18" s="36">
        <f t="shared" si="2"/>
        <v>11.639042357274402</v>
      </c>
      <c r="G18" s="35">
        <v>7743</v>
      </c>
      <c r="H18" s="35">
        <v>10225</v>
      </c>
      <c r="I18" s="36">
        <f t="shared" si="1"/>
        <v>32.054759137285281</v>
      </c>
      <c r="J18" s="36">
        <f t="shared" si="3"/>
        <v>11.215435071131635</v>
      </c>
      <c r="K18" s="81"/>
      <c r="L18" s="35">
        <v>34135</v>
      </c>
      <c r="M18" s="36">
        <f t="shared" si="4"/>
        <v>10.875625663099338</v>
      </c>
      <c r="N18" s="15"/>
    </row>
    <row r="19" spans="1:14" ht="15.75">
      <c r="A19" s="12"/>
      <c r="B19" s="34" t="s">
        <v>262</v>
      </c>
      <c r="C19" s="35">
        <v>788</v>
      </c>
      <c r="D19" s="35">
        <v>1007</v>
      </c>
      <c r="E19" s="36">
        <f t="shared" si="0"/>
        <v>27.791878172588834</v>
      </c>
      <c r="F19" s="36">
        <f t="shared" si="2"/>
        <v>9.2725598526703497</v>
      </c>
      <c r="G19" s="35">
        <v>6501</v>
      </c>
      <c r="H19" s="35">
        <v>8514</v>
      </c>
      <c r="I19" s="36">
        <f t="shared" si="1"/>
        <v>30.964467005076134</v>
      </c>
      <c r="J19" s="36">
        <f t="shared" si="3"/>
        <v>9.3387006548278464</v>
      </c>
      <c r="K19" s="81"/>
      <c r="L19" s="35">
        <v>27525</v>
      </c>
      <c r="M19" s="36">
        <f t="shared" si="4"/>
        <v>8.7696380951167221</v>
      </c>
      <c r="N19" s="15"/>
    </row>
    <row r="20" spans="1:14" ht="15.75">
      <c r="A20" s="12"/>
      <c r="B20" s="34" t="s">
        <v>263</v>
      </c>
      <c r="C20" s="35">
        <v>294</v>
      </c>
      <c r="D20" s="35">
        <v>354</v>
      </c>
      <c r="E20" s="36">
        <f t="shared" si="0"/>
        <v>20.408163265306122</v>
      </c>
      <c r="F20" s="36">
        <f t="shared" si="2"/>
        <v>3.2596685082872927</v>
      </c>
      <c r="G20" s="35">
        <v>2271</v>
      </c>
      <c r="H20" s="35">
        <v>3181</v>
      </c>
      <c r="I20" s="36">
        <f t="shared" si="1"/>
        <v>40.070453544693962</v>
      </c>
      <c r="J20" s="36">
        <f t="shared" si="3"/>
        <v>3.4891245927892158</v>
      </c>
      <c r="K20" s="81"/>
      <c r="L20" s="35">
        <v>9909</v>
      </c>
      <c r="M20" s="36">
        <f t="shared" si="4"/>
        <v>3.1570697142420197</v>
      </c>
      <c r="N20" s="15"/>
    </row>
    <row r="21" spans="1:14" ht="15.75">
      <c r="A21" s="12"/>
      <c r="B21" s="34" t="s">
        <v>264</v>
      </c>
      <c r="C21" s="35">
        <v>405</v>
      </c>
      <c r="D21" s="35">
        <v>524</v>
      </c>
      <c r="E21" s="36">
        <f t="shared" si="0"/>
        <v>29.382716049382719</v>
      </c>
      <c r="F21" s="36">
        <f t="shared" si="2"/>
        <v>4.8250460405156534</v>
      </c>
      <c r="G21" s="35">
        <v>2970</v>
      </c>
      <c r="H21" s="35">
        <v>4326</v>
      </c>
      <c r="I21" s="36">
        <f t="shared" si="1"/>
        <v>45.656565656565661</v>
      </c>
      <c r="J21" s="36">
        <f t="shared" si="3"/>
        <v>4.7450339479428312</v>
      </c>
      <c r="K21" s="81"/>
      <c r="L21" s="35">
        <v>13917</v>
      </c>
      <c r="M21" s="36">
        <f t="shared" si="4"/>
        <v>4.4340437191549285</v>
      </c>
      <c r="N21" s="15"/>
    </row>
    <row r="22" spans="1:14" ht="15.75">
      <c r="A22" s="12"/>
      <c r="B22" s="40" t="s">
        <v>70</v>
      </c>
      <c r="C22" s="37">
        <f>SUM(C16:C21)</f>
        <v>8365</v>
      </c>
      <c r="D22" s="37">
        <f>SUM(D16:D21)</f>
        <v>10860</v>
      </c>
      <c r="E22" s="38">
        <f t="shared" si="0"/>
        <v>29.826658696951579</v>
      </c>
      <c r="F22" s="37">
        <f>SUM(F16:F21)</f>
        <v>100.00000000000001</v>
      </c>
      <c r="G22" s="37">
        <f>SUM(G16:G21)</f>
        <v>66454</v>
      </c>
      <c r="H22" s="37">
        <f>SUM(H16:H21)</f>
        <v>91169</v>
      </c>
      <c r="I22" s="38">
        <f t="shared" si="1"/>
        <v>37.191139735757076</v>
      </c>
      <c r="J22" s="37">
        <f>SUM(J16:J21)</f>
        <v>99.999999999999986</v>
      </c>
      <c r="K22" s="4"/>
      <c r="L22" s="37">
        <f>SUM(L16:L21)</f>
        <v>313867</v>
      </c>
      <c r="M22" s="37">
        <f>SUM(M16:M21)</f>
        <v>100</v>
      </c>
      <c r="N22" s="15"/>
    </row>
    <row r="23" spans="1:14">
      <c r="A23" s="1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5"/>
    </row>
    <row r="24" spans="1:14" ht="15.75">
      <c r="A24" s="12"/>
      <c r="B24" s="34" t="s">
        <v>255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>
      <c r="A25" s="18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9"/>
    </row>
    <row r="27" spans="1:14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4">
      <c r="A28" s="1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FF0000"/>
  </sheetPr>
  <dimension ref="A1:V5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>
      <c r="A5" s="1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>
      <c r="A6" s="1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267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22" ht="47.25">
      <c r="A13" s="12"/>
      <c r="B13" s="30" t="s">
        <v>266</v>
      </c>
      <c r="C13" s="98" t="s">
        <v>314</v>
      </c>
      <c r="D13" s="98"/>
      <c r="E13" s="95" t="s">
        <v>253</v>
      </c>
      <c r="F13" s="95" t="s">
        <v>306</v>
      </c>
      <c r="G13" s="100" t="s">
        <v>315</v>
      </c>
      <c r="H13" s="99"/>
      <c r="I13" s="95" t="s">
        <v>253</v>
      </c>
      <c r="J13" s="95" t="s">
        <v>101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2016</v>
      </c>
      <c r="D14" s="31">
        <v>2017</v>
      </c>
      <c r="E14" s="95"/>
      <c r="F14" s="95"/>
      <c r="G14" s="31">
        <v>2016</v>
      </c>
      <c r="H14" s="31">
        <v>2017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4" t="s">
        <v>87</v>
      </c>
      <c r="C16" s="35">
        <v>55</v>
      </c>
      <c r="D16" s="35">
        <v>130</v>
      </c>
      <c r="E16" s="36">
        <f t="shared" ref="E16:E22" si="0">IF(ISBLANK(D16),"",(IFERROR(((D16/C16-1)*100),"")))</f>
        <v>136.36363636363637</v>
      </c>
      <c r="F16" s="36">
        <f>+(D16*100)/$D$22</f>
        <v>1.1970534069981584</v>
      </c>
      <c r="G16" s="35">
        <v>677</v>
      </c>
      <c r="H16" s="35">
        <v>768</v>
      </c>
      <c r="I16" s="36">
        <f t="shared" ref="I16:I22" si="1">IF(ISBLANK(H16),"",(IFERROR(((H16/G16-1)*100),"")))</f>
        <v>13.441654357459388</v>
      </c>
      <c r="J16" s="36">
        <f>+(H16*100)/$H$22</f>
        <v>0.84239160240871347</v>
      </c>
      <c r="K16" s="81"/>
      <c r="L16" s="35">
        <v>1631</v>
      </c>
      <c r="M16" s="36">
        <f>+(L16*100)/$L$22</f>
        <v>0.51964685678965927</v>
      </c>
      <c r="N16" s="15"/>
    </row>
    <row r="17" spans="1:14" ht="15.75">
      <c r="A17" s="12"/>
      <c r="B17" s="34" t="s">
        <v>82</v>
      </c>
      <c r="C17" s="35">
        <v>4557</v>
      </c>
      <c r="D17" s="35">
        <v>4676</v>
      </c>
      <c r="E17" s="36">
        <f t="shared" si="0"/>
        <v>2.611367127496167</v>
      </c>
      <c r="F17" s="36">
        <f t="shared" ref="F17:F21" si="2">+(D17*100)/$D$22</f>
        <v>43.057090239410684</v>
      </c>
      <c r="G17" s="35">
        <v>34805</v>
      </c>
      <c r="H17" s="35">
        <v>42036</v>
      </c>
      <c r="I17" s="36">
        <f t="shared" si="1"/>
        <v>20.775750610544463</v>
      </c>
      <c r="J17" s="36">
        <f t="shared" ref="J17:J21" si="3">+(H17*100)/$H$22</f>
        <v>46.107777863089424</v>
      </c>
      <c r="K17" s="81"/>
      <c r="L17" s="35">
        <v>132581</v>
      </c>
      <c r="M17" s="36">
        <f t="shared" ref="M17:M21" si="4">+(L17*100)/$L$22</f>
        <v>42.241140355628339</v>
      </c>
      <c r="N17" s="15"/>
    </row>
    <row r="18" spans="1:14" ht="15.75">
      <c r="A18" s="12"/>
      <c r="B18" s="34" t="s">
        <v>88</v>
      </c>
      <c r="C18" s="35">
        <v>291</v>
      </c>
      <c r="D18" s="35">
        <v>246</v>
      </c>
      <c r="E18" s="36">
        <f t="shared" si="0"/>
        <v>-15.463917525773196</v>
      </c>
      <c r="F18" s="36">
        <f t="shared" si="2"/>
        <v>2.2651933701657461</v>
      </c>
      <c r="G18" s="35">
        <v>3224</v>
      </c>
      <c r="H18" s="35">
        <v>2840</v>
      </c>
      <c r="I18" s="36">
        <f t="shared" si="1"/>
        <v>-11.910669975186106</v>
      </c>
      <c r="J18" s="36">
        <f t="shared" si="3"/>
        <v>3.1150939464072218</v>
      </c>
      <c r="K18" s="81"/>
      <c r="L18" s="35">
        <v>10944</v>
      </c>
      <c r="M18" s="36">
        <f t="shared" si="4"/>
        <v>3.4868272229957276</v>
      </c>
      <c r="N18" s="15"/>
    </row>
    <row r="19" spans="1:14" ht="15.75">
      <c r="A19" s="12"/>
      <c r="B19" s="34" t="s">
        <v>89</v>
      </c>
      <c r="C19" s="35">
        <v>55</v>
      </c>
      <c r="D19" s="35">
        <v>62</v>
      </c>
      <c r="E19" s="36">
        <f t="shared" si="0"/>
        <v>12.72727272727272</v>
      </c>
      <c r="F19" s="36">
        <f t="shared" si="2"/>
        <v>0.57090239410681398</v>
      </c>
      <c r="G19" s="35">
        <v>553</v>
      </c>
      <c r="H19" s="35">
        <v>598</v>
      </c>
      <c r="I19" s="36">
        <f t="shared" si="1"/>
        <v>8.1374321880651088</v>
      </c>
      <c r="J19" s="36">
        <f t="shared" si="3"/>
        <v>0.65592471125053475</v>
      </c>
      <c r="K19" s="81"/>
      <c r="L19" s="35">
        <v>1961</v>
      </c>
      <c r="M19" s="36">
        <f t="shared" si="4"/>
        <v>0.62478693204446467</v>
      </c>
      <c r="N19" s="15"/>
    </row>
    <row r="20" spans="1:14" ht="15.75">
      <c r="A20" s="12"/>
      <c r="B20" s="34" t="s">
        <v>90</v>
      </c>
      <c r="C20" s="35">
        <v>2549</v>
      </c>
      <c r="D20" s="35">
        <v>4825</v>
      </c>
      <c r="E20" s="36">
        <f t="shared" si="0"/>
        <v>89.289917614750891</v>
      </c>
      <c r="F20" s="36">
        <f t="shared" si="2"/>
        <v>44.429097605893183</v>
      </c>
      <c r="G20" s="35">
        <v>22857</v>
      </c>
      <c r="H20" s="35">
        <v>36845</v>
      </c>
      <c r="I20" s="36">
        <f t="shared" si="1"/>
        <v>61.197882486765543</v>
      </c>
      <c r="J20" s="36">
        <f t="shared" si="3"/>
        <v>40.413956498371157</v>
      </c>
      <c r="K20" s="81"/>
      <c r="L20" s="35">
        <v>153054</v>
      </c>
      <c r="M20" s="36">
        <f t="shared" si="4"/>
        <v>48.763966903178734</v>
      </c>
      <c r="N20" s="15"/>
    </row>
    <row r="21" spans="1:14" ht="15.75">
      <c r="A21" s="12"/>
      <c r="B21" s="34" t="s">
        <v>71</v>
      </c>
      <c r="C21" s="35">
        <v>858</v>
      </c>
      <c r="D21" s="35">
        <v>921</v>
      </c>
      <c r="E21" s="36">
        <f t="shared" si="0"/>
        <v>7.3426573426573327</v>
      </c>
      <c r="F21" s="36">
        <f t="shared" si="2"/>
        <v>8.4806629834254146</v>
      </c>
      <c r="G21" s="35">
        <v>4338</v>
      </c>
      <c r="H21" s="35">
        <v>8082</v>
      </c>
      <c r="I21" s="36">
        <f t="shared" si="1"/>
        <v>86.30705394190872</v>
      </c>
      <c r="J21" s="36">
        <f t="shared" si="3"/>
        <v>8.8648553784729458</v>
      </c>
      <c r="K21" s="81"/>
      <c r="L21" s="35">
        <v>13696</v>
      </c>
      <c r="M21" s="36">
        <f t="shared" si="4"/>
        <v>4.3636317293630738</v>
      </c>
      <c r="N21" s="15"/>
    </row>
    <row r="22" spans="1:14" ht="15.75">
      <c r="A22" s="12"/>
      <c r="B22" s="40" t="s">
        <v>70</v>
      </c>
      <c r="C22" s="42">
        <f>SUM(C16:C21)</f>
        <v>8365</v>
      </c>
      <c r="D22" s="42">
        <f>SUM(D16:D21)</f>
        <v>10860</v>
      </c>
      <c r="E22" s="38">
        <f t="shared" si="0"/>
        <v>29.826658696951579</v>
      </c>
      <c r="F22" s="38">
        <v>100</v>
      </c>
      <c r="G22" s="42">
        <f>SUM(G16:G21)</f>
        <v>66454</v>
      </c>
      <c r="H22" s="42">
        <f>SUM(H16:H21)</f>
        <v>91169</v>
      </c>
      <c r="I22" s="38">
        <f t="shared" si="1"/>
        <v>37.191139735757076</v>
      </c>
      <c r="J22" s="38">
        <v>100</v>
      </c>
      <c r="K22" s="4"/>
      <c r="L22" s="42">
        <f>SUM(L16:L21)</f>
        <v>313867</v>
      </c>
      <c r="M22" s="38">
        <f>SUM(M16:M21)</f>
        <v>100</v>
      </c>
      <c r="N22" s="15"/>
    </row>
    <row r="23" spans="1:14">
      <c r="A23" s="1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5"/>
    </row>
    <row r="24" spans="1:14" ht="15.75">
      <c r="A24" s="12"/>
      <c r="B24" s="34" t="s">
        <v>255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>
      <c r="A25" s="1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5"/>
    </row>
    <row r="26" spans="1:14">
      <c r="A26" s="1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9"/>
    </row>
    <row r="28" spans="1:14">
      <c r="A28" s="1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4">
      <c r="A30" s="1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4">
      <c r="A31" s="12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>
      <c r="A32" s="1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1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1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1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12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1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Sexo</vt:lpstr>
      <vt:lpstr>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Áreas de conocimiento</vt:lpstr>
      <vt:lpstr>Clasificaciones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jairo.hamon</cp:lastModifiedBy>
  <cp:lastPrinted>2016-04-17T21:20:54Z</cp:lastPrinted>
  <dcterms:created xsi:type="dcterms:W3CDTF">2016-02-01T19:28:21Z</dcterms:created>
  <dcterms:modified xsi:type="dcterms:W3CDTF">2017-11-02T22:25:42Z</dcterms:modified>
</cp:coreProperties>
</file>