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12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018\"/>
    </mc:Choice>
  </mc:AlternateContent>
  <xr:revisionPtr revIDLastSave="0" documentId="8_{FBA01C6B-CAEB-4C28-BAA2-0BD2F29EAE2F}" xr6:coauthVersionLast="47" xr6:coauthVersionMax="47" xr10:uidLastSave="{00000000-0000-0000-0000-000000000000}"/>
  <bookViews>
    <workbookView xWindow="0" yWindow="0" windowWidth="25200" windowHeight="11985" tabRatio="811" xr2:uid="{00000000-000D-0000-FFFF-FFFF00000000}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N41" i="14"/>
  <c r="O40" i="14"/>
  <c r="N40" i="14"/>
  <c r="I41" i="14"/>
  <c r="J40" i="14"/>
  <c r="I40" i="14"/>
  <c r="D41" i="14"/>
  <c r="E40" i="14"/>
  <c r="D40" i="14"/>
  <c r="N32" i="14"/>
  <c r="M32" i="14"/>
  <c r="I32" i="14"/>
  <c r="H32" i="14"/>
  <c r="D32" i="14"/>
  <c r="C32" i="14"/>
  <c r="O28" i="14" l="1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L48" i="6" l="1"/>
  <c r="M41" i="14" l="1"/>
  <c r="M41" i="12"/>
  <c r="O39" i="14" l="1"/>
  <c r="N39" i="14"/>
  <c r="J39" i="14"/>
  <c r="I39" i="14"/>
  <c r="E39" i="14"/>
  <c r="D39" i="14"/>
  <c r="C39" i="14"/>
  <c r="C39" i="12" l="1"/>
  <c r="J39" i="12"/>
  <c r="I39" i="12"/>
  <c r="O39" i="12"/>
  <c r="N39" i="12"/>
  <c r="E39" i="12"/>
  <c r="D39" i="12"/>
  <c r="M29" i="12" l="1"/>
  <c r="C29" i="12" l="1"/>
  <c r="L25" i="15" l="1"/>
  <c r="H25" i="15"/>
  <c r="G25" i="15"/>
  <c r="D25" i="15"/>
  <c r="C25" i="15"/>
  <c r="L22" i="5"/>
  <c r="M21" i="5" s="1"/>
  <c r="H22" i="5"/>
  <c r="G22" i="5"/>
  <c r="D22" i="5"/>
  <c r="C22" i="5"/>
  <c r="E25" i="15" l="1"/>
  <c r="I25" i="15"/>
  <c r="E22" i="5"/>
  <c r="I22" i="5"/>
  <c r="I24" i="15"/>
  <c r="I23" i="15"/>
  <c r="I22" i="15"/>
  <c r="I21" i="15"/>
  <c r="I20" i="15"/>
  <c r="I19" i="15"/>
  <c r="I18" i="15"/>
  <c r="I17" i="15"/>
  <c r="I16" i="15"/>
  <c r="E24" i="15"/>
  <c r="E23" i="15"/>
  <c r="E22" i="15"/>
  <c r="E21" i="15"/>
  <c r="E20" i="15"/>
  <c r="E19" i="15"/>
  <c r="E18" i="15"/>
  <c r="E17" i="15"/>
  <c r="E16" i="15"/>
  <c r="I21" i="5"/>
  <c r="I20" i="5"/>
  <c r="I19" i="5"/>
  <c r="I18" i="5"/>
  <c r="I17" i="5"/>
  <c r="I16" i="5"/>
  <c r="E21" i="5"/>
  <c r="E20" i="5"/>
  <c r="E19" i="5"/>
  <c r="E18" i="5"/>
  <c r="E17" i="5"/>
  <c r="E16" i="5"/>
  <c r="L22" i="10"/>
  <c r="H22" i="10"/>
  <c r="G22" i="10"/>
  <c r="D22" i="10"/>
  <c r="C22" i="10"/>
  <c r="I21" i="10"/>
  <c r="I20" i="10"/>
  <c r="I19" i="10"/>
  <c r="I18" i="10"/>
  <c r="I17" i="10"/>
  <c r="I16" i="10"/>
  <c r="E21" i="10"/>
  <c r="E20" i="10"/>
  <c r="E19" i="10"/>
  <c r="E18" i="10"/>
  <c r="E17" i="10"/>
  <c r="E16" i="10"/>
  <c r="I22" i="10" l="1"/>
  <c r="E22" i="10"/>
  <c r="I22" i="4"/>
  <c r="I21" i="4"/>
  <c r="I20" i="4"/>
  <c r="I19" i="4"/>
  <c r="I18" i="4"/>
  <c r="I17" i="4"/>
  <c r="I16" i="4"/>
  <c r="G23" i="4"/>
  <c r="E22" i="4"/>
  <c r="E21" i="4"/>
  <c r="E20" i="4"/>
  <c r="E19" i="4"/>
  <c r="E18" i="4"/>
  <c r="E17" i="4"/>
  <c r="E16" i="4"/>
  <c r="L23" i="4"/>
  <c r="H23" i="4"/>
  <c r="C23" i="4"/>
  <c r="D23" i="4"/>
  <c r="I23" i="4" l="1"/>
  <c r="E23" i="4"/>
  <c r="H41" i="2"/>
  <c r="G41" i="2"/>
  <c r="D41" i="2"/>
  <c r="C41" i="2"/>
  <c r="I41" i="2" l="1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16" i="2"/>
  <c r="H48" i="6" l="1"/>
  <c r="G48" i="6"/>
  <c r="D48" i="6"/>
  <c r="C48" i="6"/>
  <c r="I48" i="6" l="1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G50" i="7" l="1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M29" i="14"/>
  <c r="H29" i="14"/>
  <c r="C29" i="14"/>
  <c r="E50" i="7" l="1"/>
  <c r="F49" i="7"/>
  <c r="H29" i="12"/>
  <c r="M19" i="15" l="1"/>
  <c r="J24" i="15"/>
  <c r="F24" i="15"/>
  <c r="J23" i="15"/>
  <c r="F23" i="15"/>
  <c r="J22" i="15"/>
  <c r="F22" i="15"/>
  <c r="J21" i="15"/>
  <c r="F21" i="15"/>
  <c r="J20" i="15"/>
  <c r="F20" i="15"/>
  <c r="J19" i="15"/>
  <c r="F19" i="15"/>
  <c r="J18" i="15"/>
  <c r="F18" i="15"/>
  <c r="M17" i="15"/>
  <c r="J17" i="15"/>
  <c r="F17" i="15"/>
  <c r="M16" i="15"/>
  <c r="J16" i="15"/>
  <c r="F16" i="15"/>
  <c r="J25" i="15" l="1"/>
  <c r="F25" i="15"/>
  <c r="M21" i="15"/>
  <c r="M22" i="15"/>
  <c r="M18" i="15"/>
  <c r="M23" i="15"/>
  <c r="M20" i="15"/>
  <c r="M24" i="15"/>
  <c r="O32" i="14"/>
  <c r="E32" i="14"/>
  <c r="N29" i="14"/>
  <c r="I29" i="14"/>
  <c r="D29" i="14"/>
  <c r="N29" i="12"/>
  <c r="I29" i="12"/>
  <c r="D29" i="12"/>
  <c r="M25" i="15" l="1"/>
  <c r="I33" i="14"/>
  <c r="D33" i="14"/>
  <c r="N33" i="14"/>
  <c r="J32" i="14"/>
  <c r="N33" i="12"/>
  <c r="I33" i="12"/>
  <c r="D33" i="12"/>
  <c r="J32" i="12"/>
  <c r="O32" i="12"/>
  <c r="E32" i="12"/>
  <c r="J17" i="10" l="1"/>
  <c r="J18" i="10"/>
  <c r="J19" i="10"/>
  <c r="J20" i="10"/>
  <c r="J21" i="10"/>
  <c r="F17" i="10"/>
  <c r="F18" i="10"/>
  <c r="F19" i="10"/>
  <c r="F20" i="10"/>
  <c r="F21" i="10"/>
  <c r="J16" i="10"/>
  <c r="F16" i="10"/>
  <c r="J17" i="5"/>
  <c r="J18" i="5"/>
  <c r="J19" i="5"/>
  <c r="J20" i="5"/>
  <c r="J21" i="5"/>
  <c r="F17" i="5"/>
  <c r="F18" i="5"/>
  <c r="F19" i="5"/>
  <c r="F20" i="5"/>
  <c r="F21" i="5"/>
  <c r="J16" i="5"/>
  <c r="F16" i="5"/>
  <c r="J17" i="4"/>
  <c r="J18" i="4"/>
  <c r="J19" i="4"/>
  <c r="J20" i="4"/>
  <c r="J21" i="4"/>
  <c r="J22" i="4"/>
  <c r="F17" i="4"/>
  <c r="F18" i="4"/>
  <c r="F19" i="4"/>
  <c r="F20" i="4"/>
  <c r="F21" i="4"/>
  <c r="F22" i="4"/>
  <c r="J16" i="4"/>
  <c r="F16" i="4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J16" i="2"/>
  <c r="F16" i="2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J16" i="6"/>
  <c r="F16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F23" i="4" l="1"/>
  <c r="J48" i="6"/>
  <c r="F48" i="6"/>
  <c r="J23" i="4"/>
  <c r="J22" i="5"/>
  <c r="F22" i="5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17" i="7"/>
  <c r="M21" i="7"/>
  <c r="M25" i="7"/>
  <c r="M29" i="7"/>
  <c r="M33" i="7"/>
  <c r="M37" i="7"/>
  <c r="M41" i="7"/>
  <c r="M45" i="7"/>
  <c r="M18" i="7"/>
  <c r="M22" i="7"/>
  <c r="M26" i="7"/>
  <c r="M30" i="7"/>
  <c r="M34" i="7"/>
  <c r="M38" i="7"/>
  <c r="M42" i="7"/>
  <c r="M46" i="7"/>
  <c r="M16" i="10"/>
  <c r="M19" i="10"/>
  <c r="M20" i="10"/>
  <c r="M17" i="10"/>
  <c r="M21" i="10"/>
  <c r="M18" i="10"/>
  <c r="L41" i="2"/>
  <c r="M50" i="7" l="1"/>
  <c r="M16" i="5"/>
  <c r="M17" i="5"/>
  <c r="M18" i="5"/>
  <c r="M19" i="5"/>
  <c r="M20" i="5"/>
  <c r="M20" i="4"/>
  <c r="M22" i="4"/>
  <c r="M17" i="4"/>
  <c r="M21" i="4"/>
  <c r="M18" i="4"/>
  <c r="M19" i="4"/>
  <c r="M16" i="4"/>
  <c r="M16" i="2"/>
  <c r="M19" i="2"/>
  <c r="M23" i="2"/>
  <c r="M27" i="2"/>
  <c r="M31" i="2"/>
  <c r="M35" i="2"/>
  <c r="M39" i="2"/>
  <c r="M26" i="2"/>
  <c r="M30" i="2"/>
  <c r="M34" i="2"/>
  <c r="M38" i="2"/>
  <c r="M20" i="2"/>
  <c r="M24" i="2"/>
  <c r="M28" i="2"/>
  <c r="M32" i="2"/>
  <c r="M36" i="2"/>
  <c r="M40" i="2"/>
  <c r="M22" i="2"/>
  <c r="M17" i="2"/>
  <c r="M21" i="2"/>
  <c r="M25" i="2"/>
  <c r="M29" i="2"/>
  <c r="M33" i="2"/>
  <c r="M37" i="2"/>
  <c r="M18" i="2"/>
  <c r="M19" i="6"/>
  <c r="M23" i="6"/>
  <c r="M27" i="6"/>
  <c r="M31" i="6"/>
  <c r="M35" i="6"/>
  <c r="M39" i="6"/>
  <c r="M43" i="6"/>
  <c r="M47" i="6"/>
  <c r="M26" i="6"/>
  <c r="M42" i="6"/>
  <c r="M20" i="6"/>
  <c r="M24" i="6"/>
  <c r="M28" i="6"/>
  <c r="M32" i="6"/>
  <c r="M36" i="6"/>
  <c r="M40" i="6"/>
  <c r="M44" i="6"/>
  <c r="M16" i="6"/>
  <c r="M22" i="6"/>
  <c r="M30" i="6"/>
  <c r="M38" i="6"/>
  <c r="M17" i="6"/>
  <c r="M21" i="6"/>
  <c r="M25" i="6"/>
  <c r="M29" i="6"/>
  <c r="M33" i="6"/>
  <c r="M37" i="6"/>
  <c r="M41" i="6"/>
  <c r="M45" i="6"/>
  <c r="M18" i="6"/>
  <c r="M34" i="6"/>
  <c r="M46" i="6"/>
  <c r="M22" i="10"/>
  <c r="M22" i="5" l="1"/>
  <c r="M23" i="4"/>
  <c r="M41" i="2"/>
  <c r="M48" i="6"/>
</calcChain>
</file>

<file path=xl/sharedStrings.xml><?xml version="1.0" encoding="utf-8"?>
<sst xmlns="http://schemas.openxmlformats.org/spreadsheetml/2006/main" count="447" uniqueCount="317">
  <si>
    <t xml:space="preserve">INFORMACIÓN ESTADÍSTICA DE POBLACIÓN VÍCTIMA REGISTRADA EN EL </t>
  </si>
  <si>
    <t xml:space="preserve"> SISTEMA DE INFORMACIÓN DEL SERVICIO PÚBLICO DE EMPLEO - SISE*.</t>
  </si>
  <si>
    <t>Índice</t>
  </si>
  <si>
    <t>Oferentes por sexo</t>
  </si>
  <si>
    <t>Oferentes por rangos de edad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</si>
  <si>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</si>
  <si>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</si>
  <si>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</si>
  <si>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</si>
  <si>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</si>
  <si>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áreas de conocimiento</t>
  </si>
  <si>
    <t>Oferentes por rangos de salarios</t>
  </si>
  <si>
    <t>*Esta información corresponde a 99 Prestadores que actualmente hacen uso del Sistema de Información</t>
  </si>
  <si>
    <t>del Servicio Público de Empleo - SISE.</t>
  </si>
  <si>
    <t>Período de análisis:</t>
  </si>
  <si>
    <t>Octubre de 2018</t>
  </si>
  <si>
    <t>Fecha de actualización:</t>
  </si>
  <si>
    <t>Noviembre de 2018</t>
  </si>
  <si>
    <t>Oferentes registrados por sexo en el Sistema de Información del SPE</t>
  </si>
  <si>
    <t xml:space="preserve">Total oferentes </t>
  </si>
  <si>
    <t>Hombres</t>
  </si>
  <si>
    <t>Mujeres</t>
  </si>
  <si>
    <t>Año</t>
  </si>
  <si>
    <t>% Cambio   '18/'17</t>
  </si>
  <si>
    <t>Acumulado 2013-2018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</si>
  <si>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</si>
  <si>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</si>
  <si>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</si>
  <si>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</si>
  <si>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</si>
  <si>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</si>
  <si>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</si>
  <si>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</si>
  <si>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</si>
  <si>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</si>
  <si>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</si>
  <si>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</si>
  <si>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</si>
  <si>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Año corrido</t>
  </si>
  <si>
    <t>% Cambio</t>
  </si>
  <si>
    <t>Fuente: Observatorio del Servicio Público de Empleo.</t>
  </si>
  <si>
    <t>Titulo</t>
  </si>
  <si>
    <t>Rango Titulos</t>
  </si>
  <si>
    <t>Rango Calores</t>
  </si>
  <si>
    <t>Nombre Serie</t>
  </si>
  <si>
    <t>Oferentes registrados por rangos de edad en el Sistema de Información del SPE</t>
  </si>
  <si>
    <t>Menores de 28 años</t>
  </si>
  <si>
    <t>Entre 29 y 44 años</t>
  </si>
  <si>
    <t>Más de 45 años</t>
  </si>
  <si>
    <t/>
  </si>
  <si>
    <t>Oferentes registrados por departamentos en el Sistema de Información del SPE</t>
  </si>
  <si>
    <t>Departamento</t>
  </si>
  <si>
    <t>Octubre</t>
  </si>
  <si>
    <t>% del total '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</si>
  <si>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Octubre</t>
    </r>
  </si>
  <si>
    <t xml:space="preserve">% del total </t>
  </si>
  <si>
    <r>
      <t>Acumulado a</t>
    </r>
    <r>
      <rPr>
        <b/>
        <sz val="12"/>
        <color rgb="FFC00000"/>
        <rFont val="Calibri"/>
        <family val="2"/>
        <scheme val="minor"/>
      </rPr>
      <t xml:space="preserve"> Octubre</t>
    </r>
  </si>
  <si>
    <t>% del total</t>
  </si>
  <si>
    <t>2013-2018</t>
  </si>
  <si>
    <t>Amazonas</t>
  </si>
  <si>
    <t>Antioquia</t>
  </si>
  <si>
    <t>Arauca</t>
  </si>
  <si>
    <t>Atlántico</t>
  </si>
  <si>
    <t>Bogotá D. 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</si>
  <si>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</si>
  <si>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</si>
  <si>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</si>
  <si>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</si>
  <si>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</si>
  <si>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</si>
  <si>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</si>
  <si>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</si>
  <si>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</si>
  <si>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</si>
  <si>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</si>
  <si>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</si>
  <si>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</si>
  <si>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</si>
  <si>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</si>
  <si>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</si>
  <si>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</si>
  <si>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</si>
  <si>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</si>
  <si>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</si>
  <si>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</si>
  <si>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 y Providencia</t>
  </si>
  <si>
    <t>Santander</t>
  </si>
  <si>
    <t>Sucre</t>
  </si>
  <si>
    <t>Tolima</t>
  </si>
  <si>
    <t>Valle del Cauca</t>
  </si>
  <si>
    <t>Vaupés</t>
  </si>
  <si>
    <t>Vichada</t>
  </si>
  <si>
    <t>No informa</t>
  </si>
  <si>
    <t>Total Oferentes</t>
  </si>
  <si>
    <t>Oferentes registrados por ciudades capitales en el Sistema de Información del SPE</t>
  </si>
  <si>
    <t>Ciudad capital</t>
  </si>
  <si>
    <t>Armenia</t>
  </si>
  <si>
    <t>Barranquilla</t>
  </si>
  <si>
    <t>Bogotá D.C.</t>
  </si>
  <si>
    <t>Bucaramanga</t>
  </si>
  <si>
    <t>Cali</t>
  </si>
  <si>
    <t>Cartagena</t>
  </si>
  <si>
    <t>Cúcuta</t>
  </si>
  <si>
    <t>Florencia</t>
  </si>
  <si>
    <t>Ibagué</t>
  </si>
  <si>
    <t>Inírida</t>
  </si>
  <si>
    <t>Leticia</t>
  </si>
  <si>
    <t>Manizales</t>
  </si>
  <si>
    <t>Medellín</t>
  </si>
  <si>
    <t>Mitú</t>
  </si>
  <si>
    <t>Mocoa</t>
  </si>
  <si>
    <t>Montería</t>
  </si>
  <si>
    <t>Neiva</t>
  </si>
  <si>
    <t>Pasto</t>
  </si>
  <si>
    <t>Pereira</t>
  </si>
  <si>
    <t>Popayán</t>
  </si>
  <si>
    <t>Puerto Carreño</t>
  </si>
  <si>
    <t>Quibdó</t>
  </si>
  <si>
    <t>Riohacha</t>
  </si>
  <si>
    <t>San Andrés</t>
  </si>
  <si>
    <t>San José del Guaviare</t>
  </si>
  <si>
    <t>Santa Marta</t>
  </si>
  <si>
    <t>Sincelejo</t>
  </si>
  <si>
    <t>Tunja</t>
  </si>
  <si>
    <t>Valledupar</t>
  </si>
  <si>
    <t>Villavicencio</t>
  </si>
  <si>
    <t>Yopal</t>
  </si>
  <si>
    <t>Oferentes registrados por áreas ocupacionales en el Sistema de Información del SPE*</t>
  </si>
  <si>
    <t>Áreas ocupacionales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</si>
  <si>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</si>
  <si>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</si>
  <si>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</si>
  <si>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</si>
  <si>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</si>
  <si>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</si>
  <si>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</si>
  <si>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</si>
  <si>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</si>
  <si>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Gerencia</t>
  </si>
  <si>
    <t>Instalación, Mantenimiento y Reparación</t>
  </si>
  <si>
    <t>Legales</t>
  </si>
  <si>
    <t>Matemáticas e Informáticas</t>
  </si>
  <si>
    <t>Militares</t>
  </si>
  <si>
    <t>Operaciones Financieras  y de Administración de Negocios</t>
  </si>
  <si>
    <t>Producción</t>
  </si>
  <si>
    <t>Profesores, Instructores y bibliotecólogos</t>
  </si>
  <si>
    <t>Sector Petróleo</t>
  </si>
  <si>
    <t>Servicio Social y Comunitario</t>
  </si>
  <si>
    <t>Servicio y cuidado personal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</si>
  <si>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</si>
  <si>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</si>
  <si>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</si>
  <si>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</si>
  <si>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</si>
  <si>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</si>
  <si>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</si>
  <si>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Oferentes registrados por nivel educativo en el Sistema de Información del SPE</t>
  </si>
  <si>
    <t>Nivel educativo</t>
  </si>
  <si>
    <t>Primaria</t>
  </si>
  <si>
    <t>Secundaria</t>
  </si>
  <si>
    <t>Técnico</t>
  </si>
  <si>
    <t>Tecnológico</t>
  </si>
  <si>
    <t>Universitario</t>
  </si>
  <si>
    <t>Postgrado</t>
  </si>
  <si>
    <t>No Informa</t>
  </si>
  <si>
    <t>Oferentes registrados por experiencia laboral en el Sistema de Información del SPE</t>
  </si>
  <si>
    <t>Experiencia laboral</t>
  </si>
  <si>
    <t>Sin experiencia laboral</t>
  </si>
  <si>
    <t>Menos de 1 año</t>
  </si>
  <si>
    <t>De 1 a 2 años</t>
  </si>
  <si>
    <t>De 2 a 4 años</t>
  </si>
  <si>
    <t>De 4 a 6 años</t>
  </si>
  <si>
    <t>Más de 6 años</t>
  </si>
  <si>
    <t>Oferentes registrados por aspiración salarial en el Sistema de Información del SPE</t>
  </si>
  <si>
    <t>Aspiración salarial</t>
  </si>
  <si>
    <t>Menos de 1 salario mínimo</t>
  </si>
  <si>
    <t>Entre 1 y 2 salarios mínimos</t>
  </si>
  <si>
    <t>Entre 2 y 4 salarios mínimos</t>
  </si>
  <si>
    <t>Más de 4 salarios mínimos</t>
  </si>
  <si>
    <t>A convenir</t>
  </si>
  <si>
    <t>Oferentes registrados por áreas de conocimiento en el Sistema de Información del SPE</t>
  </si>
  <si>
    <t>Áreas de conocimiento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</si>
  <si>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</si>
  <si>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</si>
  <si>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</si>
  <si>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</si>
  <si>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</si>
  <si>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</si>
  <si>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</si>
  <si>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</si>
  <si>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</si>
  <si>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Clasificación de las áreas ocupacionales y subgrupos incluidos</t>
  </si>
  <si>
    <t>Arquitectos e ingenieros</t>
  </si>
  <si>
    <t>Arquitectos, cartógrafos y topógrafos</t>
  </si>
  <si>
    <t>Ingenieros</t>
  </si>
  <si>
    <t>Dibujantes, técnicos en ingeniería y técnicos en topografía</t>
  </si>
  <si>
    <t xml:space="preserve">Arte, diseño, entretenimiento, </t>
  </si>
  <si>
    <t>Arte y diseño</t>
  </si>
  <si>
    <t>deportes y medios de comunicación</t>
  </si>
  <si>
    <t>Actores, presentadores y deportistas</t>
  </si>
  <si>
    <t>Medios de comunicación</t>
  </si>
  <si>
    <t>Equipos de medios de comunicación</t>
  </si>
  <si>
    <t xml:space="preserve">Asistentes administrativos </t>
  </si>
  <si>
    <t>Supervisores de asistentes administrativos y de oficina</t>
  </si>
  <si>
    <t>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</si>
  <si>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</si>
  <si>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</si>
  <si>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</si>
  <si>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</si>
  <si>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</si>
  <si>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</si>
  <si>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Atención sanitaria</t>
  </si>
  <si>
    <t>Atención sanitaria y tratamientos</t>
  </si>
  <si>
    <t>Técnicos y tecnólogos de la salud</t>
  </si>
  <si>
    <t>Otros profesionales y técnicos en salud</t>
  </si>
  <si>
    <t>Ayudantes en atención en salud</t>
  </si>
  <si>
    <t>Ayudantes en salud</t>
  </si>
  <si>
    <t>Asistentes en terapia ocupacional y física</t>
  </si>
  <si>
    <t>Otros ayudantes en atención en salud</t>
  </si>
  <si>
    <t xml:space="preserve">Ciencias de la vida, ciencias </t>
  </si>
  <si>
    <t>Ciencias de la vida</t>
  </si>
  <si>
    <t>sociales y ciencias físicas</t>
  </si>
  <si>
    <t>Ciencias físicas y química</t>
  </si>
  <si>
    <t>Ciencias sociales y relacionadas</t>
  </si>
  <si>
    <t>Técnicos en ciencias de la vida, ciencias sociales y ciencias físicas</t>
  </si>
  <si>
    <t>Construcción y extracción</t>
  </si>
  <si>
    <t>Supervisores de trabajadores de la construcción y extracción</t>
  </si>
  <si>
    <t>Construcción</t>
  </si>
  <si>
    <t>Ayudantes de construcción</t>
  </si>
  <si>
    <t>Otras ocupaciones relacionadas con la construcción</t>
  </si>
  <si>
    <t>Extracción</t>
  </si>
  <si>
    <t xml:space="preserve">Construcción, limpieza de suelo </t>
  </si>
  <si>
    <t>Supervisores de construcción, limpieza de suelo y mantenimiento</t>
  </si>
  <si>
    <t>y mantenimiento</t>
  </si>
  <si>
    <t>Limpieza de edificios y control de pestes</t>
  </si>
  <si>
    <t>Limpieza de suelos</t>
  </si>
  <si>
    <t>Fuerzas públicas y protección</t>
  </si>
  <si>
    <t>Supervisores de fuerzas públicas y protección</t>
  </si>
  <si>
    <t>Prevención y combate de incendios</t>
  </si>
  <si>
    <t>Fuerzas de seguridad</t>
  </si>
  <si>
    <t>Otros servicios de protección</t>
  </si>
  <si>
    <t>Publicidad, mercadeo, promoción, relaciones públicas y gerentes de ventas</t>
  </si>
  <si>
    <t>Gerentes con especialidad operativa</t>
  </si>
  <si>
    <t>Otras ocupaciones gerenciales</t>
  </si>
  <si>
    <t>Altos ejecutivos</t>
  </si>
  <si>
    <t>Instalación, mantenimiento</t>
  </si>
  <si>
    <t>Supervisores de trabajadores de instalación, mantenimiento y reparación</t>
  </si>
  <si>
    <t xml:space="preserve"> y reparación</t>
  </si>
  <si>
    <t>Mecánicos, instaladores y reparadores de equipo eléctrico y electrónico</t>
  </si>
  <si>
    <t>Mecánicos,instaladores y reparadores de vehículos y equípo movil</t>
  </si>
  <si>
    <t>Otras ocupaciones relacionadas con instalación, mantenimiento y reparación</t>
  </si>
  <si>
    <t>Abogados, jueces y trabajadores relacionados</t>
  </si>
  <si>
    <t>Soporte legal</t>
  </si>
  <si>
    <t>Matemáticas e informáticas</t>
  </si>
  <si>
    <t>Ocupaciones informáticas</t>
  </si>
  <si>
    <t>Ocupaciones matemáticas</t>
  </si>
  <si>
    <t>Técnicos en matemáticas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</si>
  <si>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</si>
  <si>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</si>
  <si>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</si>
  <si>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</si>
  <si>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>Especialistas en administración de negocios</t>
  </si>
  <si>
    <t xml:space="preserve"> y de administración de negocios</t>
  </si>
  <si>
    <t>Especialistas financieros</t>
  </si>
  <si>
    <t>Supervisión de trabajadores de la producción</t>
  </si>
  <si>
    <t>Ensambladores y fabricantes</t>
  </si>
  <si>
    <t>Procesamiento de alimentos</t>
  </si>
  <si>
    <t>Trabajadores del metal y el plástico</t>
  </si>
  <si>
    <t>Trabajadores de medios de impresión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</si>
  <si>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</si>
  <si>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</si>
  <si>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</si>
  <si>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</si>
  <si>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 xml:space="preserve">Profesores, instructores y </t>
  </si>
  <si>
    <t>Profesores de post-secundaria</t>
  </si>
  <si>
    <t>bibliotecólogos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</si>
  <si>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</si>
  <si>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</si>
  <si>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</si>
  <si>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</si>
  <si>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Sector petróleo</t>
  </si>
  <si>
    <t>Servicio social y comunitario</t>
  </si>
  <si>
    <t>Consejeros, trabajadores sociales y otros especialistas de servicios sociales y comunitarios</t>
  </si>
  <si>
    <t>Trabajadores religiosos</t>
  </si>
  <si>
    <t>Supervisores de servicio y cuidado personal</t>
  </si>
  <si>
    <t>Servicio y cuidado animal</t>
  </si>
  <si>
    <t>Atención de entretenimiento y ocupaciones relacionadas</t>
  </si>
  <si>
    <t>Servicios funerarios</t>
  </si>
  <si>
    <t>Cuidado personal</t>
  </si>
  <si>
    <t>Maleteros, conserjes y botones</t>
  </si>
  <si>
    <t>Guías de toures y viajes</t>
  </si>
  <si>
    <t>Otras ocupaciones de servicio y cuidado personal</t>
  </si>
  <si>
    <t>Servicio y preparación de alimentos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</si>
  <si>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</si>
  <si>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</si>
  <si>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</si>
  <si>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</si>
  <si>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 xml:space="preserve">Trabajadores agropecuarios, </t>
  </si>
  <si>
    <t>Supervisores de trabajadores agropecuarios, pesqueros y forestales</t>
  </si>
  <si>
    <t>pesqueros y forestales</t>
  </si>
  <si>
    <t>Trabajadores agropecuarios</t>
  </si>
  <si>
    <t>Trabajadores de pesca y caza</t>
  </si>
  <si>
    <t>Trabajadores forestales y de conservación forestal</t>
  </si>
  <si>
    <t xml:space="preserve">Transporte y transporte de </t>
  </si>
  <si>
    <t>Supervisores de trabajadores de transporte y transporte de materiales</t>
  </si>
  <si>
    <t>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</si>
  <si>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</si>
  <si>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</si>
  <si>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</si>
  <si>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</si>
  <si>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</si>
  <si>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</si>
  <si>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Ventas y ocupaciones relacionadas</t>
  </si>
  <si>
    <t>Supervisores de ventas</t>
  </si>
  <si>
    <t>Vendedores de puntos de venta al por menor</t>
  </si>
  <si>
    <t>Representantes de ventas</t>
  </si>
  <si>
    <t>Otras ocupaciones relacionadas con 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</si>
</sst>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"/>
    <numFmt numFmtId="166" formatCode="_-* #,##0\ _€_-;\-* #,##0\ _€_-;_-* &quot;-&quot;??\ _€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sz val="12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164" fontId="9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5" fontId="16" fillId="2" borderId="9" xfId="4" applyNumberFormat="1" applyFont="1" applyFill="1" applyBorder="1"/>
    <xf numFmtId="3" fontId="17" fillId="4" borderId="9" xfId="4" applyNumberFormat="1" applyFont="1" applyFill="1" applyBorder="1"/>
    <xf numFmtId="165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5" fontId="13" fillId="2" borderId="9" xfId="4" applyNumberFormat="1" applyFont="1" applyFill="1" applyBorder="1"/>
    <xf numFmtId="3" fontId="13" fillId="2" borderId="9" xfId="4" applyNumberFormat="1" applyFont="1" applyFill="1" applyBorder="1"/>
    <xf numFmtId="165" fontId="13" fillId="2" borderId="0" xfId="4" applyNumberFormat="1" applyFont="1" applyFill="1" applyBorder="1"/>
    <xf numFmtId="0" fontId="0" fillId="0" borderId="8" xfId="0" applyFont="1" applyBorder="1"/>
    <xf numFmtId="165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66" fontId="0" fillId="0" borderId="0" xfId="5" applyNumberFormat="1" applyFont="1" applyBorder="1"/>
    <xf numFmtId="166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30" fillId="4" borderId="9" xfId="4" applyNumberFormat="1" applyFont="1" applyFill="1" applyBorder="1"/>
    <xf numFmtId="165" fontId="30" fillId="4" borderId="9" xfId="4" applyNumberFormat="1" applyFont="1" applyFill="1" applyBorder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3" fillId="2" borderId="10" xfId="0" applyNumberFormat="1" applyFont="1" applyFill="1" applyBorder="1" applyAlignment="1">
      <alignment horizontal="center" vertical="center" wrapText="1"/>
    </xf>
    <xf numFmtId="17" fontId="18" fillId="2" borderId="10" xfId="0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/>
    </xf>
  </cellXfs>
  <cellStyles count="6">
    <cellStyle name="Hipervínculo" xfId="2" builtinId="8"/>
    <cellStyle name="Millares" xfId="5" builtinId="3"/>
    <cellStyle name="Normal" xfId="0" builtinId="0"/>
    <cellStyle name="Normal 2" xfId="1" xr:uid="{00000000-0005-0000-0000-000003000000}"/>
    <cellStyle name="Normal_Fenaviquín 14 (2007) - Base importaciones maquinaria" xfId="3" xr:uid="{00000000-0005-0000-0000-000004000000}"/>
    <cellStyle name="Normal_Fenaviquín 15 (2007) - Huevo por colores" xfId="4" xr:uid="{00000000-0005-0000-0000-000005000000}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Octubre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10860</c:v>
                </c:pt>
                <c:pt idx="1">
                  <c:v>12905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Octubre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4690</c:v>
                </c:pt>
                <c:pt idx="1">
                  <c:v>5616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Octubre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6170</c:v>
                </c:pt>
                <c:pt idx="1">
                  <c:v>7289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Menores de 28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Edad!$D$41</c:f>
              <c:strCache>
                <c:ptCount val="1"/>
                <c:pt idx="0">
                  <c:v>  Octubre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Edad!$D$40:$E$40</c:f>
              <c:numCache>
                <c:formatCode>#,##0</c:formatCode>
                <c:ptCount val="2"/>
                <c:pt idx="0">
                  <c:v>5335</c:v>
                </c:pt>
                <c:pt idx="1">
                  <c:v>5854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Entre 29 y 44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Edad!$I$41</c:f>
              <c:strCache>
                <c:ptCount val="1"/>
                <c:pt idx="0">
                  <c:v>  Octubre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Edad!$I$40:$J$40</c:f>
              <c:numCache>
                <c:formatCode>#,##0</c:formatCode>
                <c:ptCount val="2"/>
                <c:pt idx="0">
                  <c:v>3895</c:v>
                </c:pt>
                <c:pt idx="1">
                  <c:v>4629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Más de 45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Edad!$N$41</c:f>
              <c:strCache>
                <c:ptCount val="1"/>
                <c:pt idx="0">
                  <c:v>  Octubre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Edad!$N$40:$O$40</c:f>
              <c:numCache>
                <c:formatCode>#,##0</c:formatCode>
                <c:ptCount val="2"/>
                <c:pt idx="0">
                  <c:v>1298</c:v>
                </c:pt>
                <c:pt idx="1">
                  <c:v>1829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Aspiraci&#243;n Salari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lasificaciones!A1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&#193;reas de conocimiento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2" Type="http://schemas.openxmlformats.org/officeDocument/2006/relationships/hyperlink" Target="#&#205;ndice!A1"/><Relationship Id="rId1" Type="http://schemas.openxmlformats.org/officeDocument/2006/relationships/chart" Target="../charts/chart1.xml"/><Relationship Id="rId6" Type="http://schemas.openxmlformats.org/officeDocument/2006/relationships/chart" Target="../charts/chart2.xml"/><Relationship Id="rId5" Type="http://schemas.openxmlformats.org/officeDocument/2006/relationships/image" Target="../media/image3.png"/><Relationship Id="rId4" Type="http://schemas.openxmlformats.org/officeDocument/2006/relationships/hyperlink" Target="#Edad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Departamentos!A1"/><Relationship Id="rId3" Type="http://schemas.openxmlformats.org/officeDocument/2006/relationships/chart" Target="../charts/chart6.xml"/><Relationship Id="rId7" Type="http://schemas.openxmlformats.org/officeDocument/2006/relationships/image" Target="../media/image4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hyperlink" Target="#Sexo!A1"/><Relationship Id="rId5" Type="http://schemas.openxmlformats.org/officeDocument/2006/relationships/image" Target="../media/image2.png"/><Relationship Id="rId10" Type="http://schemas.openxmlformats.org/officeDocument/2006/relationships/image" Target="../media/image1.png"/><Relationship Id="rId4" Type="http://schemas.openxmlformats.org/officeDocument/2006/relationships/hyperlink" Target="#&#205;ndice!A1"/><Relationship Id="rId9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Edad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iudades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Departamento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Ocupaciones!A1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Ciudad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ducaci&#243;n '!A1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Ocupacion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xperiencia laboral'!A1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ducaci&#243;n 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Aspiraci&#243;n Salarial'!A1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eriencia labor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&#193;reas de conocimiento'!A1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52915</xdr:rowOff>
    </xdr:from>
    <xdr:to>
      <xdr:col>5</xdr:col>
      <xdr:colOff>521334</xdr:colOff>
      <xdr:row>5</xdr:row>
      <xdr:rowOff>118915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8F624C-977C-4B60-8EF0-66129B2EC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52915"/>
          <a:ext cx="5940000" cy="1113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AECCA04-E1BE-477E-950F-FD64460E26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719666</xdr:colOff>
      <xdr:row>1</xdr:row>
      <xdr:rowOff>0</xdr:rowOff>
    </xdr:from>
    <xdr:to>
      <xdr:col>12</xdr:col>
      <xdr:colOff>754166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221219A-6C82-4573-9096-37AAE59231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302749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74083</xdr:rowOff>
    </xdr:from>
    <xdr:to>
      <xdr:col>3</xdr:col>
      <xdr:colOff>306917</xdr:colOff>
      <xdr:row>5</xdr:row>
      <xdr:rowOff>150666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52E13C4-2EEE-4916-9ED9-4069A86D9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44767"/>
        <a:stretch/>
      </xdr:blipFill>
      <xdr:spPr>
        <a:xfrm>
          <a:off x="116417" y="7408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6</xdr:col>
      <xdr:colOff>635006</xdr:colOff>
      <xdr:row>0</xdr:row>
      <xdr:rowOff>74083</xdr:rowOff>
    </xdr:from>
    <xdr:to>
      <xdr:col>10</xdr:col>
      <xdr:colOff>45089</xdr:colOff>
      <xdr:row>5</xdr:row>
      <xdr:rowOff>150666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E1FB0B-71BA-4CA8-B18D-FFB8A91E70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4520"/>
        <a:stretch/>
      </xdr:blipFill>
      <xdr:spPr>
        <a:xfrm>
          <a:off x="5979589" y="74083"/>
          <a:ext cx="2701500" cy="111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0</xdr:colOff>
      <xdr:row>0</xdr:row>
      <xdr:rowOff>169334</xdr:rowOff>
    </xdr:from>
    <xdr:to>
      <xdr:col>4</xdr:col>
      <xdr:colOff>402167</xdr:colOff>
      <xdr:row>6</xdr:row>
      <xdr:rowOff>34251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6280AFA-DBBF-45EC-9FCD-3143AD53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r="44767"/>
        <a:stretch/>
      </xdr:blipFill>
      <xdr:spPr>
        <a:xfrm>
          <a:off x="116417" y="169334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359833</xdr:colOff>
      <xdr:row>0</xdr:row>
      <xdr:rowOff>169334</xdr:rowOff>
    </xdr:from>
    <xdr:to>
      <xdr:col>15</xdr:col>
      <xdr:colOff>701250</xdr:colOff>
      <xdr:row>6</xdr:row>
      <xdr:rowOff>34251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C479EA1-73F4-40A5-969B-02B52034E0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4520"/>
        <a:stretch/>
      </xdr:blipFill>
      <xdr:spPr>
        <a:xfrm>
          <a:off x="8868833" y="169334"/>
          <a:ext cx="2701500" cy="111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158743</xdr:colOff>
      <xdr:row>35</xdr:row>
      <xdr:rowOff>95253</xdr:rowOff>
    </xdr:from>
    <xdr:to>
      <xdr:col>5</xdr:col>
      <xdr:colOff>86327</xdr:colOff>
      <xdr:row>48</xdr:row>
      <xdr:rowOff>137586</xdr:rowOff>
    </xdr:to>
    <xdr:graphicFrame macro="">
      <xdr:nvGraphicFramePr>
        <xdr:cNvPr id="3" name="Gráfico 2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195787</xdr:colOff>
      <xdr:row>35</xdr:row>
      <xdr:rowOff>95253</xdr:rowOff>
    </xdr:from>
    <xdr:to>
      <xdr:col>10</xdr:col>
      <xdr:colOff>493787</xdr:colOff>
      <xdr:row>48</xdr:row>
      <xdr:rowOff>137586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603248</xdr:colOff>
      <xdr:row>35</xdr:row>
      <xdr:rowOff>95253</xdr:rowOff>
    </xdr:from>
    <xdr:to>
      <xdr:col>16</xdr:col>
      <xdr:colOff>12248</xdr:colOff>
      <xdr:row>48</xdr:row>
      <xdr:rowOff>137586</xdr:rowOff>
    </xdr:to>
    <xdr:graphicFrame macro="">
      <xdr:nvGraphicFramePr>
        <xdr:cNvPr id="5" name="Gráfico 2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402167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4F076AA-BFC6-4ECF-A8DD-8545BAF9C7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1</xdr:row>
      <xdr:rowOff>0</xdr:rowOff>
    </xdr:from>
    <xdr:to>
      <xdr:col>15</xdr:col>
      <xdr:colOff>733000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A6361EA-1551-428D-8437-3E740C2051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4520"/>
        <a:stretch/>
      </xdr:blipFill>
      <xdr:spPr>
        <a:xfrm>
          <a:off x="8868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190500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78252D6-B898-4245-BABA-845B2E2D4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296333</xdr:colOff>
      <xdr:row>1</xdr:row>
      <xdr:rowOff>0</xdr:rowOff>
    </xdr:from>
    <xdr:to>
      <xdr:col>13</xdr:col>
      <xdr:colOff>2750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0789A20-1418-4FE1-98CF-938F5544B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344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447146</xdr:colOff>
      <xdr:row>6</xdr:row>
      <xdr:rowOff>101719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0F2183-0BED-4436-A80E-C89041AADF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9063" y="226219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25141</xdr:colOff>
      <xdr:row>1</xdr:row>
      <xdr:rowOff>0</xdr:rowOff>
    </xdr:from>
    <xdr:to>
      <xdr:col>13</xdr:col>
      <xdr:colOff>12016</xdr:colOff>
      <xdr:row>6</xdr:row>
      <xdr:rowOff>101719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47226EA-1EBF-4CE4-B52B-292F390477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823735" y="226219"/>
          <a:ext cx="2701500" cy="1113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DD16A4F-C5E5-46F6-BF3B-4EA7A921F7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740834</xdr:colOff>
      <xdr:row>1</xdr:row>
      <xdr:rowOff>0</xdr:rowOff>
    </xdr:from>
    <xdr:to>
      <xdr:col>12</xdr:col>
      <xdr:colOff>775334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9E27E66-DCCC-4175-AC03-80532BD65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641417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201083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7E0ECEF-1185-4A33-8D08-E1A782AA8C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762002</xdr:colOff>
      <xdr:row>1</xdr:row>
      <xdr:rowOff>0</xdr:rowOff>
    </xdr:from>
    <xdr:to>
      <xdr:col>13</xdr:col>
      <xdr:colOff>23918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6F5B656-420E-404A-BA33-2AB7D4A9E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090835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A7B044B-946F-41E3-85AB-A92405EC8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</xdr:row>
      <xdr:rowOff>0</xdr:rowOff>
    </xdr:from>
    <xdr:to>
      <xdr:col>13</xdr:col>
      <xdr:colOff>34501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5350D7D-9F69-4FF0-A2AE-7EF3322C45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72918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118916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B8BFD94-09E2-414A-B54D-C3180B2FA7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740833</xdr:colOff>
      <xdr:row>1</xdr:row>
      <xdr:rowOff>0</xdr:rowOff>
    </xdr:from>
    <xdr:to>
      <xdr:col>12</xdr:col>
      <xdr:colOff>775333</xdr:colOff>
      <xdr:row>6</xdr:row>
      <xdr:rowOff>118916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D99C159-AB1F-4B39-9A1B-80F409A9E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20000" y="232833"/>
          <a:ext cx="2701500" cy="111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2" tint="-0.249977111117893"/>
  </sheetPr>
  <dimension ref="A1:P49"/>
  <sheetViews>
    <sheetView showGridLines="0" tabSelected="1" zoomScale="90" zoomScaleNormal="90" workbookViewId="0"/>
  </sheetViews>
  <sheetFormatPr defaultColWidth="11.42578125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1" t="s">
        <v>0</v>
      </c>
      <c r="C7" s="91"/>
      <c r="D7" s="91"/>
      <c r="E7" s="91"/>
      <c r="F7" s="91"/>
      <c r="G7" s="15"/>
    </row>
    <row r="8" spans="1:16" ht="15.75" customHeight="1">
      <c r="A8" s="12"/>
      <c r="B8" s="91" t="s">
        <v>1</v>
      </c>
      <c r="C8" s="91"/>
      <c r="D8" s="91"/>
      <c r="E8" s="91"/>
      <c r="F8" s="91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2" t="s">
        <v>2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0" t="s">
        <v>3</v>
      </c>
      <c r="D14" s="4"/>
      <c r="E14" s="4"/>
      <c r="F14" s="4"/>
      <c r="G14" s="15"/>
    </row>
    <row r="15" spans="1:16" ht="15.75">
      <c r="A15" s="12"/>
      <c r="B15" s="24"/>
      <c r="C15" s="40" t="s">
        <v>4</v>
      </c>
      <c r="D15" s="4"/>
      <c r="E15" s="4"/>
      <c r="F15" s="4"/>
      <c r="G15" s="15"/>
    </row>
    <row r="16" spans="1:16" ht="15.75">
      <c r="A16" s="12"/>
      <c r="B16" s="24"/>
      <c r="C16" s="40" t="s">
        <v>5</v>
      </c>
      <c r="D16" s="4"/>
      <c r="E16" s="4"/>
      <c r="F16" s="4"/>
      <c r="G16" s="15"/>
    </row>
    <row r="17" spans="1:7" ht="15.75">
      <c r="A17" s="12"/>
      <c r="B17" s="24"/>
      <c r="C17" s="40" t="s">
        <v>6</v>
      </c>
      <c r="D17" s="4"/>
      <c r="E17" s="4"/>
      <c r="F17" s="4"/>
      <c r="G17" s="15"/>
    </row>
    <row r="18" spans="1:7" ht="15.75">
      <c r="A18" s="12"/>
      <c r="B18" s="24"/>
      <c r="C18" s="40" t="s">
        <v>7</v>
      </c>
      <c r="D18" s="4"/>
      <c r="E18" s="4"/>
      <c r="F18" s="4"/>
      <c r="G18" s="15"/>
    </row>
    <row r="19" spans="1:7" ht="15.75">
      <c r="A19" s="12"/>
      <c r="B19" s="4"/>
      <c r="C19" s="40" t="s">
        <v>8</v>
      </c>
      <c r="D19" s="4"/>
      <c r="E19" s="4"/>
      <c r="F19" s="4"/>
      <c r="G19" s="15"/>
    </row>
    <row r="20" spans="1:7" ht="15.75">
      <c r="A20" s="12"/>
      <c r="B20" s="4"/>
      <c r="C20" s="40" t="s">
        <v>9</v>
      </c>
      <c r="D20" s="4"/>
      <c r="E20" s="4"/>
      <c r="F20" s="4"/>
      <c r="G20" s="15"/>
    </row>
    <row r="21" spans="1:7" ht="15.75">
      <c r="A21" s="12"/>
      <c r="B21" s="4"/>
      <c r="C21" s="40" t="s">
        <v>10</v>
      </c>
      <c r="D21" s="4"/>
      <c r="E21" s="4"/>
      <c r="F21" s="4"/>
      <c r="G21" s="15"/>
    </row>
    <row r="22" spans="1:7" ht="15.75">
      <c r="A22" s="12"/>
      <c r="B22" s="4"/>
      <c r="C22" s="40" t="s">
        <v>11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78" t="s">
        <v>12</v>
      </c>
      <c r="C26" s="4"/>
      <c r="D26" s="4"/>
      <c r="E26" s="4"/>
      <c r="F26" s="4"/>
      <c r="G26" s="15"/>
    </row>
    <row r="27" spans="1:7">
      <c r="A27" s="12"/>
      <c r="B27" s="78" t="s">
        <v>13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3" t="s">
        <v>14</v>
      </c>
      <c r="C30" s="44" t="s">
        <v>15</v>
      </c>
      <c r="D30" s="4"/>
      <c r="E30" s="4"/>
      <c r="F30" s="4"/>
      <c r="G30" s="15"/>
    </row>
    <row r="31" spans="1:7" ht="15.75">
      <c r="A31" s="12"/>
      <c r="B31" s="43" t="s">
        <v>16</v>
      </c>
      <c r="C31" s="44" t="s">
        <v>17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 xr:uid="{00000000-0004-0000-0000-000000000000}"/>
    <hyperlink ref="C16" location="Departamentos!A1" display="Oferentes por departamentos " xr:uid="{00000000-0004-0000-0000-000001000000}"/>
    <hyperlink ref="C17" location="Ciudades!A1" display="Oferentes por ciudades" xr:uid="{00000000-0004-0000-0000-000002000000}"/>
    <hyperlink ref="C18" location="Ocupaciones!A1" display="Oferentes por ocupaciones " xr:uid="{00000000-0004-0000-0000-000003000000}"/>
    <hyperlink ref="C19" location="'Educación '!A1" display="Oferentes por nivel educativo " xr:uid="{00000000-0004-0000-0000-000004000000}"/>
    <hyperlink ref="C20" location="'Experiencia laboral'!A1" display="Oferentes por experiencia laboral" xr:uid="{00000000-0004-0000-0000-000005000000}"/>
    <hyperlink ref="C22" location="'Aspiración Salarial'!A1" display="Oferentes por rangos de salarios" xr:uid="{00000000-0004-0000-0000-000006000000}"/>
    <hyperlink ref="C15" location="Edad!A1" display="Oferentes por rangos de edad" xr:uid="{00000000-0004-0000-0000-000007000000}"/>
    <hyperlink ref="C21" location="'Áreas de conocimiento'!A1" display="Oferentes por áreas de conocimiento" xr:uid="{00000000-0004-0000-0000-000008000000}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FF0000"/>
  </sheetPr>
  <dimension ref="A1:S37"/>
  <sheetViews>
    <sheetView showGridLines="0" zoomScale="90" zoomScaleNormal="90" workbookViewId="0"/>
  </sheetViews>
  <sheetFormatPr defaultColWidth="11.42578125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6" t="s">
        <v>180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</row>
    <row r="12" spans="1:19" ht="15.75">
      <c r="A12" s="12"/>
      <c r="B12" s="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15"/>
    </row>
    <row r="13" spans="1:19" ht="47.25">
      <c r="A13" s="12"/>
      <c r="B13" s="30" t="s">
        <v>181</v>
      </c>
      <c r="C13" s="97" t="s">
        <v>52</v>
      </c>
      <c r="D13" s="97"/>
      <c r="E13" s="94" t="s">
        <v>23</v>
      </c>
      <c r="F13" s="94" t="s">
        <v>55</v>
      </c>
      <c r="G13" s="98" t="s">
        <v>54</v>
      </c>
      <c r="H13" s="99"/>
      <c r="I13" s="94" t="s">
        <v>23</v>
      </c>
      <c r="J13" s="94" t="s">
        <v>55</v>
      </c>
      <c r="K13" s="87"/>
      <c r="L13" s="82" t="s">
        <v>56</v>
      </c>
      <c r="M13" s="94" t="s">
        <v>57</v>
      </c>
      <c r="N13" s="15"/>
    </row>
    <row r="14" spans="1:19" ht="15.75">
      <c r="A14" s="12"/>
      <c r="B14" s="30"/>
      <c r="C14" s="31">
        <v>2017</v>
      </c>
      <c r="D14" s="31">
        <v>2018</v>
      </c>
      <c r="E14" s="94"/>
      <c r="F14" s="94"/>
      <c r="G14" s="31">
        <v>2017</v>
      </c>
      <c r="H14" s="31">
        <v>2018</v>
      </c>
      <c r="I14" s="94"/>
      <c r="J14" s="94"/>
      <c r="K14" s="87"/>
      <c r="L14" s="38" t="s">
        <v>58</v>
      </c>
      <c r="M14" s="94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3" t="s">
        <v>182</v>
      </c>
      <c r="C16" s="34">
        <v>33</v>
      </c>
      <c r="D16" s="34">
        <v>53</v>
      </c>
      <c r="E16" s="35">
        <f t="shared" ref="E16:E25" si="0">IF(ISBLANK(D16),"",(IFERROR(((D16/C16-1)*100),"")))</f>
        <v>60.606060606060595</v>
      </c>
      <c r="F16" s="35">
        <f t="shared" ref="F16:F24" si="1">+(D16*100)/$D$25</f>
        <v>0.41069352963967454</v>
      </c>
      <c r="G16" s="34">
        <v>443</v>
      </c>
      <c r="H16" s="34">
        <v>442</v>
      </c>
      <c r="I16" s="35">
        <f t="shared" ref="I16:I25" si="2">IF(ISBLANK(H16),"",(IFERROR(((H16/G16-1)*100),"")))</f>
        <v>-0.22573363431150906</v>
      </c>
      <c r="J16" s="35">
        <f t="shared" ref="J16:J24" si="3">+(H16*100)/$H$25</f>
        <v>0.46948855488873548</v>
      </c>
      <c r="K16" s="76"/>
      <c r="L16" s="34">
        <v>1982</v>
      </c>
      <c r="M16" s="35">
        <f t="shared" ref="M16:M24" si="4">+(L16*100)/$L$25</f>
        <v>0.46708158845445952</v>
      </c>
      <c r="N16" s="15"/>
    </row>
    <row r="17" spans="1:14" ht="15.75">
      <c r="A17" s="12"/>
      <c r="B17" s="33" t="s">
        <v>183</v>
      </c>
      <c r="C17" s="34">
        <v>29</v>
      </c>
      <c r="D17" s="34">
        <v>36</v>
      </c>
      <c r="E17" s="35">
        <f t="shared" si="0"/>
        <v>24.137931034482762</v>
      </c>
      <c r="F17" s="35">
        <f t="shared" si="1"/>
        <v>0.27896164277411856</v>
      </c>
      <c r="G17" s="34">
        <v>273</v>
      </c>
      <c r="H17" s="34">
        <v>240</v>
      </c>
      <c r="I17" s="35">
        <f t="shared" si="2"/>
        <v>-12.087912087912089</v>
      </c>
      <c r="J17" s="35">
        <f t="shared" si="3"/>
        <v>0.25492591215677946</v>
      </c>
      <c r="K17" s="76"/>
      <c r="L17" s="34">
        <v>1366</v>
      </c>
      <c r="M17" s="35">
        <f t="shared" si="4"/>
        <v>0.32191395046861337</v>
      </c>
      <c r="N17" s="15"/>
    </row>
    <row r="18" spans="1:14" ht="15.75">
      <c r="A18" s="12"/>
      <c r="B18" s="33" t="s">
        <v>184</v>
      </c>
      <c r="C18" s="34">
        <v>142</v>
      </c>
      <c r="D18" s="34">
        <v>150</v>
      </c>
      <c r="E18" s="35">
        <f t="shared" si="0"/>
        <v>5.6338028169014009</v>
      </c>
      <c r="F18" s="35">
        <f t="shared" si="1"/>
        <v>1.1623401782254941</v>
      </c>
      <c r="G18" s="34">
        <v>1437</v>
      </c>
      <c r="H18" s="34">
        <v>1279</v>
      </c>
      <c r="I18" s="35">
        <f t="shared" si="2"/>
        <v>-10.995128740431459</v>
      </c>
      <c r="J18" s="35">
        <f t="shared" si="3"/>
        <v>1.3585426735355037</v>
      </c>
      <c r="K18" s="76"/>
      <c r="L18" s="34">
        <v>6572</v>
      </c>
      <c r="M18" s="35">
        <f t="shared" si="4"/>
        <v>1.548769020848995</v>
      </c>
      <c r="N18" s="15"/>
    </row>
    <row r="19" spans="1:14" ht="15.75">
      <c r="A19" s="12"/>
      <c r="B19" s="33" t="s">
        <v>185</v>
      </c>
      <c r="C19" s="34">
        <v>145</v>
      </c>
      <c r="D19" s="34">
        <v>129</v>
      </c>
      <c r="E19" s="35">
        <f t="shared" si="0"/>
        <v>-11.03448275862069</v>
      </c>
      <c r="F19" s="35">
        <f t="shared" si="1"/>
        <v>0.99961255327392484</v>
      </c>
      <c r="G19" s="34">
        <v>1291</v>
      </c>
      <c r="H19" s="34">
        <v>1045</v>
      </c>
      <c r="I19" s="35">
        <f t="shared" si="2"/>
        <v>-19.054996127033309</v>
      </c>
      <c r="J19" s="35">
        <f t="shared" si="3"/>
        <v>1.1099899091826437</v>
      </c>
      <c r="K19" s="76"/>
      <c r="L19" s="34">
        <v>5644</v>
      </c>
      <c r="M19" s="35">
        <f t="shared" si="4"/>
        <v>1.3300749168703176</v>
      </c>
      <c r="N19" s="15"/>
    </row>
    <row r="20" spans="1:14" ht="15.75">
      <c r="A20" s="12"/>
      <c r="B20" s="33" t="s">
        <v>186</v>
      </c>
      <c r="C20" s="34">
        <v>162</v>
      </c>
      <c r="D20" s="34">
        <v>183</v>
      </c>
      <c r="E20" s="35">
        <f t="shared" si="0"/>
        <v>12.962962962962955</v>
      </c>
      <c r="F20" s="35">
        <f t="shared" si="1"/>
        <v>1.4180550174351028</v>
      </c>
      <c r="G20" s="34">
        <v>1862</v>
      </c>
      <c r="H20" s="34">
        <v>1567</v>
      </c>
      <c r="I20" s="35">
        <f t="shared" si="2"/>
        <v>-15.843179377013961</v>
      </c>
      <c r="J20" s="35">
        <f t="shared" si="3"/>
        <v>1.6644537681236391</v>
      </c>
      <c r="K20" s="76"/>
      <c r="L20" s="34">
        <v>9413</v>
      </c>
      <c r="M20" s="35">
        <f t="shared" si="4"/>
        <v>2.2182840525337175</v>
      </c>
      <c r="N20" s="15"/>
    </row>
    <row r="21" spans="1:14" ht="15" customHeight="1">
      <c r="A21" s="12"/>
      <c r="B21" s="33" t="s">
        <v>187</v>
      </c>
      <c r="C21" s="34">
        <v>553</v>
      </c>
      <c r="D21" s="34">
        <v>503</v>
      </c>
      <c r="E21" s="35">
        <f t="shared" si="0"/>
        <v>-9.0415913200723281</v>
      </c>
      <c r="F21" s="35">
        <f t="shared" si="1"/>
        <v>3.8977140643161565</v>
      </c>
      <c r="G21" s="34">
        <v>5253</v>
      </c>
      <c r="H21" s="34">
        <v>4636</v>
      </c>
      <c r="I21" s="35">
        <f t="shared" si="2"/>
        <v>-11.745669141442983</v>
      </c>
      <c r="J21" s="35">
        <f t="shared" si="3"/>
        <v>4.9243188698284559</v>
      </c>
      <c r="K21" s="76"/>
      <c r="L21" s="34">
        <v>28778</v>
      </c>
      <c r="M21" s="35">
        <f t="shared" si="4"/>
        <v>6.7818738408387675</v>
      </c>
      <c r="N21" s="15"/>
    </row>
    <row r="22" spans="1:14" ht="15.75">
      <c r="A22" s="12"/>
      <c r="B22" s="33" t="s">
        <v>188</v>
      </c>
      <c r="C22" s="34">
        <v>384</v>
      </c>
      <c r="D22" s="34">
        <v>421</v>
      </c>
      <c r="E22" s="35">
        <f t="shared" si="0"/>
        <v>9.635416666666675</v>
      </c>
      <c r="F22" s="35">
        <f t="shared" si="1"/>
        <v>3.2623014335528864</v>
      </c>
      <c r="G22" s="34">
        <v>4005</v>
      </c>
      <c r="H22" s="34">
        <v>3478</v>
      </c>
      <c r="I22" s="35">
        <f t="shared" si="2"/>
        <v>-13.158551810237206</v>
      </c>
      <c r="J22" s="35">
        <f t="shared" si="3"/>
        <v>3.6943013436719951</v>
      </c>
      <c r="K22" s="76"/>
      <c r="L22" s="34">
        <v>20283</v>
      </c>
      <c r="M22" s="35">
        <f t="shared" si="4"/>
        <v>4.7799272747839572</v>
      </c>
      <c r="N22" s="15"/>
    </row>
    <row r="23" spans="1:14" ht="15.75">
      <c r="A23" s="12"/>
      <c r="B23" s="33" t="s">
        <v>189</v>
      </c>
      <c r="C23" s="34">
        <v>13</v>
      </c>
      <c r="D23" s="34">
        <v>28</v>
      </c>
      <c r="E23" s="35">
        <f t="shared" si="0"/>
        <v>115.38461538461537</v>
      </c>
      <c r="F23" s="35">
        <f t="shared" si="1"/>
        <v>0.2169701666020922</v>
      </c>
      <c r="G23" s="34">
        <v>183</v>
      </c>
      <c r="H23" s="34">
        <v>185</v>
      </c>
      <c r="I23" s="35">
        <f t="shared" si="2"/>
        <v>1.0928961748633892</v>
      </c>
      <c r="J23" s="35">
        <f t="shared" si="3"/>
        <v>0.19650539062085082</v>
      </c>
      <c r="K23" s="76"/>
      <c r="L23" s="34">
        <v>996</v>
      </c>
      <c r="M23" s="35">
        <f t="shared" si="4"/>
        <v>0.23471910297711487</v>
      </c>
      <c r="N23" s="15"/>
    </row>
    <row r="24" spans="1:14" ht="15.75">
      <c r="A24" s="12"/>
      <c r="B24" s="33" t="s">
        <v>190</v>
      </c>
      <c r="C24" s="34">
        <v>9399</v>
      </c>
      <c r="D24" s="34">
        <v>11402</v>
      </c>
      <c r="E24" s="35">
        <f t="shared" si="0"/>
        <v>21.310777742313004</v>
      </c>
      <c r="F24" s="35">
        <f t="shared" si="1"/>
        <v>88.353351414180551</v>
      </c>
      <c r="G24" s="34">
        <v>76422</v>
      </c>
      <c r="H24" s="34">
        <v>81273</v>
      </c>
      <c r="I24" s="35">
        <f t="shared" si="2"/>
        <v>6.3476485828688034</v>
      </c>
      <c r="J24" s="35">
        <f t="shared" si="3"/>
        <v>86.327473577991398</v>
      </c>
      <c r="K24" s="76"/>
      <c r="L24" s="34">
        <v>349303</v>
      </c>
      <c r="M24" s="35">
        <f t="shared" si="4"/>
        <v>82.317356252224059</v>
      </c>
      <c r="N24" s="15"/>
    </row>
    <row r="25" spans="1:14" ht="15.75">
      <c r="A25" s="12"/>
      <c r="B25" s="39" t="s">
        <v>93</v>
      </c>
      <c r="C25" s="36">
        <f>SUM(C16:C24)</f>
        <v>10860</v>
      </c>
      <c r="D25" s="36">
        <f>SUM(D16:D24)</f>
        <v>12905</v>
      </c>
      <c r="E25" s="37">
        <f t="shared" si="0"/>
        <v>18.830570902394108</v>
      </c>
      <c r="F25" s="36">
        <f>SUM(F16:F24)</f>
        <v>100</v>
      </c>
      <c r="G25" s="36">
        <f t="shared" ref="G25:H25" si="5">SUM(G16:G24)</f>
        <v>91169</v>
      </c>
      <c r="H25" s="36">
        <f t="shared" si="5"/>
        <v>94145</v>
      </c>
      <c r="I25" s="37">
        <f t="shared" si="2"/>
        <v>3.2642674593337695</v>
      </c>
      <c r="J25" s="36">
        <f>SUM(J16:J24)</f>
        <v>100</v>
      </c>
      <c r="K25" s="4"/>
      <c r="L25" s="36">
        <f t="shared" ref="L25:M25" si="6">SUM(L16:L24)</f>
        <v>424337</v>
      </c>
      <c r="M25" s="36">
        <f t="shared" si="6"/>
        <v>100</v>
      </c>
      <c r="N25" s="15"/>
    </row>
    <row r="26" spans="1:14">
      <c r="A26" s="1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5"/>
    </row>
    <row r="27" spans="1:14" ht="15.75">
      <c r="A27" s="12"/>
      <c r="B27" s="33" t="s">
        <v>40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>
      <c r="A28" s="1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9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0000"/>
  </sheetPr>
  <dimension ref="A1:K137"/>
  <sheetViews>
    <sheetView showGridLines="0" zoomScale="90" zoomScaleNormal="90" workbookViewId="0"/>
  </sheetViews>
  <sheetFormatPr defaultColWidth="11.42578125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6"/>
      <c r="C11" s="100" t="s">
        <v>191</v>
      </c>
      <c r="D11" s="100"/>
      <c r="E11" s="100"/>
      <c r="F11" s="100"/>
      <c r="G11" s="100"/>
      <c r="H11" s="100"/>
      <c r="I11" s="100"/>
      <c r="J11" s="100"/>
      <c r="K11" s="15"/>
    </row>
    <row r="12" spans="1:11" ht="15.75">
      <c r="A12" s="12"/>
      <c r="B12" s="3"/>
      <c r="C12" s="47"/>
      <c r="D12" s="47"/>
      <c r="E12" s="47"/>
      <c r="F12" s="47"/>
      <c r="G12" s="47"/>
      <c r="H12" s="47"/>
      <c r="I12" s="47"/>
      <c r="J12" s="47"/>
      <c r="K12" s="15"/>
    </row>
    <row r="13" spans="1:11" ht="15.75">
      <c r="A13" s="12"/>
      <c r="B13" s="48" t="s">
        <v>192</v>
      </c>
      <c r="C13" s="49" t="s">
        <v>193</v>
      </c>
      <c r="D13" s="49"/>
      <c r="E13" s="49"/>
      <c r="F13" s="49"/>
      <c r="G13" s="49"/>
      <c r="H13" s="49"/>
      <c r="I13" s="49"/>
      <c r="J13" s="50"/>
      <c r="K13" s="15"/>
    </row>
    <row r="14" spans="1:11" ht="15.75">
      <c r="A14" s="12"/>
      <c r="B14" s="51"/>
      <c r="C14" s="43" t="s">
        <v>194</v>
      </c>
      <c r="D14" s="43"/>
      <c r="E14" s="43"/>
      <c r="F14" s="43"/>
      <c r="G14" s="43"/>
      <c r="H14" s="43"/>
      <c r="I14" s="43"/>
      <c r="J14" s="52"/>
      <c r="K14" s="15"/>
    </row>
    <row r="15" spans="1:11" ht="15.75">
      <c r="A15" s="12"/>
      <c r="B15" s="53"/>
      <c r="C15" s="54" t="s">
        <v>195</v>
      </c>
      <c r="D15" s="54"/>
      <c r="E15" s="54"/>
      <c r="F15" s="54"/>
      <c r="G15" s="54"/>
      <c r="H15" s="54"/>
      <c r="I15" s="54"/>
      <c r="J15" s="55"/>
      <c r="K15" s="15"/>
    </row>
    <row r="16" spans="1:11" ht="7.5" customHeight="1">
      <c r="A16" s="12"/>
      <c r="B16" s="56"/>
      <c r="C16" s="43"/>
      <c r="D16" s="43"/>
      <c r="E16" s="43"/>
      <c r="F16" s="43"/>
      <c r="G16" s="43"/>
      <c r="H16" s="43"/>
      <c r="I16" s="43"/>
      <c r="J16" s="43"/>
      <c r="K16" s="15"/>
    </row>
    <row r="17" spans="1:11" ht="15.75">
      <c r="A17" s="12"/>
      <c r="B17" s="48" t="s">
        <v>196</v>
      </c>
      <c r="C17" s="49" t="s">
        <v>197</v>
      </c>
      <c r="D17" s="49"/>
      <c r="E17" s="49"/>
      <c r="F17" s="49"/>
      <c r="G17" s="49"/>
      <c r="H17" s="49"/>
      <c r="I17" s="49"/>
      <c r="J17" s="50"/>
      <c r="K17" s="15"/>
    </row>
    <row r="18" spans="1:11" ht="15.75">
      <c r="A18" s="12"/>
      <c r="B18" s="57" t="s">
        <v>198</v>
      </c>
      <c r="C18" s="43" t="s">
        <v>199</v>
      </c>
      <c r="D18" s="43"/>
      <c r="E18" s="43"/>
      <c r="F18" s="43"/>
      <c r="G18" s="43"/>
      <c r="H18" s="43"/>
      <c r="I18" s="43"/>
      <c r="J18" s="52"/>
      <c r="K18" s="15"/>
    </row>
    <row r="19" spans="1:11" ht="15.75">
      <c r="A19" s="12"/>
      <c r="B19" s="51"/>
      <c r="C19" s="43" t="s">
        <v>200</v>
      </c>
      <c r="D19" s="43"/>
      <c r="E19" s="43"/>
      <c r="F19" s="43"/>
      <c r="G19" s="43"/>
      <c r="H19" s="43"/>
      <c r="I19" s="43"/>
      <c r="J19" s="52"/>
      <c r="K19" s="15"/>
    </row>
    <row r="20" spans="1:11" ht="15.75">
      <c r="A20" s="12"/>
      <c r="B20" s="53"/>
      <c r="C20" s="54" t="s">
        <v>201</v>
      </c>
      <c r="D20" s="54"/>
      <c r="E20" s="54"/>
      <c r="F20" s="54"/>
      <c r="G20" s="54"/>
      <c r="H20" s="54"/>
      <c r="I20" s="54"/>
      <c r="J20" s="55"/>
      <c r="K20" s="15"/>
    </row>
    <row r="21" spans="1:11" ht="7.5" customHeight="1">
      <c r="A21" s="12"/>
      <c r="B21" s="56"/>
      <c r="C21" s="43"/>
      <c r="D21" s="43"/>
      <c r="E21" s="43"/>
      <c r="F21" s="43"/>
      <c r="G21" s="43"/>
      <c r="H21" s="43"/>
      <c r="I21" s="43"/>
      <c r="J21" s="43"/>
      <c r="K21" s="15"/>
    </row>
    <row r="22" spans="1:11" ht="15.75">
      <c r="A22" s="12"/>
      <c r="B22" s="48" t="s">
        <v>202</v>
      </c>
      <c r="C22" s="49" t="s">
        <v>203</v>
      </c>
      <c r="D22" s="49"/>
      <c r="E22" s="49"/>
      <c r="F22" s="49"/>
      <c r="G22" s="49"/>
      <c r="H22" s="49"/>
      <c r="I22" s="49"/>
      <c r="J22" s="50"/>
      <c r="K22" s="15"/>
    </row>
    <row r="23" spans="1:11" ht="15.75">
      <c r="A23" s="12"/>
      <c r="B23" s="57" t="s">
        <v>204</v>
      </c>
      <c r="C23" s="43" t="s">
        <v>205</v>
      </c>
      <c r="D23" s="43"/>
      <c r="E23" s="43"/>
      <c r="F23" s="43"/>
      <c r="G23" s="43"/>
      <c r="H23" s="43"/>
      <c r="I23" s="43"/>
      <c r="J23" s="52"/>
      <c r="K23" s="15"/>
    </row>
    <row r="24" spans="1:11" ht="15.75">
      <c r="A24" s="12"/>
      <c r="B24" s="51"/>
      <c r="C24" s="43" t="s">
        <v>206</v>
      </c>
      <c r="D24" s="43"/>
      <c r="E24" s="43"/>
      <c r="F24" s="43"/>
      <c r="G24" s="43"/>
      <c r="H24" s="43"/>
      <c r="I24" s="43"/>
      <c r="J24" s="52"/>
      <c r="K24" s="15"/>
    </row>
    <row r="25" spans="1:11" ht="15.75">
      <c r="A25" s="12"/>
      <c r="B25" s="51"/>
      <c r="C25" s="43" t="s">
        <v>207</v>
      </c>
      <c r="D25" s="43"/>
      <c r="E25" s="43"/>
      <c r="F25" s="43"/>
      <c r="G25" s="43"/>
      <c r="H25" s="43"/>
      <c r="I25" s="43"/>
      <c r="J25" s="52"/>
      <c r="K25" s="15"/>
    </row>
    <row r="26" spans="1:11" ht="15.75">
      <c r="A26" s="12"/>
      <c r="B26" s="51"/>
      <c r="C26" s="43" t="s">
        <v>208</v>
      </c>
      <c r="D26" s="43"/>
      <c r="E26" s="43"/>
      <c r="F26" s="43"/>
      <c r="G26" s="43"/>
      <c r="H26" s="43"/>
      <c r="I26" s="43"/>
      <c r="J26" s="52"/>
      <c r="K26" s="15"/>
    </row>
    <row r="27" spans="1:11" ht="15.75">
      <c r="A27" s="12"/>
      <c r="B27" s="51"/>
      <c r="C27" s="43" t="s">
        <v>209</v>
      </c>
      <c r="D27" s="43"/>
      <c r="E27" s="43"/>
      <c r="F27" s="43"/>
      <c r="G27" s="43"/>
      <c r="H27" s="43"/>
      <c r="I27" s="43"/>
      <c r="J27" s="52"/>
      <c r="K27" s="15"/>
    </row>
    <row r="28" spans="1:11" ht="15.75">
      <c r="A28" s="12"/>
      <c r="B28" s="53"/>
      <c r="C28" s="54" t="s">
        <v>210</v>
      </c>
      <c r="D28" s="54"/>
      <c r="E28" s="54"/>
      <c r="F28" s="54"/>
      <c r="G28" s="54"/>
      <c r="H28" s="54"/>
      <c r="I28" s="54"/>
      <c r="J28" s="55"/>
      <c r="K28" s="15"/>
    </row>
    <row r="29" spans="1:11" ht="7.5" customHeight="1">
      <c r="A29" s="12"/>
      <c r="B29" s="56"/>
      <c r="C29" s="43"/>
      <c r="D29" s="43"/>
      <c r="E29" s="43"/>
      <c r="F29" s="43"/>
      <c r="G29" s="43"/>
      <c r="H29" s="43"/>
      <c r="I29" s="43"/>
      <c r="J29" s="43"/>
      <c r="K29" s="15"/>
    </row>
    <row r="30" spans="1:11" ht="15.75">
      <c r="A30" s="12"/>
      <c r="B30" s="48" t="s">
        <v>211</v>
      </c>
      <c r="C30" s="49" t="s">
        <v>212</v>
      </c>
      <c r="D30" s="49"/>
      <c r="E30" s="49"/>
      <c r="F30" s="49"/>
      <c r="G30" s="49"/>
      <c r="H30" s="49"/>
      <c r="I30" s="49"/>
      <c r="J30" s="50"/>
      <c r="K30" s="15"/>
    </row>
    <row r="31" spans="1:11" ht="15.75">
      <c r="A31" s="12"/>
      <c r="B31" s="51"/>
      <c r="C31" s="43" t="s">
        <v>213</v>
      </c>
      <c r="D31" s="43"/>
      <c r="E31" s="43"/>
      <c r="F31" s="43"/>
      <c r="G31" s="43"/>
      <c r="H31" s="43"/>
      <c r="I31" s="43"/>
      <c r="J31" s="52"/>
      <c r="K31" s="15"/>
    </row>
    <row r="32" spans="1:11" ht="15.75">
      <c r="A32" s="12"/>
      <c r="B32" s="53"/>
      <c r="C32" s="54" t="s">
        <v>214</v>
      </c>
      <c r="D32" s="54"/>
      <c r="E32" s="54"/>
      <c r="F32" s="54"/>
      <c r="G32" s="54"/>
      <c r="H32" s="54"/>
      <c r="I32" s="54"/>
      <c r="J32" s="55"/>
      <c r="K32" s="15"/>
    </row>
    <row r="33" spans="1:11" ht="7.5" customHeight="1">
      <c r="A33" s="12"/>
      <c r="B33" s="56"/>
      <c r="C33" s="43"/>
      <c r="D33" s="43"/>
      <c r="E33" s="43"/>
      <c r="F33" s="43"/>
      <c r="G33" s="43"/>
      <c r="H33" s="43"/>
      <c r="I33" s="43"/>
      <c r="J33" s="43"/>
      <c r="K33" s="15"/>
    </row>
    <row r="34" spans="1:11" ht="15.75">
      <c r="A34" s="12"/>
      <c r="B34" s="48" t="s">
        <v>215</v>
      </c>
      <c r="C34" s="49" t="s">
        <v>216</v>
      </c>
      <c r="D34" s="49"/>
      <c r="E34" s="49"/>
      <c r="F34" s="49"/>
      <c r="G34" s="49"/>
      <c r="H34" s="49"/>
      <c r="I34" s="49"/>
      <c r="J34" s="50"/>
      <c r="K34" s="15"/>
    </row>
    <row r="35" spans="1:11" ht="15.75">
      <c r="A35" s="12"/>
      <c r="B35" s="51"/>
      <c r="C35" s="43" t="s">
        <v>217</v>
      </c>
      <c r="D35" s="43"/>
      <c r="E35" s="43"/>
      <c r="F35" s="43"/>
      <c r="G35" s="43"/>
      <c r="H35" s="43"/>
      <c r="I35" s="43"/>
      <c r="J35" s="52"/>
      <c r="K35" s="15"/>
    </row>
    <row r="36" spans="1:11" ht="15.75">
      <c r="A36" s="12"/>
      <c r="B36" s="53"/>
      <c r="C36" s="54" t="s">
        <v>218</v>
      </c>
      <c r="D36" s="54"/>
      <c r="E36" s="54"/>
      <c r="F36" s="54"/>
      <c r="G36" s="54"/>
      <c r="H36" s="54"/>
      <c r="I36" s="54"/>
      <c r="J36" s="55"/>
      <c r="K36" s="15"/>
    </row>
    <row r="37" spans="1:11" ht="7.5" customHeight="1">
      <c r="A37" s="12"/>
      <c r="B37" s="43"/>
      <c r="C37" s="43"/>
      <c r="D37" s="43"/>
      <c r="E37" s="43"/>
      <c r="F37" s="43"/>
      <c r="G37" s="43"/>
      <c r="H37" s="43"/>
      <c r="I37" s="43"/>
      <c r="J37" s="43"/>
      <c r="K37" s="15"/>
    </row>
    <row r="38" spans="1:11" ht="15.75">
      <c r="A38" s="12"/>
      <c r="B38" s="48" t="s">
        <v>219</v>
      </c>
      <c r="C38" s="49" t="s">
        <v>220</v>
      </c>
      <c r="D38" s="49"/>
      <c r="E38" s="49"/>
      <c r="F38" s="49"/>
      <c r="G38" s="49"/>
      <c r="H38" s="49"/>
      <c r="I38" s="49"/>
      <c r="J38" s="50"/>
      <c r="K38" s="15"/>
    </row>
    <row r="39" spans="1:11" ht="15.75">
      <c r="A39" s="12"/>
      <c r="B39" s="57" t="s">
        <v>221</v>
      </c>
      <c r="C39" s="43" t="s">
        <v>222</v>
      </c>
      <c r="D39" s="43"/>
      <c r="E39" s="43"/>
      <c r="F39" s="43"/>
      <c r="G39" s="43"/>
      <c r="H39" s="43"/>
      <c r="I39" s="43"/>
      <c r="J39" s="52"/>
      <c r="K39" s="15"/>
    </row>
    <row r="40" spans="1:11" ht="15.75">
      <c r="A40" s="12"/>
      <c r="B40" s="51"/>
      <c r="C40" s="43" t="s">
        <v>223</v>
      </c>
      <c r="D40" s="43"/>
      <c r="E40" s="43"/>
      <c r="F40" s="43"/>
      <c r="G40" s="43"/>
      <c r="H40" s="43"/>
      <c r="I40" s="43"/>
      <c r="J40" s="52"/>
      <c r="K40" s="15"/>
    </row>
    <row r="41" spans="1:11" ht="15.75">
      <c r="A41" s="12"/>
      <c r="B41" s="53"/>
      <c r="C41" s="54" t="s">
        <v>224</v>
      </c>
      <c r="D41" s="54"/>
      <c r="E41" s="54"/>
      <c r="F41" s="54"/>
      <c r="G41" s="54"/>
      <c r="H41" s="54"/>
      <c r="I41" s="54"/>
      <c r="J41" s="55"/>
      <c r="K41" s="15"/>
    </row>
    <row r="42" spans="1:11" ht="7.5" customHeight="1">
      <c r="A42" s="12"/>
      <c r="B42" s="43"/>
      <c r="C42" s="43"/>
      <c r="D42" s="43"/>
      <c r="E42" s="43"/>
      <c r="F42" s="43"/>
      <c r="G42" s="43"/>
      <c r="H42" s="43"/>
      <c r="I42" s="43"/>
      <c r="J42" s="43"/>
      <c r="K42" s="15"/>
    </row>
    <row r="43" spans="1:11" ht="15.75">
      <c r="A43" s="12"/>
      <c r="B43" s="48" t="s">
        <v>225</v>
      </c>
      <c r="C43" s="49" t="s">
        <v>226</v>
      </c>
      <c r="D43" s="49"/>
      <c r="E43" s="49"/>
      <c r="F43" s="49"/>
      <c r="G43" s="49"/>
      <c r="H43" s="49"/>
      <c r="I43" s="49"/>
      <c r="J43" s="50"/>
      <c r="K43" s="15"/>
    </row>
    <row r="44" spans="1:11" ht="15.75">
      <c r="A44" s="12"/>
      <c r="B44" s="51"/>
      <c r="C44" s="43" t="s">
        <v>227</v>
      </c>
      <c r="D44" s="43"/>
      <c r="E44" s="43"/>
      <c r="F44" s="43"/>
      <c r="G44" s="43"/>
      <c r="H44" s="43"/>
      <c r="I44" s="43"/>
      <c r="J44" s="52"/>
      <c r="K44" s="15"/>
    </row>
    <row r="45" spans="1:11" ht="15.75">
      <c r="A45" s="12"/>
      <c r="B45" s="51"/>
      <c r="C45" s="43" t="s">
        <v>228</v>
      </c>
      <c r="D45" s="43"/>
      <c r="E45" s="43"/>
      <c r="F45" s="43"/>
      <c r="G45" s="43"/>
      <c r="H45" s="43"/>
      <c r="I45" s="43"/>
      <c r="J45" s="52"/>
      <c r="K45" s="15"/>
    </row>
    <row r="46" spans="1:11" ht="15.75">
      <c r="A46" s="12"/>
      <c r="B46" s="51"/>
      <c r="C46" s="43" t="s">
        <v>229</v>
      </c>
      <c r="D46" s="43"/>
      <c r="E46" s="43"/>
      <c r="F46" s="43"/>
      <c r="G46" s="43"/>
      <c r="H46" s="43"/>
      <c r="I46" s="43"/>
      <c r="J46" s="52"/>
      <c r="K46" s="15"/>
    </row>
    <row r="47" spans="1:11" ht="15.75">
      <c r="A47" s="12"/>
      <c r="B47" s="53"/>
      <c r="C47" s="54" t="s">
        <v>230</v>
      </c>
      <c r="D47" s="54"/>
      <c r="E47" s="54"/>
      <c r="F47" s="54"/>
      <c r="G47" s="54"/>
      <c r="H47" s="54"/>
      <c r="I47" s="54"/>
      <c r="J47" s="55"/>
      <c r="K47" s="15"/>
    </row>
    <row r="48" spans="1:11" ht="7.5" customHeight="1">
      <c r="A48" s="12"/>
      <c r="B48" s="43"/>
      <c r="C48" s="43"/>
      <c r="D48" s="43"/>
      <c r="E48" s="43"/>
      <c r="F48" s="43"/>
      <c r="G48" s="43"/>
      <c r="H48" s="43"/>
      <c r="I48" s="43"/>
      <c r="J48" s="43"/>
      <c r="K48" s="15"/>
    </row>
    <row r="49" spans="1:11" ht="15.75">
      <c r="A49" s="12"/>
      <c r="B49" s="48" t="s">
        <v>231</v>
      </c>
      <c r="C49" s="49" t="s">
        <v>232</v>
      </c>
      <c r="D49" s="49"/>
      <c r="E49" s="49"/>
      <c r="F49" s="49"/>
      <c r="G49" s="49"/>
      <c r="H49" s="49"/>
      <c r="I49" s="49"/>
      <c r="J49" s="50"/>
      <c r="K49" s="15"/>
    </row>
    <row r="50" spans="1:11" ht="15.75">
      <c r="A50" s="12"/>
      <c r="B50" s="57" t="s">
        <v>233</v>
      </c>
      <c r="C50" s="43" t="s">
        <v>234</v>
      </c>
      <c r="D50" s="43"/>
      <c r="E50" s="43"/>
      <c r="F50" s="43"/>
      <c r="G50" s="43"/>
      <c r="H50" s="43"/>
      <c r="I50" s="43"/>
      <c r="J50" s="52"/>
      <c r="K50" s="15"/>
    </row>
    <row r="51" spans="1:11" ht="15.75">
      <c r="A51" s="12"/>
      <c r="B51" s="53"/>
      <c r="C51" s="54" t="s">
        <v>235</v>
      </c>
      <c r="D51" s="54"/>
      <c r="E51" s="54"/>
      <c r="F51" s="54"/>
      <c r="G51" s="54"/>
      <c r="H51" s="54"/>
      <c r="I51" s="54"/>
      <c r="J51" s="55"/>
      <c r="K51" s="15"/>
    </row>
    <row r="52" spans="1:11" ht="7.5" customHeight="1">
      <c r="A52" s="12"/>
      <c r="B52" s="43"/>
      <c r="C52" s="43"/>
      <c r="D52" s="43"/>
      <c r="E52" s="43"/>
      <c r="F52" s="43"/>
      <c r="G52" s="43"/>
      <c r="H52" s="43"/>
      <c r="I52" s="43"/>
      <c r="J52" s="43"/>
      <c r="K52" s="15"/>
    </row>
    <row r="53" spans="1:11" ht="15.75">
      <c r="A53" s="12"/>
      <c r="B53" s="48" t="s">
        <v>236</v>
      </c>
      <c r="C53" s="49" t="s">
        <v>237</v>
      </c>
      <c r="D53" s="49"/>
      <c r="E53" s="49"/>
      <c r="F53" s="49"/>
      <c r="G53" s="49"/>
      <c r="H53" s="49"/>
      <c r="I53" s="49"/>
      <c r="J53" s="50"/>
      <c r="K53" s="15"/>
    </row>
    <row r="54" spans="1:11" ht="15.75">
      <c r="A54" s="12"/>
      <c r="B54" s="51"/>
      <c r="C54" s="43" t="s">
        <v>238</v>
      </c>
      <c r="D54" s="43"/>
      <c r="E54" s="43"/>
      <c r="F54" s="43"/>
      <c r="G54" s="43"/>
      <c r="H54" s="43"/>
      <c r="I54" s="43"/>
      <c r="J54" s="52"/>
      <c r="K54" s="15"/>
    </row>
    <row r="55" spans="1:11" ht="15.75">
      <c r="A55" s="12"/>
      <c r="B55" s="51"/>
      <c r="C55" s="43" t="s">
        <v>239</v>
      </c>
      <c r="D55" s="43"/>
      <c r="E55" s="43"/>
      <c r="F55" s="43"/>
      <c r="G55" s="43"/>
      <c r="H55" s="43"/>
      <c r="I55" s="43"/>
      <c r="J55" s="52"/>
      <c r="K55" s="15"/>
    </row>
    <row r="56" spans="1:11" ht="15.75">
      <c r="A56" s="12"/>
      <c r="B56" s="53"/>
      <c r="C56" s="54" t="s">
        <v>240</v>
      </c>
      <c r="D56" s="54"/>
      <c r="E56" s="54"/>
      <c r="F56" s="54"/>
      <c r="G56" s="54"/>
      <c r="H56" s="54"/>
      <c r="I56" s="54"/>
      <c r="J56" s="55"/>
      <c r="K56" s="15"/>
    </row>
    <row r="57" spans="1:11" ht="7.5" customHeight="1">
      <c r="A57" s="12"/>
      <c r="B57" s="43"/>
      <c r="C57" s="43"/>
      <c r="D57" s="43"/>
      <c r="E57" s="43"/>
      <c r="F57" s="43"/>
      <c r="G57" s="43"/>
      <c r="H57" s="43"/>
      <c r="I57" s="43"/>
      <c r="J57" s="43"/>
      <c r="K57" s="15"/>
    </row>
    <row r="58" spans="1:11" ht="15.75">
      <c r="A58" s="12"/>
      <c r="B58" s="48" t="s">
        <v>138</v>
      </c>
      <c r="C58" s="49" t="s">
        <v>241</v>
      </c>
      <c r="D58" s="49"/>
      <c r="E58" s="49"/>
      <c r="F58" s="49"/>
      <c r="G58" s="49"/>
      <c r="H58" s="49"/>
      <c r="I58" s="49"/>
      <c r="J58" s="50"/>
      <c r="K58" s="15"/>
    </row>
    <row r="59" spans="1:11" ht="15.75">
      <c r="A59" s="12"/>
      <c r="B59" s="51"/>
      <c r="C59" s="43" t="s">
        <v>242</v>
      </c>
      <c r="D59" s="43"/>
      <c r="E59" s="43"/>
      <c r="F59" s="43"/>
      <c r="G59" s="43"/>
      <c r="H59" s="43"/>
      <c r="I59" s="43"/>
      <c r="J59" s="52"/>
      <c r="K59" s="15"/>
    </row>
    <row r="60" spans="1:11" ht="15.75">
      <c r="A60" s="12"/>
      <c r="B60" s="51"/>
      <c r="C60" s="43" t="s">
        <v>243</v>
      </c>
      <c r="D60" s="43"/>
      <c r="E60" s="43"/>
      <c r="F60" s="43"/>
      <c r="G60" s="43"/>
      <c r="H60" s="43"/>
      <c r="I60" s="43"/>
      <c r="J60" s="52"/>
      <c r="K60" s="15"/>
    </row>
    <row r="61" spans="1:11" ht="15.75">
      <c r="A61" s="12"/>
      <c r="B61" s="53"/>
      <c r="C61" s="54" t="s">
        <v>244</v>
      </c>
      <c r="D61" s="54"/>
      <c r="E61" s="54"/>
      <c r="F61" s="54"/>
      <c r="G61" s="54"/>
      <c r="H61" s="54"/>
      <c r="I61" s="54"/>
      <c r="J61" s="55"/>
      <c r="K61" s="15"/>
    </row>
    <row r="62" spans="1:11" ht="7.5" customHeight="1">
      <c r="A62" s="12"/>
      <c r="B62" s="43"/>
      <c r="C62" s="43"/>
      <c r="D62" s="43"/>
      <c r="E62" s="43"/>
      <c r="F62" s="43"/>
      <c r="G62" s="43"/>
      <c r="H62" s="43"/>
      <c r="I62" s="43"/>
      <c r="J62" s="43"/>
      <c r="K62" s="15"/>
    </row>
    <row r="63" spans="1:11" ht="15.75">
      <c r="A63" s="12"/>
      <c r="B63" s="48" t="s">
        <v>245</v>
      </c>
      <c r="C63" s="49" t="s">
        <v>246</v>
      </c>
      <c r="D63" s="49"/>
      <c r="E63" s="49"/>
      <c r="F63" s="49"/>
      <c r="G63" s="49"/>
      <c r="H63" s="49"/>
      <c r="I63" s="49"/>
      <c r="J63" s="50"/>
      <c r="K63" s="15"/>
    </row>
    <row r="64" spans="1:11" ht="15.75">
      <c r="A64" s="12"/>
      <c r="B64" s="57" t="s">
        <v>247</v>
      </c>
      <c r="C64" s="43" t="s">
        <v>248</v>
      </c>
      <c r="D64" s="43"/>
      <c r="E64" s="43"/>
      <c r="F64" s="43"/>
      <c r="G64" s="43"/>
      <c r="H64" s="43"/>
      <c r="I64" s="43"/>
      <c r="J64" s="52"/>
      <c r="K64" s="15"/>
    </row>
    <row r="65" spans="1:11" ht="15" customHeight="1">
      <c r="A65" s="12"/>
      <c r="B65" s="51"/>
      <c r="C65" s="43" t="s">
        <v>249</v>
      </c>
      <c r="D65" s="43"/>
      <c r="E65" s="43"/>
      <c r="F65" s="43"/>
      <c r="G65" s="43"/>
      <c r="H65" s="43"/>
      <c r="I65" s="43"/>
      <c r="J65" s="52"/>
      <c r="K65" s="15"/>
    </row>
    <row r="66" spans="1:11" ht="15.75">
      <c r="A66" s="12"/>
      <c r="B66" s="53"/>
      <c r="C66" s="54" t="s">
        <v>250</v>
      </c>
      <c r="D66" s="54"/>
      <c r="E66" s="54"/>
      <c r="F66" s="54"/>
      <c r="G66" s="54"/>
      <c r="H66" s="54"/>
      <c r="I66" s="54"/>
      <c r="J66" s="55"/>
      <c r="K66" s="15"/>
    </row>
    <row r="67" spans="1:11" ht="7.5" customHeight="1">
      <c r="A67" s="12"/>
      <c r="B67" s="58"/>
      <c r="C67" s="58"/>
      <c r="D67" s="58"/>
      <c r="E67" s="58"/>
      <c r="F67" s="58"/>
      <c r="G67" s="58"/>
      <c r="H67" s="58"/>
      <c r="I67" s="58"/>
      <c r="J67" s="58"/>
      <c r="K67" s="15"/>
    </row>
    <row r="68" spans="1:11" ht="15.75">
      <c r="A68" s="12"/>
      <c r="B68" s="48" t="s">
        <v>140</v>
      </c>
      <c r="C68" s="49" t="s">
        <v>251</v>
      </c>
      <c r="D68" s="49"/>
      <c r="E68" s="49"/>
      <c r="F68" s="49"/>
      <c r="G68" s="49"/>
      <c r="H68" s="49"/>
      <c r="I68" s="49"/>
      <c r="J68" s="50"/>
      <c r="K68" s="15"/>
    </row>
    <row r="69" spans="1:11" ht="15.75">
      <c r="A69" s="12"/>
      <c r="B69" s="53"/>
      <c r="C69" s="54" t="s">
        <v>252</v>
      </c>
      <c r="D69" s="54"/>
      <c r="E69" s="54"/>
      <c r="F69" s="54"/>
      <c r="G69" s="54"/>
      <c r="H69" s="54"/>
      <c r="I69" s="54"/>
      <c r="J69" s="55"/>
      <c r="K69" s="15"/>
    </row>
    <row r="70" spans="1:11" ht="7.5" customHeight="1">
      <c r="A70" s="12"/>
      <c r="B70" s="58"/>
      <c r="C70" s="58"/>
      <c r="D70" s="58"/>
      <c r="E70" s="58"/>
      <c r="F70" s="58"/>
      <c r="G70" s="58"/>
      <c r="H70" s="58"/>
      <c r="I70" s="58"/>
      <c r="J70" s="58"/>
      <c r="K70" s="15"/>
    </row>
    <row r="71" spans="1:11" ht="15.75">
      <c r="A71" s="12"/>
      <c r="B71" s="48" t="s">
        <v>253</v>
      </c>
      <c r="C71" s="49" t="s">
        <v>254</v>
      </c>
      <c r="D71" s="49"/>
      <c r="E71" s="49"/>
      <c r="F71" s="49"/>
      <c r="G71" s="49"/>
      <c r="H71" s="49"/>
      <c r="I71" s="49"/>
      <c r="J71" s="50"/>
      <c r="K71" s="15"/>
    </row>
    <row r="72" spans="1:11" ht="15.75">
      <c r="A72" s="12"/>
      <c r="B72" s="51"/>
      <c r="C72" s="43" t="s">
        <v>255</v>
      </c>
      <c r="D72" s="43"/>
      <c r="E72" s="43"/>
      <c r="F72" s="43"/>
      <c r="G72" s="43"/>
      <c r="H72" s="43"/>
      <c r="I72" s="43"/>
      <c r="J72" s="52"/>
      <c r="K72" s="15"/>
    </row>
    <row r="73" spans="1:11" ht="15.75">
      <c r="A73" s="12"/>
      <c r="B73" s="53"/>
      <c r="C73" s="54" t="s">
        <v>256</v>
      </c>
      <c r="D73" s="54"/>
      <c r="E73" s="54"/>
      <c r="F73" s="54"/>
      <c r="G73" s="54"/>
      <c r="H73" s="54"/>
      <c r="I73" s="54"/>
      <c r="J73" s="55"/>
      <c r="K73" s="15"/>
    </row>
    <row r="74" spans="1:11" ht="7.5" customHeight="1">
      <c r="A74" s="12"/>
      <c r="B74" s="58"/>
      <c r="C74" s="58"/>
      <c r="D74" s="58"/>
      <c r="E74" s="58"/>
      <c r="F74" s="58"/>
      <c r="G74" s="58"/>
      <c r="H74" s="58"/>
      <c r="I74" s="58"/>
      <c r="J74" s="58"/>
      <c r="K74" s="15"/>
    </row>
    <row r="75" spans="1:11" ht="15" customHeight="1">
      <c r="A75" s="12"/>
      <c r="B75" s="48" t="s">
        <v>142</v>
      </c>
      <c r="C75" s="49" t="s">
        <v>257</v>
      </c>
      <c r="D75" s="49"/>
      <c r="E75" s="49"/>
      <c r="F75" s="49"/>
      <c r="G75" s="49"/>
      <c r="H75" s="49"/>
      <c r="I75" s="49"/>
      <c r="J75" s="50"/>
      <c r="K75" s="15"/>
    </row>
    <row r="76" spans="1:11" ht="15" customHeight="1">
      <c r="A76" s="12"/>
      <c r="B76" s="51"/>
      <c r="C76" s="43" t="s">
        <v>258</v>
      </c>
      <c r="D76" s="43"/>
      <c r="E76" s="43"/>
      <c r="F76" s="43"/>
      <c r="G76" s="43"/>
      <c r="H76" s="43"/>
      <c r="I76" s="43"/>
      <c r="J76" s="52"/>
      <c r="K76" s="15"/>
    </row>
    <row r="77" spans="1:11" ht="15" customHeight="1">
      <c r="A77" s="12"/>
      <c r="B77" s="53"/>
      <c r="C77" s="54" t="s">
        <v>259</v>
      </c>
      <c r="D77" s="54"/>
      <c r="E77" s="54"/>
      <c r="F77" s="54"/>
      <c r="G77" s="54"/>
      <c r="H77" s="54"/>
      <c r="I77" s="54"/>
      <c r="J77" s="55"/>
      <c r="K77" s="15"/>
    </row>
    <row r="78" spans="1:11" ht="7.5" customHeight="1">
      <c r="A78" s="12"/>
      <c r="B78" s="43"/>
      <c r="C78" s="43"/>
      <c r="D78" s="43"/>
      <c r="E78" s="43"/>
      <c r="F78" s="43"/>
      <c r="G78" s="43"/>
      <c r="H78" s="43"/>
      <c r="I78" s="43"/>
      <c r="J78" s="43"/>
      <c r="K78" s="15"/>
    </row>
    <row r="79" spans="1:11" ht="15" customHeight="1">
      <c r="A79" s="12"/>
      <c r="B79" s="48" t="s">
        <v>260</v>
      </c>
      <c r="C79" s="49" t="s">
        <v>261</v>
      </c>
      <c r="D79" s="49"/>
      <c r="E79" s="49"/>
      <c r="F79" s="49"/>
      <c r="G79" s="49"/>
      <c r="H79" s="49"/>
      <c r="I79" s="49"/>
      <c r="J79" s="50"/>
      <c r="K79" s="15"/>
    </row>
    <row r="80" spans="1:11" ht="15.75">
      <c r="A80" s="12"/>
      <c r="B80" s="59" t="s">
        <v>262</v>
      </c>
      <c r="C80" s="54" t="s">
        <v>263</v>
      </c>
      <c r="D80" s="54"/>
      <c r="E80" s="54"/>
      <c r="F80" s="54"/>
      <c r="G80" s="54"/>
      <c r="H80" s="54"/>
      <c r="I80" s="54"/>
      <c r="J80" s="55"/>
      <c r="K80" s="15"/>
    </row>
    <row r="81" spans="1:11" ht="7.5" customHeight="1">
      <c r="A81" s="12"/>
      <c r="B81" s="58"/>
      <c r="C81" s="58"/>
      <c r="D81" s="58"/>
      <c r="E81" s="58"/>
      <c r="F81" s="58"/>
      <c r="G81" s="58"/>
      <c r="H81" s="58"/>
      <c r="I81" s="58"/>
      <c r="J81" s="58"/>
      <c r="K81" s="15"/>
    </row>
    <row r="82" spans="1:11" ht="15" customHeight="1">
      <c r="A82" s="12"/>
      <c r="B82" s="48" t="s">
        <v>144</v>
      </c>
      <c r="C82" s="49" t="s">
        <v>264</v>
      </c>
      <c r="D82" s="49"/>
      <c r="E82" s="49"/>
      <c r="F82" s="49"/>
      <c r="G82" s="49"/>
      <c r="H82" s="49"/>
      <c r="I82" s="49"/>
      <c r="J82" s="50"/>
      <c r="K82" s="15"/>
    </row>
    <row r="83" spans="1:11" ht="15" customHeight="1">
      <c r="A83" s="12"/>
      <c r="B83" s="51"/>
      <c r="C83" s="43" t="s">
        <v>265</v>
      </c>
      <c r="D83" s="43"/>
      <c r="E83" s="43"/>
      <c r="F83" s="43"/>
      <c r="G83" s="43"/>
      <c r="H83" s="43"/>
      <c r="I83" s="43"/>
      <c r="J83" s="52"/>
      <c r="K83" s="15"/>
    </row>
    <row r="84" spans="1:11" ht="15" customHeight="1">
      <c r="A84" s="12"/>
      <c r="B84" s="51"/>
      <c r="C84" s="43" t="s">
        <v>266</v>
      </c>
      <c r="D84" s="43"/>
      <c r="E84" s="43"/>
      <c r="F84" s="43"/>
      <c r="G84" s="43"/>
      <c r="H84" s="43"/>
      <c r="I84" s="43"/>
      <c r="J84" s="52"/>
      <c r="K84" s="15"/>
    </row>
    <row r="85" spans="1:11" ht="15" customHeight="1">
      <c r="A85" s="12"/>
      <c r="B85" s="51"/>
      <c r="C85" s="43" t="s">
        <v>267</v>
      </c>
      <c r="D85" s="43"/>
      <c r="E85" s="43"/>
      <c r="F85" s="43"/>
      <c r="G85" s="43"/>
      <c r="H85" s="43"/>
      <c r="I85" s="43"/>
      <c r="J85" s="52"/>
      <c r="K85" s="15"/>
    </row>
    <row r="86" spans="1:11" ht="15" customHeight="1">
      <c r="A86" s="12"/>
      <c r="B86" s="51"/>
      <c r="C86" s="43" t="s">
        <v>268</v>
      </c>
      <c r="D86" s="43"/>
      <c r="E86" s="43"/>
      <c r="F86" s="43"/>
      <c r="G86" s="43"/>
      <c r="H86" s="43"/>
      <c r="I86" s="43"/>
      <c r="J86" s="52"/>
      <c r="K86" s="15"/>
    </row>
    <row r="87" spans="1:11" ht="15" customHeight="1">
      <c r="A87" s="12"/>
      <c r="B87" s="51"/>
      <c r="C87" s="43" t="s">
        <v>269</v>
      </c>
      <c r="D87" s="43"/>
      <c r="E87" s="43"/>
      <c r="F87" s="43"/>
      <c r="G87" s="43"/>
      <c r="H87" s="43"/>
      <c r="I87" s="43"/>
      <c r="J87" s="52"/>
      <c r="K87" s="15"/>
    </row>
    <row r="88" spans="1:11" ht="15" customHeight="1">
      <c r="A88" s="12"/>
      <c r="B88" s="51"/>
      <c r="C88" s="43" t="s">
        <v>270</v>
      </c>
      <c r="D88" s="43"/>
      <c r="E88" s="43"/>
      <c r="F88" s="43"/>
      <c r="G88" s="43"/>
      <c r="H88" s="43"/>
      <c r="I88" s="43"/>
      <c r="J88" s="52"/>
      <c r="K88" s="15"/>
    </row>
    <row r="89" spans="1:11" ht="15" customHeight="1">
      <c r="A89" s="12"/>
      <c r="B89" s="51"/>
      <c r="C89" s="43" t="s">
        <v>271</v>
      </c>
      <c r="D89" s="43"/>
      <c r="E89" s="43"/>
      <c r="F89" s="43"/>
      <c r="G89" s="43"/>
      <c r="H89" s="43"/>
      <c r="I89" s="43"/>
      <c r="J89" s="52"/>
      <c r="K89" s="15"/>
    </row>
    <row r="90" spans="1:11" ht="15" customHeight="1">
      <c r="A90" s="12"/>
      <c r="B90" s="53"/>
      <c r="C90" s="54" t="s">
        <v>272</v>
      </c>
      <c r="D90" s="54"/>
      <c r="E90" s="54"/>
      <c r="F90" s="54"/>
      <c r="G90" s="54"/>
      <c r="H90" s="54"/>
      <c r="I90" s="54"/>
      <c r="J90" s="55"/>
      <c r="K90" s="15"/>
    </row>
    <row r="91" spans="1:11" ht="7.5" customHeight="1">
      <c r="A91" s="12"/>
      <c r="B91" s="58"/>
      <c r="C91" s="58"/>
      <c r="D91" s="58"/>
      <c r="E91" s="58"/>
      <c r="F91" s="58"/>
      <c r="G91" s="58"/>
      <c r="H91" s="58"/>
      <c r="I91" s="58"/>
      <c r="J91" s="58"/>
      <c r="K91" s="15"/>
    </row>
    <row r="92" spans="1:11" ht="15" customHeight="1">
      <c r="A92" s="12"/>
      <c r="B92" s="48" t="s">
        <v>273</v>
      </c>
      <c r="C92" s="49" t="s">
        <v>274</v>
      </c>
      <c r="D92" s="49"/>
      <c r="E92" s="49"/>
      <c r="F92" s="49"/>
      <c r="G92" s="49"/>
      <c r="H92" s="49"/>
      <c r="I92" s="49"/>
      <c r="J92" s="50"/>
      <c r="K92" s="15"/>
    </row>
    <row r="93" spans="1:11" ht="15" customHeight="1">
      <c r="A93" s="12"/>
      <c r="B93" s="57" t="s">
        <v>275</v>
      </c>
      <c r="C93" s="43" t="s">
        <v>276</v>
      </c>
      <c r="D93" s="43"/>
      <c r="E93" s="43"/>
      <c r="F93" s="43"/>
      <c r="G93" s="43"/>
      <c r="H93" s="43"/>
      <c r="I93" s="43"/>
      <c r="J93" s="52"/>
      <c r="K93" s="15"/>
    </row>
    <row r="94" spans="1:11" ht="15" customHeight="1">
      <c r="A94" s="12"/>
      <c r="B94" s="51"/>
      <c r="C94" s="43" t="s">
        <v>277</v>
      </c>
      <c r="D94" s="43"/>
      <c r="E94" s="43"/>
      <c r="F94" s="43"/>
      <c r="G94" s="43"/>
      <c r="H94" s="43"/>
      <c r="I94" s="43"/>
      <c r="J94" s="52"/>
      <c r="K94" s="15"/>
    </row>
    <row r="95" spans="1:11" ht="15" customHeight="1">
      <c r="A95" s="12"/>
      <c r="B95" s="51"/>
      <c r="C95" s="43" t="s">
        <v>278</v>
      </c>
      <c r="D95" s="43"/>
      <c r="E95" s="43"/>
      <c r="F95" s="43"/>
      <c r="G95" s="43"/>
      <c r="H95" s="43"/>
      <c r="I95" s="43"/>
      <c r="J95" s="52"/>
      <c r="K95" s="15"/>
    </row>
    <row r="96" spans="1:11" ht="15" customHeight="1">
      <c r="A96" s="12"/>
      <c r="B96" s="53"/>
      <c r="C96" s="54" t="s">
        <v>279</v>
      </c>
      <c r="D96" s="54"/>
      <c r="E96" s="54"/>
      <c r="F96" s="54"/>
      <c r="G96" s="54"/>
      <c r="H96" s="54"/>
      <c r="I96" s="54"/>
      <c r="J96" s="55"/>
      <c r="K96" s="15"/>
    </row>
    <row r="97" spans="1:11" ht="7.5" customHeight="1">
      <c r="A97" s="12"/>
      <c r="B97" s="43"/>
      <c r="C97" s="43"/>
      <c r="D97" s="43"/>
      <c r="E97" s="43"/>
      <c r="F97" s="43"/>
      <c r="G97" s="43"/>
      <c r="H97" s="43"/>
      <c r="I97" s="43"/>
      <c r="J97" s="43"/>
      <c r="K97" s="15"/>
    </row>
    <row r="98" spans="1:11" ht="15" customHeight="1">
      <c r="A98" s="12"/>
      <c r="B98" s="60" t="s">
        <v>280</v>
      </c>
      <c r="C98" s="61" t="s">
        <v>280</v>
      </c>
      <c r="D98" s="61"/>
      <c r="E98" s="61"/>
      <c r="F98" s="61"/>
      <c r="G98" s="61"/>
      <c r="H98" s="61"/>
      <c r="I98" s="61"/>
      <c r="J98" s="62"/>
      <c r="K98" s="15"/>
    </row>
    <row r="99" spans="1:11" ht="7.5" customHeight="1">
      <c r="A99" s="12"/>
      <c r="B99" s="43"/>
      <c r="C99" s="43"/>
      <c r="D99" s="43"/>
      <c r="E99" s="43"/>
      <c r="F99" s="43"/>
      <c r="G99" s="43"/>
      <c r="H99" s="43"/>
      <c r="I99" s="43"/>
      <c r="J99" s="43"/>
      <c r="K99" s="15"/>
    </row>
    <row r="100" spans="1:11" ht="15.75">
      <c r="A100" s="12"/>
      <c r="B100" s="48" t="s">
        <v>281</v>
      </c>
      <c r="C100" s="49" t="s">
        <v>282</v>
      </c>
      <c r="D100" s="49"/>
      <c r="E100" s="49"/>
      <c r="F100" s="49"/>
      <c r="G100" s="49"/>
      <c r="H100" s="49"/>
      <c r="I100" s="49"/>
      <c r="J100" s="50"/>
      <c r="K100" s="15"/>
    </row>
    <row r="101" spans="1:11" ht="15.75">
      <c r="A101" s="12"/>
      <c r="B101" s="53"/>
      <c r="C101" s="54" t="s">
        <v>283</v>
      </c>
      <c r="D101" s="54"/>
      <c r="E101" s="54"/>
      <c r="F101" s="54"/>
      <c r="G101" s="54"/>
      <c r="H101" s="54"/>
      <c r="I101" s="54"/>
      <c r="J101" s="55"/>
      <c r="K101" s="15"/>
    </row>
    <row r="102" spans="1:11" ht="7.5" customHeight="1">
      <c r="A102" s="12"/>
      <c r="B102" s="43"/>
      <c r="C102" s="43"/>
      <c r="D102" s="43"/>
      <c r="E102" s="43"/>
      <c r="F102" s="43"/>
      <c r="G102" s="43"/>
      <c r="H102" s="43"/>
      <c r="I102" s="43"/>
      <c r="J102" s="43"/>
      <c r="K102" s="15"/>
    </row>
    <row r="103" spans="1:11" ht="15.75">
      <c r="A103" s="12"/>
      <c r="B103" s="48" t="s">
        <v>148</v>
      </c>
      <c r="C103" s="49" t="s">
        <v>284</v>
      </c>
      <c r="D103" s="49"/>
      <c r="E103" s="49"/>
      <c r="F103" s="49"/>
      <c r="G103" s="49"/>
      <c r="H103" s="49"/>
      <c r="I103" s="49"/>
      <c r="J103" s="50"/>
      <c r="K103" s="15"/>
    </row>
    <row r="104" spans="1:11" ht="15.75">
      <c r="A104" s="12"/>
      <c r="B104" s="51"/>
      <c r="C104" s="43" t="s">
        <v>285</v>
      </c>
      <c r="D104" s="43"/>
      <c r="E104" s="43"/>
      <c r="F104" s="43"/>
      <c r="G104" s="43"/>
      <c r="H104" s="43"/>
      <c r="I104" s="43"/>
      <c r="J104" s="52"/>
      <c r="K104" s="15"/>
    </row>
    <row r="105" spans="1:11" ht="15" customHeight="1">
      <c r="A105" s="12"/>
      <c r="B105" s="51"/>
      <c r="C105" s="43" t="s">
        <v>286</v>
      </c>
      <c r="D105" s="43"/>
      <c r="E105" s="43"/>
      <c r="F105" s="43"/>
      <c r="G105" s="43"/>
      <c r="H105" s="43"/>
      <c r="I105" s="43"/>
      <c r="J105" s="52"/>
      <c r="K105" s="15"/>
    </row>
    <row r="106" spans="1:11" ht="15.75">
      <c r="A106" s="12"/>
      <c r="B106" s="51"/>
      <c r="C106" s="43" t="s">
        <v>287</v>
      </c>
      <c r="D106" s="43"/>
      <c r="E106" s="43"/>
      <c r="F106" s="43"/>
      <c r="G106" s="43"/>
      <c r="H106" s="43"/>
      <c r="I106" s="43"/>
      <c r="J106" s="52"/>
      <c r="K106" s="15"/>
    </row>
    <row r="107" spans="1:11" ht="15.75">
      <c r="A107" s="12"/>
      <c r="B107" s="51"/>
      <c r="C107" s="43" t="s">
        <v>288</v>
      </c>
      <c r="D107" s="43"/>
      <c r="E107" s="43"/>
      <c r="F107" s="43"/>
      <c r="G107" s="43"/>
      <c r="H107" s="43"/>
      <c r="I107" s="43"/>
      <c r="J107" s="52"/>
      <c r="K107" s="15"/>
    </row>
    <row r="108" spans="1:11" ht="15.75">
      <c r="A108" s="12"/>
      <c r="B108" s="51"/>
      <c r="C108" s="43" t="s">
        <v>289</v>
      </c>
      <c r="D108" s="43"/>
      <c r="E108" s="43"/>
      <c r="F108" s="43"/>
      <c r="G108" s="43"/>
      <c r="H108" s="43"/>
      <c r="I108" s="43"/>
      <c r="J108" s="52"/>
      <c r="K108" s="15"/>
    </row>
    <row r="109" spans="1:11" ht="15.75">
      <c r="A109" s="12"/>
      <c r="B109" s="51"/>
      <c r="C109" s="43" t="s">
        <v>290</v>
      </c>
      <c r="D109" s="43"/>
      <c r="E109" s="43"/>
      <c r="F109" s="43"/>
      <c r="G109" s="43"/>
      <c r="H109" s="43"/>
      <c r="I109" s="43"/>
      <c r="J109" s="52"/>
      <c r="K109" s="15"/>
    </row>
    <row r="110" spans="1:11" ht="15.75">
      <c r="A110" s="12"/>
      <c r="B110" s="53"/>
      <c r="C110" s="54" t="s">
        <v>291</v>
      </c>
      <c r="D110" s="54"/>
      <c r="E110" s="54"/>
      <c r="F110" s="54"/>
      <c r="G110" s="54"/>
      <c r="H110" s="54"/>
      <c r="I110" s="54"/>
      <c r="J110" s="55"/>
      <c r="K110" s="15"/>
    </row>
    <row r="111" spans="1:11" ht="7.5" customHeight="1">
      <c r="A111" s="12"/>
      <c r="B111" s="43"/>
      <c r="C111" s="43"/>
      <c r="D111" s="43"/>
      <c r="E111" s="43"/>
      <c r="F111" s="43"/>
      <c r="G111" s="43"/>
      <c r="H111" s="43"/>
      <c r="I111" s="43"/>
      <c r="J111" s="43"/>
      <c r="K111" s="15"/>
    </row>
    <row r="112" spans="1:11" ht="15.75">
      <c r="A112" s="12"/>
      <c r="B112" s="48" t="s">
        <v>292</v>
      </c>
      <c r="C112" s="49" t="s">
        <v>293</v>
      </c>
      <c r="D112" s="49"/>
      <c r="E112" s="49"/>
      <c r="F112" s="49"/>
      <c r="G112" s="49"/>
      <c r="H112" s="49"/>
      <c r="I112" s="49"/>
      <c r="J112" s="50"/>
      <c r="K112" s="15"/>
    </row>
    <row r="113" spans="1:11" ht="15.75">
      <c r="A113" s="12"/>
      <c r="B113" s="51"/>
      <c r="C113" s="43" t="s">
        <v>294</v>
      </c>
      <c r="D113" s="43"/>
      <c r="E113" s="43"/>
      <c r="F113" s="43"/>
      <c r="G113" s="43"/>
      <c r="H113" s="43"/>
      <c r="I113" s="43"/>
      <c r="J113" s="52"/>
      <c r="K113" s="15"/>
    </row>
    <row r="114" spans="1:11" ht="15.75">
      <c r="A114" s="12"/>
      <c r="B114" s="51"/>
      <c r="C114" s="43" t="s">
        <v>295</v>
      </c>
      <c r="D114" s="43"/>
      <c r="E114" s="43"/>
      <c r="F114" s="43"/>
      <c r="G114" s="43"/>
      <c r="H114" s="43"/>
      <c r="I114" s="43"/>
      <c r="J114" s="52"/>
      <c r="K114" s="15"/>
    </row>
    <row r="115" spans="1:11" ht="15.75">
      <c r="A115" s="12"/>
      <c r="B115" s="53"/>
      <c r="C115" s="54" t="s">
        <v>296</v>
      </c>
      <c r="D115" s="54"/>
      <c r="E115" s="54"/>
      <c r="F115" s="54"/>
      <c r="G115" s="54"/>
      <c r="H115" s="54"/>
      <c r="I115" s="54"/>
      <c r="J115" s="55"/>
      <c r="K115" s="15"/>
    </row>
    <row r="116" spans="1:11" ht="7.5" customHeight="1">
      <c r="A116" s="12"/>
      <c r="B116" s="43"/>
      <c r="C116" s="43"/>
      <c r="D116" s="43"/>
      <c r="E116" s="43"/>
      <c r="F116" s="43"/>
      <c r="G116" s="43"/>
      <c r="H116" s="43"/>
      <c r="I116" s="43"/>
      <c r="J116" s="43"/>
      <c r="K116" s="15"/>
    </row>
    <row r="117" spans="1:11" ht="15.75">
      <c r="A117" s="12"/>
      <c r="B117" s="48" t="s">
        <v>297</v>
      </c>
      <c r="C117" s="49" t="s">
        <v>298</v>
      </c>
      <c r="D117" s="49"/>
      <c r="E117" s="49"/>
      <c r="F117" s="49"/>
      <c r="G117" s="49"/>
      <c r="H117" s="49"/>
      <c r="I117" s="49"/>
      <c r="J117" s="50"/>
      <c r="K117" s="15"/>
    </row>
    <row r="118" spans="1:11" ht="15.75">
      <c r="A118" s="12"/>
      <c r="B118" s="57" t="s">
        <v>299</v>
      </c>
      <c r="C118" s="43" t="s">
        <v>300</v>
      </c>
      <c r="D118" s="43"/>
      <c r="E118" s="43"/>
      <c r="F118" s="43"/>
      <c r="G118" s="43"/>
      <c r="H118" s="43"/>
      <c r="I118" s="43"/>
      <c r="J118" s="52"/>
      <c r="K118" s="15"/>
    </row>
    <row r="119" spans="1:11" ht="15.75">
      <c r="A119" s="12"/>
      <c r="B119" s="51"/>
      <c r="C119" s="43" t="s">
        <v>301</v>
      </c>
      <c r="D119" s="43"/>
      <c r="E119" s="43"/>
      <c r="F119" s="43"/>
      <c r="G119" s="43"/>
      <c r="H119" s="43"/>
      <c r="I119" s="43"/>
      <c r="J119" s="52"/>
      <c r="K119" s="15"/>
    </row>
    <row r="120" spans="1:11" ht="15" customHeight="1">
      <c r="A120" s="12"/>
      <c r="B120" s="53"/>
      <c r="C120" s="54" t="s">
        <v>302</v>
      </c>
      <c r="D120" s="54"/>
      <c r="E120" s="54"/>
      <c r="F120" s="54"/>
      <c r="G120" s="54"/>
      <c r="H120" s="54"/>
      <c r="I120" s="54"/>
      <c r="J120" s="55"/>
      <c r="K120" s="15"/>
    </row>
    <row r="121" spans="1:11" ht="7.5" customHeight="1">
      <c r="A121" s="12"/>
      <c r="B121" s="58"/>
      <c r="C121" s="58"/>
      <c r="D121" s="58"/>
      <c r="E121" s="58"/>
      <c r="F121" s="58"/>
      <c r="G121" s="58"/>
      <c r="H121" s="58"/>
      <c r="I121" s="58"/>
      <c r="J121" s="58"/>
      <c r="K121" s="15"/>
    </row>
    <row r="122" spans="1:11" ht="15.75">
      <c r="A122" s="12"/>
      <c r="B122" s="48" t="s">
        <v>303</v>
      </c>
      <c r="C122" s="49" t="s">
        <v>304</v>
      </c>
      <c r="D122" s="49"/>
      <c r="E122" s="49"/>
      <c r="F122" s="49"/>
      <c r="G122" s="49"/>
      <c r="H122" s="49"/>
      <c r="I122" s="49"/>
      <c r="J122" s="50"/>
      <c r="K122" s="15"/>
    </row>
    <row r="123" spans="1:11" ht="15.75">
      <c r="A123" s="12"/>
      <c r="B123" s="57" t="s">
        <v>305</v>
      </c>
      <c r="C123" s="43" t="s">
        <v>306</v>
      </c>
      <c r="D123" s="43"/>
      <c r="E123" s="43"/>
      <c r="F123" s="43"/>
      <c r="G123" s="43"/>
      <c r="H123" s="43"/>
      <c r="I123" s="43"/>
      <c r="J123" s="52"/>
      <c r="K123" s="15"/>
    </row>
    <row r="124" spans="1:11" ht="15.75">
      <c r="A124" s="12"/>
      <c r="B124" s="51"/>
      <c r="C124" s="43" t="s">
        <v>307</v>
      </c>
      <c r="D124" s="43"/>
      <c r="E124" s="43"/>
      <c r="F124" s="43"/>
      <c r="G124" s="43"/>
      <c r="H124" s="43"/>
      <c r="I124" s="43"/>
      <c r="J124" s="52"/>
      <c r="K124" s="15"/>
    </row>
    <row r="125" spans="1:11" ht="15.75">
      <c r="A125" s="12"/>
      <c r="B125" s="51"/>
      <c r="C125" s="43" t="s">
        <v>308</v>
      </c>
      <c r="D125" s="43"/>
      <c r="E125" s="43"/>
      <c r="F125" s="43"/>
      <c r="G125" s="43"/>
      <c r="H125" s="43"/>
      <c r="I125" s="43"/>
      <c r="J125" s="52"/>
      <c r="K125" s="15"/>
    </row>
    <row r="126" spans="1:11" ht="15.75">
      <c r="A126" s="12"/>
      <c r="B126" s="51"/>
      <c r="C126" s="43" t="s">
        <v>309</v>
      </c>
      <c r="D126" s="43"/>
      <c r="E126" s="43"/>
      <c r="F126" s="43"/>
      <c r="G126" s="43"/>
      <c r="H126" s="43"/>
      <c r="I126" s="43"/>
      <c r="J126" s="52"/>
      <c r="K126" s="15"/>
    </row>
    <row r="127" spans="1:11" ht="15.75">
      <c r="A127" s="12"/>
      <c r="B127" s="51"/>
      <c r="C127" s="43" t="s">
        <v>310</v>
      </c>
      <c r="D127" s="43"/>
      <c r="E127" s="43"/>
      <c r="F127" s="43"/>
      <c r="G127" s="43"/>
      <c r="H127" s="43"/>
      <c r="I127" s="43"/>
      <c r="J127" s="52"/>
      <c r="K127" s="15"/>
    </row>
    <row r="128" spans="1:11" ht="15.75">
      <c r="A128" s="12"/>
      <c r="B128" s="53"/>
      <c r="C128" s="54" t="s">
        <v>311</v>
      </c>
      <c r="D128" s="54"/>
      <c r="E128" s="54"/>
      <c r="F128" s="54"/>
      <c r="G128" s="54"/>
      <c r="H128" s="54"/>
      <c r="I128" s="54"/>
      <c r="J128" s="55"/>
      <c r="K128" s="15"/>
    </row>
    <row r="129" spans="1:11" ht="7.5" customHeight="1">
      <c r="A129" s="12"/>
      <c r="B129" s="43"/>
      <c r="C129" s="58"/>
      <c r="D129" s="43"/>
      <c r="E129" s="43"/>
      <c r="F129" s="43"/>
      <c r="G129" s="43"/>
      <c r="H129" s="43"/>
      <c r="I129" s="43"/>
      <c r="J129" s="43"/>
      <c r="K129" s="15"/>
    </row>
    <row r="130" spans="1:11" ht="15.75">
      <c r="A130" s="12"/>
      <c r="B130" s="48" t="s">
        <v>312</v>
      </c>
      <c r="C130" s="49" t="s">
        <v>313</v>
      </c>
      <c r="D130" s="49"/>
      <c r="E130" s="49"/>
      <c r="F130" s="49"/>
      <c r="G130" s="49"/>
      <c r="H130" s="49"/>
      <c r="I130" s="49"/>
      <c r="J130" s="50"/>
      <c r="K130" s="15"/>
    </row>
    <row r="131" spans="1:11" ht="15.75">
      <c r="A131" s="12"/>
      <c r="B131" s="51"/>
      <c r="C131" s="43" t="s">
        <v>314</v>
      </c>
      <c r="D131" s="43"/>
      <c r="E131" s="43"/>
      <c r="F131" s="43"/>
      <c r="G131" s="43"/>
      <c r="H131" s="43"/>
      <c r="I131" s="43"/>
      <c r="J131" s="52"/>
      <c r="K131" s="15"/>
    </row>
    <row r="132" spans="1:11" ht="15.75">
      <c r="A132" s="12"/>
      <c r="B132" s="51"/>
      <c r="C132" s="43" t="s">
        <v>315</v>
      </c>
      <c r="D132" s="43"/>
      <c r="E132" s="43"/>
      <c r="F132" s="43"/>
      <c r="G132" s="43"/>
      <c r="H132" s="43"/>
      <c r="I132" s="43"/>
      <c r="J132" s="52"/>
      <c r="K132" s="15"/>
    </row>
    <row r="133" spans="1:11" ht="15.75">
      <c r="A133" s="12"/>
      <c r="B133" s="53"/>
      <c r="C133" s="54" t="s">
        <v>316</v>
      </c>
      <c r="D133" s="54"/>
      <c r="E133" s="54"/>
      <c r="F133" s="54"/>
      <c r="G133" s="54"/>
      <c r="H133" s="54"/>
      <c r="I133" s="54"/>
      <c r="J133" s="55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3" t="s">
        <v>40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FF0000"/>
  </sheetPr>
  <dimension ref="A1:V68"/>
  <sheetViews>
    <sheetView showGridLines="0" zoomScale="90" zoomScaleNormal="90" workbookViewId="0"/>
  </sheetViews>
  <sheetFormatPr defaultColWidth="11.42578125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>
      <c r="A10" s="22"/>
      <c r="B10" s="8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3"/>
    </row>
    <row r="11" spans="1:22" s="2" customFormat="1" ht="15.75">
      <c r="A11" s="22"/>
      <c r="B11" s="8"/>
      <c r="C11" s="92" t="s">
        <v>18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69"/>
      <c r="R11" s="67"/>
      <c r="S11" s="67"/>
      <c r="T11" s="67"/>
    </row>
    <row r="12" spans="1:22" s="2" customFormat="1">
      <c r="A12" s="22"/>
      <c r="B12" s="8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70"/>
      <c r="R12" s="64"/>
      <c r="S12" s="64"/>
      <c r="T12" s="64"/>
    </row>
    <row r="13" spans="1:22" s="2" customFormat="1" ht="15.75">
      <c r="A13" s="22"/>
      <c r="B13" s="8"/>
      <c r="C13" s="92" t="s">
        <v>19</v>
      </c>
      <c r="D13" s="92"/>
      <c r="E13" s="92"/>
      <c r="F13" s="92"/>
      <c r="G13" s="67"/>
      <c r="H13" s="92" t="s">
        <v>20</v>
      </c>
      <c r="I13" s="92"/>
      <c r="J13" s="92"/>
      <c r="K13" s="92"/>
      <c r="L13" s="67"/>
      <c r="M13" s="92" t="s">
        <v>21</v>
      </c>
      <c r="N13" s="92"/>
      <c r="O13" s="92"/>
      <c r="P13" s="92"/>
      <c r="Q13" s="69"/>
      <c r="R13" s="67"/>
      <c r="S13" s="67"/>
      <c r="T13" s="67"/>
    </row>
    <row r="14" spans="1:22" s="2" customFormat="1" ht="15.75" customHeight="1">
      <c r="A14" s="22"/>
      <c r="B14" s="8"/>
      <c r="C14" s="95" t="s">
        <v>22</v>
      </c>
      <c r="D14" s="95"/>
      <c r="E14" s="93" t="s">
        <v>23</v>
      </c>
      <c r="F14" s="94" t="s">
        <v>24</v>
      </c>
      <c r="G14" s="65"/>
      <c r="H14" s="95" t="s">
        <v>22</v>
      </c>
      <c r="I14" s="95"/>
      <c r="J14" s="93" t="s">
        <v>23</v>
      </c>
      <c r="K14" s="94" t="s">
        <v>24</v>
      </c>
      <c r="L14" s="87"/>
      <c r="M14" s="95" t="s">
        <v>22</v>
      </c>
      <c r="N14" s="95"/>
      <c r="O14" s="93" t="s">
        <v>23</v>
      </c>
      <c r="P14" s="94" t="s">
        <v>24</v>
      </c>
      <c r="Q14" s="71"/>
      <c r="R14" s="65"/>
      <c r="S14" s="68"/>
      <c r="T14" s="68"/>
    </row>
    <row r="15" spans="1:22" s="2" customFormat="1" ht="15.75">
      <c r="A15" s="22"/>
      <c r="B15" s="8"/>
      <c r="C15" s="31">
        <v>2017</v>
      </c>
      <c r="D15" s="31">
        <v>2018</v>
      </c>
      <c r="E15" s="93"/>
      <c r="F15" s="94"/>
      <c r="G15" s="65"/>
      <c r="H15" s="31">
        <v>2017</v>
      </c>
      <c r="I15" s="31">
        <v>2018</v>
      </c>
      <c r="J15" s="93"/>
      <c r="K15" s="94"/>
      <c r="L15" s="87"/>
      <c r="M15" s="31">
        <v>2017</v>
      </c>
      <c r="N15" s="31">
        <v>2018</v>
      </c>
      <c r="O15" s="93"/>
      <c r="P15" s="94"/>
      <c r="Q15" s="71"/>
      <c r="R15" s="65"/>
      <c r="S15" s="68"/>
      <c r="T15" s="68"/>
    </row>
    <row r="16" spans="1:22" s="2" customFormat="1" ht="15.75">
      <c r="A16" s="22"/>
      <c r="B16" s="8"/>
      <c r="C16" s="31"/>
      <c r="D16" s="31"/>
      <c r="E16" s="86"/>
      <c r="F16" s="87"/>
      <c r="G16" s="65"/>
      <c r="H16" s="31"/>
      <c r="I16" s="31"/>
      <c r="J16" s="86"/>
      <c r="K16" s="87"/>
      <c r="L16" s="87"/>
      <c r="M16" s="31"/>
      <c r="N16" s="31"/>
      <c r="O16" s="86"/>
      <c r="P16" s="87"/>
      <c r="Q16" s="71"/>
      <c r="R16" s="65"/>
      <c r="S16" s="68"/>
      <c r="T16" s="68"/>
    </row>
    <row r="17" spans="1:20" s="2" customFormat="1" ht="15.75">
      <c r="A17" s="22"/>
      <c r="B17" s="33" t="s">
        <v>25</v>
      </c>
      <c r="C17" s="34">
        <v>5639</v>
      </c>
      <c r="D17" s="34">
        <v>4051</v>
      </c>
      <c r="E17" s="35">
        <f t="shared" ref="E17:E19" si="0">IF(ISBLANK(D17),"",(IFERROR(((D17/C17-1)*100),"")))</f>
        <v>-28.161021457705271</v>
      </c>
      <c r="F17" s="34">
        <v>334243</v>
      </c>
      <c r="G17" s="65"/>
      <c r="H17" s="34">
        <v>2475</v>
      </c>
      <c r="I17" s="34">
        <v>1839</v>
      </c>
      <c r="J17" s="35">
        <f t="shared" ref="J17:J19" si="1">IF(ISBLANK(I17),"",(IFERROR(((I17/H17-1)*100),"")))</f>
        <v>-25.696969696969695</v>
      </c>
      <c r="K17" s="34">
        <v>141396</v>
      </c>
      <c r="L17" s="87"/>
      <c r="M17" s="34">
        <v>3164</v>
      </c>
      <c r="N17" s="34">
        <v>2212</v>
      </c>
      <c r="O17" s="35">
        <f t="shared" ref="O17:O19" si="2">IF(ISBLANK(N17),"",(IFERROR(((N17/M17-1)*100),"")))</f>
        <v>-30.088495575221241</v>
      </c>
      <c r="P17" s="34">
        <v>192847</v>
      </c>
      <c r="Q17" s="71"/>
      <c r="R17" s="65"/>
      <c r="S17" s="68"/>
      <c r="T17" s="68"/>
    </row>
    <row r="18" spans="1:20" s="2" customFormat="1" ht="15.75">
      <c r="A18" s="22"/>
      <c r="B18" s="33" t="s">
        <v>26</v>
      </c>
      <c r="C18" s="34">
        <v>6295</v>
      </c>
      <c r="D18" s="34">
        <v>10272</v>
      </c>
      <c r="E18" s="35">
        <f t="shared" si="0"/>
        <v>63.17712470214456</v>
      </c>
      <c r="F18" s="34">
        <v>341343</v>
      </c>
      <c r="G18" s="65"/>
      <c r="H18" s="34">
        <v>2603</v>
      </c>
      <c r="I18" s="34">
        <v>4435</v>
      </c>
      <c r="J18" s="35">
        <f t="shared" si="1"/>
        <v>70.380330388013832</v>
      </c>
      <c r="K18" s="34">
        <v>144368</v>
      </c>
      <c r="L18" s="87"/>
      <c r="M18" s="34">
        <v>3692</v>
      </c>
      <c r="N18" s="34">
        <v>5837</v>
      </c>
      <c r="O18" s="35">
        <f t="shared" si="2"/>
        <v>58.098591549295776</v>
      </c>
      <c r="P18" s="34">
        <v>196975</v>
      </c>
      <c r="Q18" s="71"/>
      <c r="R18" s="65"/>
      <c r="S18" s="68"/>
      <c r="T18" s="68"/>
    </row>
    <row r="19" spans="1:20" s="2" customFormat="1" ht="15.75">
      <c r="A19" s="22"/>
      <c r="B19" s="33" t="s">
        <v>27</v>
      </c>
      <c r="C19" s="34">
        <v>10675</v>
      </c>
      <c r="D19" s="34">
        <v>9189</v>
      </c>
      <c r="E19" s="35">
        <f t="shared" si="0"/>
        <v>-13.920374707259953</v>
      </c>
      <c r="F19" s="34">
        <v>350532</v>
      </c>
      <c r="G19" s="65"/>
      <c r="H19" s="34">
        <v>4468</v>
      </c>
      <c r="I19" s="34">
        <v>4100</v>
      </c>
      <c r="J19" s="35">
        <f t="shared" si="1"/>
        <v>-8.2363473589973086</v>
      </c>
      <c r="K19" s="34">
        <v>148468</v>
      </c>
      <c r="L19" s="87"/>
      <c r="M19" s="34">
        <v>6207</v>
      </c>
      <c r="N19" s="34">
        <v>5089</v>
      </c>
      <c r="O19" s="35">
        <f t="shared" si="2"/>
        <v>-18.01192202352183</v>
      </c>
      <c r="P19" s="34">
        <v>202064</v>
      </c>
      <c r="Q19" s="71"/>
      <c r="R19" s="65"/>
      <c r="S19" s="68"/>
      <c r="T19" s="68"/>
    </row>
    <row r="20" spans="1:20" s="2" customFormat="1" ht="15.75">
      <c r="A20" s="22"/>
      <c r="B20" s="33" t="s">
        <v>28</v>
      </c>
      <c r="C20" s="34">
        <v>7879</v>
      </c>
      <c r="D20" s="34">
        <v>10955</v>
      </c>
      <c r="E20" s="35">
        <f>IF(ISBLANK(D20),"",(IFERROR(((D20/C20-1)*100),"")))</f>
        <v>39.040487371493839</v>
      </c>
      <c r="F20" s="34">
        <v>361487</v>
      </c>
      <c r="G20" s="65"/>
      <c r="H20" s="34">
        <v>3508</v>
      </c>
      <c r="I20" s="34">
        <v>4938</v>
      </c>
      <c r="J20" s="35">
        <f>IF(ISBLANK(I20),"",(IFERROR(((I20/H20-1)*100),"")))</f>
        <v>40.763968072976063</v>
      </c>
      <c r="K20" s="34">
        <v>153406</v>
      </c>
      <c r="L20" s="87"/>
      <c r="M20" s="34">
        <v>4371</v>
      </c>
      <c r="N20" s="34">
        <v>6017</v>
      </c>
      <c r="O20" s="35">
        <f>IF(ISBLANK(N20),"",(IFERROR(((N20/M20-1)*100),"")))</f>
        <v>37.657286662091053</v>
      </c>
      <c r="P20" s="34">
        <v>208081</v>
      </c>
      <c r="Q20" s="71"/>
      <c r="R20" s="65"/>
      <c r="S20" s="68"/>
      <c r="T20" s="68"/>
    </row>
    <row r="21" spans="1:20" s="2" customFormat="1" ht="15.75">
      <c r="A21" s="22"/>
      <c r="B21" s="33" t="s">
        <v>29</v>
      </c>
      <c r="C21" s="34">
        <v>10068</v>
      </c>
      <c r="D21" s="34">
        <v>10331</v>
      </c>
      <c r="E21" s="35">
        <f t="shared" ref="E21:E28" si="3">IF(ISBLANK(D21),"",(IFERROR(((D21/C21-1)*100),"")))</f>
        <v>2.6122367898291587</v>
      </c>
      <c r="F21" s="34">
        <v>371818</v>
      </c>
      <c r="G21" s="65"/>
      <c r="H21" s="34">
        <v>4701</v>
      </c>
      <c r="I21" s="34">
        <v>4538</v>
      </c>
      <c r="J21" s="35">
        <f t="shared" ref="J21:J28" si="4">IF(ISBLANK(I21),"",(IFERROR(((I21/H21-1)*100),"")))</f>
        <v>-3.4673473728993875</v>
      </c>
      <c r="K21" s="34">
        <v>157944</v>
      </c>
      <c r="L21" s="87"/>
      <c r="M21" s="34">
        <v>5367</v>
      </c>
      <c r="N21" s="34">
        <v>5793</v>
      </c>
      <c r="O21" s="35">
        <f t="shared" ref="O21:O28" si="5">IF(ISBLANK(N21),"",(IFERROR(((N21/M21-1)*100),"")))</f>
        <v>7.9373951928451758</v>
      </c>
      <c r="P21" s="34">
        <v>213874</v>
      </c>
      <c r="Q21" s="71"/>
      <c r="R21" s="65"/>
      <c r="S21" s="68"/>
      <c r="T21" s="68"/>
    </row>
    <row r="22" spans="1:20" s="2" customFormat="1" ht="15.75">
      <c r="A22" s="22"/>
      <c r="B22" s="33" t="s">
        <v>30</v>
      </c>
      <c r="C22" s="34">
        <v>10460</v>
      </c>
      <c r="D22" s="34">
        <v>8403</v>
      </c>
      <c r="E22" s="35">
        <f t="shared" si="3"/>
        <v>-19.665391969407263</v>
      </c>
      <c r="F22" s="34">
        <v>380221</v>
      </c>
      <c r="G22" s="65"/>
      <c r="H22" s="34">
        <v>4684</v>
      </c>
      <c r="I22" s="34">
        <v>3859</v>
      </c>
      <c r="J22" s="35">
        <f t="shared" si="4"/>
        <v>-17.613151152860805</v>
      </c>
      <c r="K22" s="34">
        <v>161803</v>
      </c>
      <c r="L22" s="87"/>
      <c r="M22" s="34">
        <v>5776</v>
      </c>
      <c r="N22" s="34">
        <v>4544</v>
      </c>
      <c r="O22" s="35">
        <f t="shared" si="5"/>
        <v>-21.32963988919667</v>
      </c>
      <c r="P22" s="34">
        <v>218418</v>
      </c>
      <c r="Q22" s="71"/>
      <c r="R22" s="65"/>
      <c r="S22" s="68"/>
      <c r="T22" s="68"/>
    </row>
    <row r="23" spans="1:20" s="2" customFormat="1" ht="15.75">
      <c r="A23" s="22"/>
      <c r="B23" s="33" t="s">
        <v>31</v>
      </c>
      <c r="C23" s="34">
        <v>9040</v>
      </c>
      <c r="D23" s="34">
        <v>9823</v>
      </c>
      <c r="E23" s="35">
        <f t="shared" si="3"/>
        <v>8.6615044247787552</v>
      </c>
      <c r="F23" s="34">
        <v>390044</v>
      </c>
      <c r="G23" s="65"/>
      <c r="H23" s="34">
        <v>3943</v>
      </c>
      <c r="I23" s="34">
        <v>4485</v>
      </c>
      <c r="J23" s="35">
        <f t="shared" si="4"/>
        <v>13.745878772508235</v>
      </c>
      <c r="K23" s="34">
        <v>166288</v>
      </c>
      <c r="L23" s="87"/>
      <c r="M23" s="34">
        <v>5097</v>
      </c>
      <c r="N23" s="34">
        <v>5338</v>
      </c>
      <c r="O23" s="35">
        <f t="shared" si="5"/>
        <v>4.7282715322738866</v>
      </c>
      <c r="P23" s="34">
        <v>223756</v>
      </c>
      <c r="Q23" s="71"/>
      <c r="R23" s="65"/>
      <c r="S23" s="68"/>
      <c r="T23" s="68"/>
    </row>
    <row r="24" spans="1:20" s="2" customFormat="1" ht="15.75">
      <c r="A24" s="22"/>
      <c r="B24" s="33" t="s">
        <v>32</v>
      </c>
      <c r="C24" s="34">
        <v>9934</v>
      </c>
      <c r="D24" s="34">
        <v>11137</v>
      </c>
      <c r="E24" s="35">
        <f t="shared" si="3"/>
        <v>12.109925508355147</v>
      </c>
      <c r="F24" s="34">
        <v>401181</v>
      </c>
      <c r="G24" s="65"/>
      <c r="H24" s="34">
        <v>4471</v>
      </c>
      <c r="I24" s="34">
        <v>4979</v>
      </c>
      <c r="J24" s="35">
        <f t="shared" si="4"/>
        <v>11.362111384477735</v>
      </c>
      <c r="K24" s="34">
        <v>171267</v>
      </c>
      <c r="L24" s="87"/>
      <c r="M24" s="34">
        <v>5463</v>
      </c>
      <c r="N24" s="34">
        <v>6158</v>
      </c>
      <c r="O24" s="35">
        <f t="shared" si="5"/>
        <v>12.721947647812559</v>
      </c>
      <c r="P24" s="34">
        <v>229914</v>
      </c>
      <c r="Q24" s="71"/>
      <c r="R24" s="65"/>
      <c r="S24" s="68"/>
      <c r="T24" s="68"/>
    </row>
    <row r="25" spans="1:20" s="2" customFormat="1" ht="15.75">
      <c r="A25" s="22"/>
      <c r="B25" s="33" t="s">
        <v>33</v>
      </c>
      <c r="C25" s="34">
        <v>10319</v>
      </c>
      <c r="D25" s="34">
        <v>10251</v>
      </c>
      <c r="E25" s="35">
        <f t="shared" si="3"/>
        <v>-0.65897858319604596</v>
      </c>
      <c r="F25" s="34">
        <v>411432</v>
      </c>
      <c r="G25" s="65"/>
      <c r="H25" s="34">
        <v>4518</v>
      </c>
      <c r="I25" s="34">
        <v>4547</v>
      </c>
      <c r="J25" s="35">
        <f t="shared" si="4"/>
        <v>0.64187693669766066</v>
      </c>
      <c r="K25" s="34">
        <v>175814</v>
      </c>
      <c r="L25" s="87"/>
      <c r="M25" s="34">
        <v>5801</v>
      </c>
      <c r="N25" s="34">
        <v>5704</v>
      </c>
      <c r="O25" s="35">
        <f t="shared" si="5"/>
        <v>-1.6721254956042042</v>
      </c>
      <c r="P25" s="34">
        <v>235618</v>
      </c>
      <c r="Q25" s="71"/>
      <c r="R25" s="65"/>
      <c r="S25" s="68"/>
      <c r="T25" s="68"/>
    </row>
    <row r="26" spans="1:20" s="2" customFormat="1" ht="15.75">
      <c r="A26" s="22"/>
      <c r="B26" s="33" t="s">
        <v>34</v>
      </c>
      <c r="C26" s="34">
        <v>10860</v>
      </c>
      <c r="D26" s="89">
        <v>12905</v>
      </c>
      <c r="E26" s="90">
        <f t="shared" si="3"/>
        <v>18.830570902394108</v>
      </c>
      <c r="F26" s="89">
        <v>424337</v>
      </c>
      <c r="G26" s="65"/>
      <c r="H26" s="34">
        <v>4690</v>
      </c>
      <c r="I26" s="89">
        <v>5616</v>
      </c>
      <c r="J26" s="90">
        <f t="shared" si="4"/>
        <v>19.744136460554373</v>
      </c>
      <c r="K26" s="89">
        <v>181430</v>
      </c>
      <c r="L26" s="87"/>
      <c r="M26" s="34">
        <v>6170</v>
      </c>
      <c r="N26" s="89">
        <v>7289</v>
      </c>
      <c r="O26" s="90">
        <f t="shared" si="5"/>
        <v>18.136142625607789</v>
      </c>
      <c r="P26" s="89">
        <v>242907</v>
      </c>
      <c r="Q26" s="71"/>
      <c r="R26" s="65"/>
      <c r="S26" s="68"/>
      <c r="T26" s="68"/>
    </row>
    <row r="27" spans="1:20" s="2" customFormat="1" ht="15.75">
      <c r="A27" s="22"/>
      <c r="B27" s="33" t="s">
        <v>35</v>
      </c>
      <c r="C27" s="34">
        <v>10198</v>
      </c>
      <c r="D27" s="34"/>
      <c r="E27" s="35" t="str">
        <f t="shared" si="3"/>
        <v/>
      </c>
      <c r="F27" s="34"/>
      <c r="G27" s="65"/>
      <c r="H27" s="34">
        <v>4580</v>
      </c>
      <c r="I27" s="34"/>
      <c r="J27" s="35" t="str">
        <f t="shared" si="4"/>
        <v/>
      </c>
      <c r="K27" s="34"/>
      <c r="L27" s="87"/>
      <c r="M27" s="34">
        <v>5618</v>
      </c>
      <c r="N27" s="34"/>
      <c r="O27" s="35" t="str">
        <f t="shared" si="5"/>
        <v/>
      </c>
      <c r="P27" s="34"/>
      <c r="Q27" s="71"/>
      <c r="R27" s="65"/>
      <c r="S27" s="68"/>
      <c r="T27" s="68"/>
    </row>
    <row r="28" spans="1:20" s="2" customFormat="1" ht="15.75">
      <c r="A28" s="22"/>
      <c r="B28" s="33" t="s">
        <v>36</v>
      </c>
      <c r="C28" s="34">
        <v>6127</v>
      </c>
      <c r="D28" s="34"/>
      <c r="E28" s="35" t="str">
        <f t="shared" si="3"/>
        <v/>
      </c>
      <c r="F28" s="34"/>
      <c r="G28" s="65"/>
      <c r="H28" s="34">
        <v>2969</v>
      </c>
      <c r="I28" s="34"/>
      <c r="J28" s="35" t="str">
        <f t="shared" si="4"/>
        <v/>
      </c>
      <c r="K28" s="34"/>
      <c r="L28" s="87"/>
      <c r="M28" s="34">
        <v>3158</v>
      </c>
      <c r="N28" s="34"/>
      <c r="O28" s="35" t="str">
        <f t="shared" si="5"/>
        <v/>
      </c>
      <c r="P28" s="34"/>
      <c r="Q28" s="71"/>
      <c r="R28" s="65"/>
      <c r="S28" s="68"/>
      <c r="T28" s="68"/>
    </row>
    <row r="29" spans="1:20" s="85" customFormat="1" ht="15.75">
      <c r="A29" s="83"/>
      <c r="B29" s="39" t="s">
        <v>37</v>
      </c>
      <c r="C29" s="73">
        <f>SUM(C17:C28)</f>
        <v>107494</v>
      </c>
      <c r="D29" s="73">
        <f>SUM(D17:D28)</f>
        <v>97317</v>
      </c>
      <c r="E29" s="72"/>
      <c r="F29" s="73"/>
      <c r="G29" s="77"/>
      <c r="H29" s="73">
        <f>SUM(H17:H28)</f>
        <v>47610</v>
      </c>
      <c r="I29" s="73">
        <f>SUM(I17:I28)</f>
        <v>43336</v>
      </c>
      <c r="J29" s="72"/>
      <c r="K29" s="73"/>
      <c r="L29" s="77"/>
      <c r="M29" s="73">
        <f>SUM(M17:M28)</f>
        <v>59884</v>
      </c>
      <c r="N29" s="73">
        <f>SUM(N17:N28)</f>
        <v>53981</v>
      </c>
      <c r="O29" s="72"/>
      <c r="P29" s="73"/>
      <c r="Q29" s="84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39" t="s">
        <v>38</v>
      </c>
      <c r="C32" s="73">
        <f>SUM(C17:C26)</f>
        <v>91169</v>
      </c>
      <c r="D32" s="73">
        <f>SUM(D17:D26)</f>
        <v>97317</v>
      </c>
      <c r="E32" s="72">
        <f>(D32/C32-1)*100</f>
        <v>6.7435202755322443</v>
      </c>
      <c r="G32" s="21"/>
      <c r="H32" s="73">
        <f>SUM(H17:H26)</f>
        <v>40061</v>
      </c>
      <c r="I32" s="73">
        <f>SUM(I17:I26)</f>
        <v>43336</v>
      </c>
      <c r="J32" s="72">
        <f>(I32/H32-1)*100</f>
        <v>8.1750330745612878</v>
      </c>
      <c r="K32" s="21"/>
      <c r="L32" s="21"/>
      <c r="M32" s="73">
        <f>SUM(M17:M26)</f>
        <v>51108</v>
      </c>
      <c r="N32" s="73">
        <f>SUM(N17:N26)</f>
        <v>53981</v>
      </c>
      <c r="O32" s="72">
        <f>(N32/M32-1)*100</f>
        <v>5.6214291304688135</v>
      </c>
      <c r="P32" s="21"/>
      <c r="Q32" s="23"/>
    </row>
    <row r="33" spans="1:17" s="2" customFormat="1" ht="15.75">
      <c r="A33" s="22"/>
      <c r="B33" s="39" t="s">
        <v>39</v>
      </c>
      <c r="C33" s="74"/>
      <c r="D33" s="72">
        <f>(D32/C32-1)*100</f>
        <v>6.7435202755322443</v>
      </c>
      <c r="E33" s="21"/>
      <c r="F33" s="74"/>
      <c r="G33" s="21"/>
      <c r="H33" s="74"/>
      <c r="I33" s="72">
        <f>(I32/H32-1)*100</f>
        <v>8.1750330745612878</v>
      </c>
      <c r="J33" s="21"/>
      <c r="K33" s="21"/>
      <c r="L33" s="21"/>
      <c r="M33" s="74"/>
      <c r="N33" s="72">
        <f>(N32/M32-1)*100</f>
        <v>5.6214291304688135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3" t="s">
        <v>40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41</v>
      </c>
      <c r="D38" s="21" t="s">
        <v>42</v>
      </c>
      <c r="E38" s="21"/>
      <c r="F38" s="21"/>
      <c r="G38" s="21"/>
      <c r="H38" s="21" t="s">
        <v>41</v>
      </c>
      <c r="I38" s="21" t="s">
        <v>42</v>
      </c>
      <c r="J38" s="21"/>
      <c r="K38" s="21"/>
      <c r="L38" s="21"/>
      <c r="M38" s="21" t="s">
        <v>41</v>
      </c>
      <c r="N38" s="21" t="s">
        <v>42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43</v>
      </c>
      <c r="D40" s="79">
        <f>C26</f>
        <v>10860</v>
      </c>
      <c r="E40" s="79">
        <f>D26</f>
        <v>12905</v>
      </c>
      <c r="F40" s="21"/>
      <c r="G40" s="21"/>
      <c r="H40" s="21" t="s">
        <v>43</v>
      </c>
      <c r="I40" s="79">
        <f>H26</f>
        <v>4690</v>
      </c>
      <c r="J40" s="79">
        <f>I26</f>
        <v>5616</v>
      </c>
      <c r="K40" s="21"/>
      <c r="L40" s="21"/>
      <c r="M40" s="21" t="s">
        <v>43</v>
      </c>
      <c r="N40" s="79">
        <f>M26</f>
        <v>6170</v>
      </c>
      <c r="O40" s="79">
        <f>N26</f>
        <v>7289</v>
      </c>
      <c r="P40" s="21"/>
      <c r="Q40" s="23"/>
    </row>
    <row r="41" spans="1:17" s="2" customFormat="1">
      <c r="A41" s="22"/>
      <c r="B41" s="8"/>
      <c r="C41" s="21" t="s">
        <v>44</v>
      </c>
      <c r="D41" s="21" t="str">
        <f>B26</f>
        <v xml:space="preserve">  Octubre</v>
      </c>
      <c r="E41" s="21"/>
      <c r="F41" s="21"/>
      <c r="G41" s="21"/>
      <c r="H41" s="21" t="s">
        <v>44</v>
      </c>
      <c r="I41" s="21" t="str">
        <f>B26</f>
        <v xml:space="preserve">  Octubre</v>
      </c>
      <c r="J41" s="21"/>
      <c r="K41" s="21"/>
      <c r="L41" s="21"/>
      <c r="M41" s="21" t="str">
        <f>B20</f>
        <v xml:space="preserve">  Abril</v>
      </c>
      <c r="N41" s="21" t="str">
        <f>B26</f>
        <v xml:space="preserve">  Octubre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3">
    <mergeCell ref="C11:P11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FF0000"/>
  </sheetPr>
  <dimension ref="A1:T72"/>
  <sheetViews>
    <sheetView showGridLines="0" zoomScale="90" zoomScaleNormal="90" workbookViewId="0">
      <selection activeCell="P29" sqref="P29"/>
    </sheetView>
  </sheetViews>
  <sheetFormatPr defaultColWidth="11.42578125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>
      <c r="A10" s="12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3"/>
      <c r="R10" s="2"/>
      <c r="S10" s="2"/>
      <c r="T10" s="2"/>
    </row>
    <row r="11" spans="1:20" s="65" customFormat="1" ht="15.75">
      <c r="A11" s="63"/>
      <c r="B11" s="64"/>
      <c r="C11" s="92" t="s">
        <v>45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69"/>
      <c r="R11" s="67"/>
      <c r="S11" s="67"/>
      <c r="T11" s="64"/>
    </row>
    <row r="12" spans="1:20" s="65" customFormat="1">
      <c r="A12" s="63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70"/>
      <c r="R12" s="64"/>
      <c r="S12" s="64"/>
      <c r="T12" s="64"/>
    </row>
    <row r="13" spans="1:20" s="65" customFormat="1" ht="15.75">
      <c r="A13" s="63"/>
      <c r="B13" s="64"/>
      <c r="C13" s="92" t="s">
        <v>46</v>
      </c>
      <c r="D13" s="92"/>
      <c r="E13" s="92"/>
      <c r="F13" s="92"/>
      <c r="G13" s="67"/>
      <c r="H13" s="92" t="s">
        <v>47</v>
      </c>
      <c r="I13" s="92"/>
      <c r="J13" s="92"/>
      <c r="K13" s="92"/>
      <c r="L13" s="67"/>
      <c r="M13" s="92" t="s">
        <v>48</v>
      </c>
      <c r="N13" s="92"/>
      <c r="O13" s="92"/>
      <c r="P13" s="92"/>
      <c r="Q13" s="69"/>
      <c r="R13" s="67"/>
      <c r="S13" s="67"/>
      <c r="T13" s="64"/>
    </row>
    <row r="14" spans="1:20" s="65" customFormat="1" ht="15.75" customHeight="1">
      <c r="A14" s="63"/>
      <c r="B14" s="66"/>
      <c r="C14" s="95" t="s">
        <v>22</v>
      </c>
      <c r="D14" s="95"/>
      <c r="E14" s="93" t="s">
        <v>23</v>
      </c>
      <c r="F14" s="94" t="s">
        <v>24</v>
      </c>
      <c r="H14" s="95" t="s">
        <v>22</v>
      </c>
      <c r="I14" s="95"/>
      <c r="J14" s="93" t="s">
        <v>23</v>
      </c>
      <c r="K14" s="94" t="s">
        <v>24</v>
      </c>
      <c r="L14" s="87"/>
      <c r="M14" s="95" t="s">
        <v>22</v>
      </c>
      <c r="N14" s="95"/>
      <c r="O14" s="93" t="s">
        <v>23</v>
      </c>
      <c r="P14" s="94" t="s">
        <v>24</v>
      </c>
      <c r="Q14" s="70"/>
      <c r="R14" s="68"/>
      <c r="S14" s="68"/>
      <c r="T14" s="64"/>
    </row>
    <row r="15" spans="1:20" s="65" customFormat="1" ht="15.75">
      <c r="A15" s="63"/>
      <c r="B15" s="66"/>
      <c r="C15" s="31">
        <v>2017</v>
      </c>
      <c r="D15" s="31">
        <v>2018</v>
      </c>
      <c r="E15" s="93"/>
      <c r="F15" s="94"/>
      <c r="H15" s="31">
        <v>2017</v>
      </c>
      <c r="I15" s="31">
        <v>2018</v>
      </c>
      <c r="J15" s="93"/>
      <c r="K15" s="94"/>
      <c r="L15" s="87"/>
      <c r="M15" s="31">
        <v>2017</v>
      </c>
      <c r="N15" s="31">
        <v>2018</v>
      </c>
      <c r="O15" s="93"/>
      <c r="P15" s="94"/>
      <c r="Q15" s="70"/>
      <c r="R15" s="68"/>
      <c r="S15" s="68"/>
      <c r="T15" s="64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75"/>
      <c r="R16" s="2"/>
      <c r="S16" s="2"/>
      <c r="T16" s="2"/>
    </row>
    <row r="17" spans="1:19" s="2" customFormat="1" ht="15.75">
      <c r="A17" s="22"/>
      <c r="B17" s="33" t="s">
        <v>25</v>
      </c>
      <c r="C17" s="34">
        <v>2898</v>
      </c>
      <c r="D17" s="34">
        <v>2090</v>
      </c>
      <c r="E17" s="35">
        <f t="shared" ref="E17:E19" si="0">IF(ISBLANK(D17),"",(IFERROR(((D17/C17-1)*100),"")))</f>
        <v>-27.881297446514843</v>
      </c>
      <c r="F17" s="34">
        <v>163155</v>
      </c>
      <c r="G17" s="65"/>
      <c r="H17" s="34">
        <v>2051</v>
      </c>
      <c r="I17" s="34">
        <v>1506</v>
      </c>
      <c r="J17" s="35">
        <f t="shared" ref="J17:J19" si="1">IF(ISBLANK(I17),"",(IFERROR(((I17/H17-1)*100),"")))</f>
        <v>-26.572403705509508</v>
      </c>
      <c r="K17" s="34">
        <v>127013</v>
      </c>
      <c r="L17" s="87"/>
      <c r="M17" s="34">
        <v>622</v>
      </c>
      <c r="N17" s="34">
        <v>418</v>
      </c>
      <c r="O17" s="35">
        <f t="shared" ref="O17:O19" si="2">IF(ISBLANK(N17),"",(IFERROR(((N17/M17-1)*100),"")))</f>
        <v>-32.797427652733127</v>
      </c>
      <c r="P17" s="34">
        <v>41658</v>
      </c>
      <c r="Q17" s="71"/>
      <c r="R17" s="68"/>
      <c r="S17" s="68"/>
    </row>
    <row r="18" spans="1:19" s="2" customFormat="1" ht="15.75">
      <c r="A18" s="22"/>
      <c r="B18" s="33" t="s">
        <v>26</v>
      </c>
      <c r="C18" s="34">
        <v>3292</v>
      </c>
      <c r="D18" s="34">
        <v>4996</v>
      </c>
      <c r="E18" s="35">
        <f t="shared" si="0"/>
        <v>51.761846901579588</v>
      </c>
      <c r="F18" s="34">
        <v>166546</v>
      </c>
      <c r="G18" s="65"/>
      <c r="H18" s="34">
        <v>2224</v>
      </c>
      <c r="I18" s="34">
        <v>3824</v>
      </c>
      <c r="J18" s="35">
        <f t="shared" si="1"/>
        <v>71.942446043165461</v>
      </c>
      <c r="K18" s="34">
        <v>129644</v>
      </c>
      <c r="L18" s="87"/>
      <c r="M18" s="34">
        <v>698</v>
      </c>
      <c r="N18" s="34">
        <v>1312</v>
      </c>
      <c r="O18" s="35">
        <f t="shared" si="2"/>
        <v>87.96561604584528</v>
      </c>
      <c r="P18" s="34">
        <v>42627</v>
      </c>
      <c r="Q18" s="71"/>
      <c r="R18" s="68"/>
      <c r="S18" s="68"/>
    </row>
    <row r="19" spans="1:19" s="2" customFormat="1" ht="15.75">
      <c r="A19" s="22"/>
      <c r="B19" s="33" t="s">
        <v>27</v>
      </c>
      <c r="C19" s="34">
        <v>5484</v>
      </c>
      <c r="D19" s="34">
        <v>4350</v>
      </c>
      <c r="E19" s="35">
        <f t="shared" si="0"/>
        <v>-20.678336980306344</v>
      </c>
      <c r="F19" s="34">
        <v>170896</v>
      </c>
      <c r="G19" s="65"/>
      <c r="H19" s="34">
        <v>3754</v>
      </c>
      <c r="I19" s="34">
        <v>3404</v>
      </c>
      <c r="J19" s="35">
        <f t="shared" si="1"/>
        <v>-9.3233883857218984</v>
      </c>
      <c r="K19" s="34">
        <v>133048</v>
      </c>
      <c r="L19" s="87"/>
      <c r="M19" s="34">
        <v>1257</v>
      </c>
      <c r="N19" s="34">
        <v>1292</v>
      </c>
      <c r="O19" s="35">
        <f t="shared" si="2"/>
        <v>2.7844073190135266</v>
      </c>
      <c r="P19" s="34">
        <v>43919</v>
      </c>
      <c r="Q19" s="71"/>
      <c r="R19" s="68"/>
      <c r="S19" s="68"/>
    </row>
    <row r="20" spans="1:19" s="2" customFormat="1" ht="15.75">
      <c r="A20" s="22"/>
      <c r="B20" s="33" t="s">
        <v>28</v>
      </c>
      <c r="C20" s="34">
        <v>4051</v>
      </c>
      <c r="D20" s="34">
        <v>5364</v>
      </c>
      <c r="E20" s="35">
        <f>IF(ISBLANK(D20),"",(IFERROR(((D20/C20-1)*100),"")))</f>
        <v>32.411750185139468</v>
      </c>
      <c r="F20" s="34">
        <v>176260</v>
      </c>
      <c r="G20" s="65"/>
      <c r="H20" s="34">
        <v>2712</v>
      </c>
      <c r="I20" s="34">
        <v>3991</v>
      </c>
      <c r="J20" s="35">
        <f>IF(ISBLANK(I20),"",(IFERROR(((I20/H20-1)*100),"")))</f>
        <v>47.160766961651923</v>
      </c>
      <c r="K20" s="34">
        <v>137039</v>
      </c>
      <c r="L20" s="87"/>
      <c r="M20" s="34">
        <v>948</v>
      </c>
      <c r="N20" s="34">
        <v>1332</v>
      </c>
      <c r="O20" s="35">
        <f>IF(ISBLANK(N20),"",(IFERROR(((N20/M20-1)*100),"")))</f>
        <v>40.506329113924046</v>
      </c>
      <c r="P20" s="34">
        <v>45251</v>
      </c>
      <c r="Q20" s="71"/>
      <c r="R20" s="68"/>
      <c r="S20" s="68"/>
    </row>
    <row r="21" spans="1:19" s="2" customFormat="1" ht="15.75">
      <c r="A21" s="22"/>
      <c r="B21" s="33" t="s">
        <v>29</v>
      </c>
      <c r="C21" s="34">
        <v>5032</v>
      </c>
      <c r="D21" s="34">
        <v>5109</v>
      </c>
      <c r="E21" s="35">
        <f t="shared" ref="E21:E28" si="3">IF(ISBLANK(D21),"",(IFERROR(((D21/C21-1)*100),"")))</f>
        <v>1.530206677265511</v>
      </c>
      <c r="F21" s="34">
        <v>181369</v>
      </c>
      <c r="G21" s="65"/>
      <c r="H21" s="34">
        <v>3547</v>
      </c>
      <c r="I21" s="34">
        <v>3719</v>
      </c>
      <c r="J21" s="35">
        <f t="shared" ref="J21:J28" si="4">IF(ISBLANK(I21),"",(IFERROR(((I21/H21-1)*100),"")))</f>
        <v>4.8491683112489525</v>
      </c>
      <c r="K21" s="34">
        <v>140758</v>
      </c>
      <c r="L21" s="87"/>
      <c r="M21" s="34">
        <v>1328</v>
      </c>
      <c r="N21" s="34">
        <v>1307</v>
      </c>
      <c r="O21" s="35">
        <f t="shared" ref="O21:O28" si="5">IF(ISBLANK(N21),"",(IFERROR(((N21/M21-1)*100),"")))</f>
        <v>-1.5813253012048167</v>
      </c>
      <c r="P21" s="34">
        <v>46558</v>
      </c>
      <c r="Q21" s="71"/>
      <c r="R21" s="68"/>
      <c r="S21" s="68"/>
    </row>
    <row r="22" spans="1:19" s="2" customFormat="1" ht="15.75">
      <c r="A22" s="22"/>
      <c r="B22" s="33" t="s">
        <v>30</v>
      </c>
      <c r="C22" s="34">
        <v>5515</v>
      </c>
      <c r="D22" s="34">
        <v>4217</v>
      </c>
      <c r="E22" s="35">
        <f t="shared" si="3"/>
        <v>-23.535811423390751</v>
      </c>
      <c r="F22" s="34">
        <v>185586</v>
      </c>
      <c r="G22" s="65"/>
      <c r="H22" s="34">
        <v>3593</v>
      </c>
      <c r="I22" s="34">
        <v>2977</v>
      </c>
      <c r="J22" s="35">
        <f t="shared" si="4"/>
        <v>-17.144447536877262</v>
      </c>
      <c r="K22" s="34">
        <v>143735</v>
      </c>
      <c r="L22" s="87"/>
      <c r="M22" s="34">
        <v>1178</v>
      </c>
      <c r="N22" s="34">
        <v>1029</v>
      </c>
      <c r="O22" s="35">
        <f t="shared" si="5"/>
        <v>-12.648556876061123</v>
      </c>
      <c r="P22" s="34">
        <v>47587</v>
      </c>
      <c r="Q22" s="71"/>
      <c r="R22" s="68"/>
      <c r="S22" s="68"/>
    </row>
    <row r="23" spans="1:19" s="2" customFormat="1" ht="15.75">
      <c r="A23" s="22"/>
      <c r="B23" s="33" t="s">
        <v>31</v>
      </c>
      <c r="C23" s="34">
        <v>4688</v>
      </c>
      <c r="D23" s="34">
        <v>4907</v>
      </c>
      <c r="E23" s="35">
        <f t="shared" si="3"/>
        <v>4.6715017064846487</v>
      </c>
      <c r="F23" s="34">
        <v>190493</v>
      </c>
      <c r="G23" s="65"/>
      <c r="H23" s="34">
        <v>3278</v>
      </c>
      <c r="I23" s="34">
        <v>3522</v>
      </c>
      <c r="J23" s="35">
        <f t="shared" si="4"/>
        <v>7.4435631482611342</v>
      </c>
      <c r="K23" s="34">
        <v>147257</v>
      </c>
      <c r="L23" s="87"/>
      <c r="M23" s="34">
        <v>970</v>
      </c>
      <c r="N23" s="34">
        <v>1210</v>
      </c>
      <c r="O23" s="35">
        <f t="shared" si="5"/>
        <v>24.742268041237114</v>
      </c>
      <c r="P23" s="34">
        <v>48797</v>
      </c>
      <c r="Q23" s="71"/>
      <c r="R23" s="68"/>
      <c r="S23" s="68"/>
    </row>
    <row r="24" spans="1:19" s="2" customFormat="1" ht="15.75">
      <c r="A24" s="22"/>
      <c r="B24" s="33" t="s">
        <v>32</v>
      </c>
      <c r="C24" s="34">
        <v>4947</v>
      </c>
      <c r="D24" s="34">
        <v>5523</v>
      </c>
      <c r="E24" s="35">
        <f t="shared" si="3"/>
        <v>11.643420254699821</v>
      </c>
      <c r="F24" s="34">
        <v>196016</v>
      </c>
      <c r="G24" s="65"/>
      <c r="H24" s="34">
        <v>3603</v>
      </c>
      <c r="I24" s="34">
        <v>3866</v>
      </c>
      <c r="J24" s="35">
        <f t="shared" si="4"/>
        <v>7.2994726616708361</v>
      </c>
      <c r="K24" s="34">
        <v>151123</v>
      </c>
      <c r="L24" s="87"/>
      <c r="M24" s="34">
        <v>1191</v>
      </c>
      <c r="N24" s="34">
        <v>1325</v>
      </c>
      <c r="O24" s="35">
        <f t="shared" si="5"/>
        <v>11.251049538203194</v>
      </c>
      <c r="P24" s="34">
        <v>50122</v>
      </c>
      <c r="Q24" s="71"/>
      <c r="R24" s="68"/>
      <c r="S24" s="68"/>
    </row>
    <row r="25" spans="1:19" s="2" customFormat="1" ht="15.75">
      <c r="A25" s="22"/>
      <c r="B25" s="33" t="s">
        <v>33</v>
      </c>
      <c r="C25" s="34">
        <v>5058</v>
      </c>
      <c r="D25" s="34">
        <v>4768</v>
      </c>
      <c r="E25" s="35">
        <f t="shared" si="3"/>
        <v>-5.7334914986160506</v>
      </c>
      <c r="F25" s="34">
        <v>200784</v>
      </c>
      <c r="G25" s="65"/>
      <c r="H25" s="34">
        <v>3747</v>
      </c>
      <c r="I25" s="34">
        <v>3676</v>
      </c>
      <c r="J25" s="35">
        <f t="shared" si="4"/>
        <v>-1.8948492127034977</v>
      </c>
      <c r="K25" s="34">
        <v>154799</v>
      </c>
      <c r="L25" s="87"/>
      <c r="M25" s="34">
        <v>1228</v>
      </c>
      <c r="N25" s="34">
        <v>1297</v>
      </c>
      <c r="O25" s="35">
        <f t="shared" si="5"/>
        <v>5.6188925081433139</v>
      </c>
      <c r="P25" s="34">
        <v>51419</v>
      </c>
      <c r="Q25" s="71"/>
      <c r="R25" s="68"/>
      <c r="S25" s="68"/>
    </row>
    <row r="26" spans="1:19" s="2" customFormat="1" ht="15.75">
      <c r="A26" s="22"/>
      <c r="B26" s="33" t="s">
        <v>34</v>
      </c>
      <c r="C26" s="34">
        <v>5335</v>
      </c>
      <c r="D26" s="89">
        <v>5854</v>
      </c>
      <c r="E26" s="90">
        <f t="shared" si="3"/>
        <v>9.728209934395494</v>
      </c>
      <c r="F26" s="89">
        <v>206638</v>
      </c>
      <c r="G26" s="65"/>
      <c r="H26" s="34">
        <v>3895</v>
      </c>
      <c r="I26" s="89">
        <v>4629</v>
      </c>
      <c r="J26" s="90">
        <f t="shared" si="4"/>
        <v>18.844672657252893</v>
      </c>
      <c r="K26" s="89">
        <v>159428</v>
      </c>
      <c r="L26" s="87"/>
      <c r="M26" s="34">
        <v>1298</v>
      </c>
      <c r="N26" s="89">
        <v>1829</v>
      </c>
      <c r="O26" s="90">
        <f t="shared" si="5"/>
        <v>40.909090909090921</v>
      </c>
      <c r="P26" s="89">
        <v>53248</v>
      </c>
      <c r="Q26" s="71"/>
      <c r="R26" s="68"/>
      <c r="S26" s="68"/>
    </row>
    <row r="27" spans="1:19" s="2" customFormat="1" ht="15.75">
      <c r="A27" s="22"/>
      <c r="B27" s="33" t="s">
        <v>35</v>
      </c>
      <c r="C27" s="34">
        <v>4899</v>
      </c>
      <c r="D27" s="34"/>
      <c r="E27" s="35" t="str">
        <f t="shared" si="3"/>
        <v/>
      </c>
      <c r="F27" s="34"/>
      <c r="G27" s="65"/>
      <c r="H27" s="34">
        <v>3658</v>
      </c>
      <c r="I27" s="34"/>
      <c r="J27" s="35" t="str">
        <f t="shared" si="4"/>
        <v/>
      </c>
      <c r="K27" s="34"/>
      <c r="L27" s="87"/>
      <c r="M27" s="34">
        <v>1390</v>
      </c>
      <c r="N27" s="34"/>
      <c r="O27" s="35" t="str">
        <f t="shared" si="5"/>
        <v/>
      </c>
      <c r="P27" s="34"/>
      <c r="Q27" s="71"/>
      <c r="R27" s="68"/>
      <c r="S27" s="68"/>
    </row>
    <row r="28" spans="1:19" s="2" customFormat="1" ht="15.75">
      <c r="A28" s="22"/>
      <c r="B28" s="33" t="s">
        <v>36</v>
      </c>
      <c r="C28" s="34">
        <v>2856</v>
      </c>
      <c r="D28" s="34"/>
      <c r="E28" s="35" t="str">
        <f t="shared" si="3"/>
        <v/>
      </c>
      <c r="F28" s="34"/>
      <c r="G28" s="65"/>
      <c r="H28" s="34">
        <v>2306</v>
      </c>
      <c r="I28" s="34"/>
      <c r="J28" s="35" t="str">
        <f t="shared" si="4"/>
        <v/>
      </c>
      <c r="K28" s="34"/>
      <c r="L28" s="87"/>
      <c r="M28" s="34">
        <v>777</v>
      </c>
      <c r="N28" s="34"/>
      <c r="O28" s="35" t="str">
        <f t="shared" si="5"/>
        <v/>
      </c>
      <c r="P28" s="34"/>
      <c r="Q28" s="71"/>
      <c r="R28" s="68"/>
      <c r="S28" s="68"/>
    </row>
    <row r="29" spans="1:19" s="85" customFormat="1" ht="15.75">
      <c r="A29" s="83"/>
      <c r="B29" s="39" t="s">
        <v>37</v>
      </c>
      <c r="C29" s="73">
        <f>SUM(C17:C28)</f>
        <v>54055</v>
      </c>
      <c r="D29" s="73">
        <f>SUM(D17:D28)</f>
        <v>47178</v>
      </c>
      <c r="E29" s="72"/>
      <c r="F29" s="73"/>
      <c r="G29" s="77"/>
      <c r="H29" s="73">
        <f>SUM(H17:H28)</f>
        <v>38368</v>
      </c>
      <c r="I29" s="73">
        <f>SUM(I17:I28)</f>
        <v>35114</v>
      </c>
      <c r="J29" s="72"/>
      <c r="K29" s="73"/>
      <c r="L29" s="77"/>
      <c r="M29" s="73">
        <f>SUM(M17:M28)</f>
        <v>12885</v>
      </c>
      <c r="N29" s="73">
        <f>SUM(N17:N28)</f>
        <v>12351</v>
      </c>
      <c r="O29" s="72"/>
      <c r="P29" s="73"/>
      <c r="Q29" s="84"/>
    </row>
    <row r="30" spans="1:19" s="2" customFormat="1">
      <c r="A30" s="22"/>
      <c r="B30" s="8"/>
      <c r="C30" s="21"/>
      <c r="D30" s="21"/>
      <c r="E30" s="21"/>
      <c r="F30" s="21" t="s">
        <v>49</v>
      </c>
      <c r="G30" s="21"/>
      <c r="H30" s="21"/>
      <c r="I30" s="21"/>
      <c r="J30" s="21"/>
      <c r="K30" s="21" t="s">
        <v>49</v>
      </c>
      <c r="L30" s="21"/>
      <c r="M30" s="21"/>
      <c r="N30" s="21"/>
      <c r="O30" s="21"/>
      <c r="P30" s="21" t="s">
        <v>49</v>
      </c>
      <c r="Q30" s="23"/>
    </row>
    <row r="31" spans="1:19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19" s="2" customFormat="1" ht="15.75">
      <c r="A32" s="22"/>
      <c r="B32" s="39" t="s">
        <v>38</v>
      </c>
      <c r="C32" s="73">
        <f>SUM(C17:C26)</f>
        <v>46300</v>
      </c>
      <c r="D32" s="73">
        <f>SUM(D17:D26)</f>
        <v>47178</v>
      </c>
      <c r="E32" s="72">
        <f>(D32/C32-1)*100</f>
        <v>1.8963282937364934</v>
      </c>
      <c r="G32" s="21"/>
      <c r="H32" s="73">
        <f>SUM(H17:H26)</f>
        <v>32404</v>
      </c>
      <c r="I32" s="73">
        <f>SUM(I17:I26)</f>
        <v>35114</v>
      </c>
      <c r="J32" s="72">
        <f>(I32/H32-1)*100</f>
        <v>8.3631650413529268</v>
      </c>
      <c r="K32" s="21"/>
      <c r="L32" s="21"/>
      <c r="M32" s="73">
        <f>SUM(M17:M26)</f>
        <v>10718</v>
      </c>
      <c r="N32" s="73">
        <f>SUM(N17:N26)</f>
        <v>12351</v>
      </c>
      <c r="O32" s="72">
        <f>(N32/M32-1)*100</f>
        <v>15.23605150214593</v>
      </c>
      <c r="P32" s="21"/>
      <c r="Q32" s="23"/>
    </row>
    <row r="33" spans="1:17" s="2" customFormat="1" ht="15.75">
      <c r="A33" s="22"/>
      <c r="B33" s="39" t="s">
        <v>39</v>
      </c>
      <c r="C33" s="74"/>
      <c r="D33" s="72">
        <f>(D32/C32-1)*100</f>
        <v>1.8963282937364934</v>
      </c>
      <c r="E33" s="21"/>
      <c r="F33" s="74"/>
      <c r="G33" s="21"/>
      <c r="H33" s="74"/>
      <c r="I33" s="72">
        <f>(I32/H32-1)*100</f>
        <v>8.3631650413529268</v>
      </c>
      <c r="J33" s="21"/>
      <c r="K33" s="21"/>
      <c r="L33" s="21"/>
      <c r="M33" s="74"/>
      <c r="N33" s="72">
        <f>(N32/M32-1)*100</f>
        <v>15.23605150214593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3" t="s">
        <v>40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41</v>
      </c>
      <c r="D38" s="21" t="s">
        <v>42</v>
      </c>
      <c r="E38" s="21"/>
      <c r="F38" s="21"/>
      <c r="G38" s="21"/>
      <c r="H38" s="21" t="s">
        <v>41</v>
      </c>
      <c r="I38" s="21" t="s">
        <v>42</v>
      </c>
      <c r="J38" s="21"/>
      <c r="K38" s="21"/>
      <c r="L38" s="21"/>
      <c r="M38" s="21" t="s">
        <v>41</v>
      </c>
      <c r="N38" s="21" t="s">
        <v>42</v>
      </c>
      <c r="O38" s="21"/>
      <c r="P38" s="21"/>
      <c r="Q38" s="23"/>
    </row>
    <row r="39" spans="1:17" s="2" customFormat="1">
      <c r="A39" s="22"/>
      <c r="B39" s="8"/>
      <c r="C39" s="21" t="str">
        <f>C13</f>
        <v>Menores de 28 años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43</v>
      </c>
      <c r="D40" s="79">
        <f>C26</f>
        <v>5335</v>
      </c>
      <c r="E40" s="79">
        <f>D26</f>
        <v>5854</v>
      </c>
      <c r="F40" s="21"/>
      <c r="G40" s="21"/>
      <c r="H40" s="21" t="s">
        <v>43</v>
      </c>
      <c r="I40" s="79">
        <f>H26</f>
        <v>3895</v>
      </c>
      <c r="J40" s="79">
        <f>I26</f>
        <v>4629</v>
      </c>
      <c r="K40" s="21"/>
      <c r="L40" s="21"/>
      <c r="M40" s="21" t="s">
        <v>43</v>
      </c>
      <c r="N40" s="79">
        <f>M26</f>
        <v>1298</v>
      </c>
      <c r="O40" s="79">
        <f>N26</f>
        <v>1829</v>
      </c>
      <c r="P40" s="21"/>
      <c r="Q40" s="23"/>
    </row>
    <row r="41" spans="1:17" s="2" customFormat="1">
      <c r="A41" s="22"/>
      <c r="B41" s="8"/>
      <c r="C41" s="21" t="s">
        <v>44</v>
      </c>
      <c r="D41" s="21" t="str">
        <f>B26</f>
        <v xml:space="preserve">  Octubre</v>
      </c>
      <c r="E41" s="21"/>
      <c r="F41" s="21"/>
      <c r="G41" s="21"/>
      <c r="H41" s="21" t="s">
        <v>44</v>
      </c>
      <c r="I41" s="21" t="str">
        <f>B26</f>
        <v xml:space="preserve">  Octubre</v>
      </c>
      <c r="J41" s="21"/>
      <c r="K41" s="21"/>
      <c r="L41" s="21"/>
      <c r="M41" s="21" t="str">
        <f>B20</f>
        <v xml:space="preserve">  Abril</v>
      </c>
      <c r="N41" s="21" t="str">
        <f>B26</f>
        <v xml:space="preserve">  Octubre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20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20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20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20">
      <c r="A52" s="12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3"/>
      <c r="R52" s="2"/>
      <c r="S52" s="2"/>
      <c r="T52" s="2"/>
    </row>
    <row r="53" spans="1:20">
      <c r="A53" s="12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3"/>
      <c r="R53" s="2"/>
      <c r="S53" s="2"/>
      <c r="T53" s="2"/>
    </row>
    <row r="54" spans="1:20">
      <c r="A54" s="1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  <c r="R54" s="2"/>
      <c r="S54" s="2"/>
      <c r="T54" s="2"/>
    </row>
    <row r="55" spans="1:20">
      <c r="A55" s="12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3"/>
      <c r="R55" s="2"/>
      <c r="S55" s="2"/>
      <c r="T55" s="2"/>
    </row>
    <row r="56" spans="1:20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15"/>
    </row>
    <row r="57" spans="1:20">
      <c r="A57" s="1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19"/>
    </row>
    <row r="59" spans="1:20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20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20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20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20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20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</sheetData>
  <mergeCells count="13">
    <mergeCell ref="C11:P11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FF0000"/>
  </sheetPr>
  <dimension ref="A1:S56"/>
  <sheetViews>
    <sheetView showGridLines="0" zoomScale="90" zoomScaleNormal="90" workbookViewId="0"/>
  </sheetViews>
  <sheetFormatPr defaultColWidth="11.42578125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  <col min="17" max="17" width="11.85546875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9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9">
      <c r="A10" s="12"/>
      <c r="B10" s="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5"/>
    </row>
    <row r="11" spans="1:19" ht="15.75">
      <c r="A11" s="12"/>
      <c r="B11" s="8"/>
      <c r="C11" s="96" t="s">
        <v>50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</row>
    <row r="12" spans="1:19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9" ht="29.25" customHeight="1">
      <c r="A13" s="12"/>
      <c r="B13" s="30" t="s">
        <v>51</v>
      </c>
      <c r="C13" s="97" t="s">
        <v>52</v>
      </c>
      <c r="D13" s="97"/>
      <c r="E13" s="94" t="s">
        <v>23</v>
      </c>
      <c r="F13" s="94" t="s">
        <v>53</v>
      </c>
      <c r="G13" s="98" t="s">
        <v>54</v>
      </c>
      <c r="H13" s="99"/>
      <c r="I13" s="94" t="s">
        <v>23</v>
      </c>
      <c r="J13" s="94" t="s">
        <v>55</v>
      </c>
      <c r="K13" s="87"/>
      <c r="L13" s="82" t="s">
        <v>56</v>
      </c>
      <c r="M13" s="94" t="s">
        <v>57</v>
      </c>
      <c r="N13" s="15"/>
    </row>
    <row r="14" spans="1:19" ht="15.75">
      <c r="A14" s="12"/>
      <c r="B14" s="30"/>
      <c r="C14" s="31">
        <v>2017</v>
      </c>
      <c r="D14" s="31">
        <v>2018</v>
      </c>
      <c r="E14" s="94"/>
      <c r="F14" s="94"/>
      <c r="G14" s="31">
        <v>2017</v>
      </c>
      <c r="H14" s="31">
        <v>2018</v>
      </c>
      <c r="I14" s="94"/>
      <c r="J14" s="94"/>
      <c r="K14" s="87"/>
      <c r="L14" s="38" t="s">
        <v>58</v>
      </c>
      <c r="M14" s="94"/>
      <c r="N14" s="15"/>
    </row>
    <row r="15" spans="1:19" ht="15.75">
      <c r="A15" s="12"/>
      <c r="B15" s="30"/>
      <c r="C15" s="31"/>
      <c r="D15" s="31"/>
      <c r="E15" s="87"/>
      <c r="F15" s="32"/>
      <c r="G15" s="32"/>
      <c r="H15" s="32"/>
      <c r="I15" s="32"/>
      <c r="J15" s="32"/>
      <c r="K15" s="32"/>
      <c r="L15" s="32"/>
      <c r="N15" s="15"/>
    </row>
    <row r="16" spans="1:19" ht="15.75">
      <c r="A16" s="12"/>
      <c r="B16" s="33" t="s">
        <v>59</v>
      </c>
      <c r="C16" s="34">
        <v>6</v>
      </c>
      <c r="D16" s="34">
        <v>2</v>
      </c>
      <c r="E16" s="35">
        <f t="shared" ref="E16:E50" si="0">IF(ISBLANK(D16),"",(IFERROR(((D16/C16-1)*100),"")))</f>
        <v>-66.666666666666671</v>
      </c>
      <c r="F16" s="35">
        <f>+(D16*100)/$D$50</f>
        <v>1.5497869043006587E-2</v>
      </c>
      <c r="G16" s="34">
        <v>29</v>
      </c>
      <c r="H16" s="34">
        <v>30</v>
      </c>
      <c r="I16" s="35">
        <f t="shared" ref="I16:I50" si="1">IF(ISBLANK(H16),"",(IFERROR(((H16/G16-1)*100),"")))</f>
        <v>3.4482758620689724</v>
      </c>
      <c r="J16" s="35">
        <f>+(H16*100)/$H$50</f>
        <v>3.1865739019597432E-2</v>
      </c>
      <c r="K16" s="76"/>
      <c r="L16" s="34">
        <v>134</v>
      </c>
      <c r="M16" s="35">
        <f>+(L16*100)/$L$50</f>
        <v>3.1578674496921082E-2</v>
      </c>
      <c r="N16" s="15"/>
    </row>
    <row r="17" spans="1:14" ht="15.75">
      <c r="A17" s="12"/>
      <c r="B17" s="33" t="s">
        <v>60</v>
      </c>
      <c r="C17" s="34">
        <v>3224</v>
      </c>
      <c r="D17" s="34">
        <v>3660</v>
      </c>
      <c r="E17" s="35">
        <f t="shared" si="0"/>
        <v>13.523573200992555</v>
      </c>
      <c r="F17" s="35">
        <f t="shared" ref="F17:F48" si="2">+(D17*100)/$D$50</f>
        <v>28.361100348702053</v>
      </c>
      <c r="G17" s="34">
        <v>24043</v>
      </c>
      <c r="H17" s="34">
        <v>27824</v>
      </c>
      <c r="I17" s="35">
        <f t="shared" si="1"/>
        <v>15.72599093291187</v>
      </c>
      <c r="J17" s="35">
        <f t="shared" ref="J17:J48" si="3">+(H17*100)/$H$50</f>
        <v>29.554410749375961</v>
      </c>
      <c r="K17" s="76"/>
      <c r="L17" s="34">
        <v>103265</v>
      </c>
      <c r="M17" s="35">
        <f t="shared" ref="M17:M47" si="4">+(L17*100)/$L$50</f>
        <v>24.335610611377277</v>
      </c>
      <c r="N17" s="15"/>
    </row>
    <row r="18" spans="1:14" ht="15.75">
      <c r="A18" s="12"/>
      <c r="B18" s="33" t="s">
        <v>61</v>
      </c>
      <c r="C18" s="34">
        <v>165</v>
      </c>
      <c r="D18" s="34">
        <v>161</v>
      </c>
      <c r="E18" s="35">
        <f t="shared" si="0"/>
        <v>-2.4242424242424288</v>
      </c>
      <c r="F18" s="35">
        <f t="shared" si="2"/>
        <v>1.2475784579620302</v>
      </c>
      <c r="G18" s="34">
        <v>1165</v>
      </c>
      <c r="H18" s="34">
        <v>794</v>
      </c>
      <c r="I18" s="35">
        <f t="shared" si="1"/>
        <v>-31.845493562231763</v>
      </c>
      <c r="J18" s="35">
        <f t="shared" si="3"/>
        <v>0.84337989271867864</v>
      </c>
      <c r="K18" s="76"/>
      <c r="L18" s="34">
        <v>4529</v>
      </c>
      <c r="M18" s="35">
        <f t="shared" si="4"/>
        <v>1.0673120656459372</v>
      </c>
      <c r="N18" s="15"/>
    </row>
    <row r="19" spans="1:14" ht="15.75">
      <c r="A19" s="12"/>
      <c r="B19" s="33" t="s">
        <v>62</v>
      </c>
      <c r="C19" s="34">
        <v>398</v>
      </c>
      <c r="D19" s="34">
        <v>393</v>
      </c>
      <c r="E19" s="35">
        <f t="shared" si="0"/>
        <v>-1.2562814070351758</v>
      </c>
      <c r="F19" s="35">
        <f t="shared" si="2"/>
        <v>3.0453312669507944</v>
      </c>
      <c r="G19" s="34">
        <v>3385</v>
      </c>
      <c r="H19" s="34">
        <v>3489</v>
      </c>
      <c r="I19" s="35">
        <f t="shared" si="1"/>
        <v>3.0723781388478644</v>
      </c>
      <c r="J19" s="35">
        <f t="shared" si="3"/>
        <v>3.7059854479791809</v>
      </c>
      <c r="K19" s="76"/>
      <c r="L19" s="34">
        <v>17662</v>
      </c>
      <c r="M19" s="35">
        <f t="shared" si="4"/>
        <v>4.1622578280941802</v>
      </c>
      <c r="N19" s="15"/>
    </row>
    <row r="20" spans="1:14" ht="15.75">
      <c r="A20" s="12"/>
      <c r="B20" s="33" t="s">
        <v>63</v>
      </c>
      <c r="C20" s="34">
        <v>964</v>
      </c>
      <c r="D20" s="34">
        <v>1272</v>
      </c>
      <c r="E20" s="35">
        <f t="shared" si="0"/>
        <v>31.950207468879665</v>
      </c>
      <c r="F20" s="35">
        <f t="shared" si="2"/>
        <v>9.8566447113521889</v>
      </c>
      <c r="G20" s="34">
        <v>8111</v>
      </c>
      <c r="H20" s="34">
        <v>10223</v>
      </c>
      <c r="I20" s="35">
        <f t="shared" si="1"/>
        <v>26.03871285908026</v>
      </c>
      <c r="J20" s="35">
        <f t="shared" si="3"/>
        <v>10.858781666578151</v>
      </c>
      <c r="K20" s="76"/>
      <c r="L20" s="34">
        <v>42025</v>
      </c>
      <c r="M20" s="35">
        <f t="shared" si="4"/>
        <v>9.9036850427843905</v>
      </c>
      <c r="N20" s="15"/>
    </row>
    <row r="21" spans="1:14" ht="15.75">
      <c r="A21" s="12"/>
      <c r="B21" s="33" t="s">
        <v>64</v>
      </c>
      <c r="C21" s="34">
        <v>72</v>
      </c>
      <c r="D21" s="34">
        <v>231</v>
      </c>
      <c r="E21" s="35">
        <f t="shared" si="0"/>
        <v>220.83333333333334</v>
      </c>
      <c r="F21" s="35">
        <f t="shared" si="2"/>
        <v>1.7900038744672608</v>
      </c>
      <c r="G21" s="34">
        <v>750</v>
      </c>
      <c r="H21" s="34">
        <v>913</v>
      </c>
      <c r="I21" s="35">
        <f t="shared" si="1"/>
        <v>21.733333333333338</v>
      </c>
      <c r="J21" s="35">
        <f t="shared" si="3"/>
        <v>0.96978065749641507</v>
      </c>
      <c r="K21" s="76"/>
      <c r="L21" s="34">
        <v>4113</v>
      </c>
      <c r="M21" s="35">
        <f t="shared" si="4"/>
        <v>0.96927677765549547</v>
      </c>
      <c r="N21" s="15"/>
    </row>
    <row r="22" spans="1:14" ht="15.75">
      <c r="A22" s="12"/>
      <c r="B22" s="33" t="s">
        <v>65</v>
      </c>
      <c r="C22" s="34">
        <v>66</v>
      </c>
      <c r="D22" s="34">
        <v>68</v>
      </c>
      <c r="E22" s="35">
        <f t="shared" si="0"/>
        <v>3.0303030303030276</v>
      </c>
      <c r="F22" s="35">
        <f t="shared" si="2"/>
        <v>0.52692754746222392</v>
      </c>
      <c r="G22" s="34">
        <v>602</v>
      </c>
      <c r="H22" s="34">
        <v>674</v>
      </c>
      <c r="I22" s="35">
        <f t="shared" si="1"/>
        <v>11.960132890365438</v>
      </c>
      <c r="J22" s="35">
        <f t="shared" si="3"/>
        <v>0.71591693664028888</v>
      </c>
      <c r="K22" s="76"/>
      <c r="L22" s="34">
        <v>2925</v>
      </c>
      <c r="M22" s="35">
        <f t="shared" si="4"/>
        <v>0.6893106186827922</v>
      </c>
      <c r="N22" s="15"/>
    </row>
    <row r="23" spans="1:14" ht="15.75">
      <c r="A23" s="12"/>
      <c r="B23" s="33" t="s">
        <v>66</v>
      </c>
      <c r="C23" s="34">
        <v>38</v>
      </c>
      <c r="D23" s="34">
        <v>148</v>
      </c>
      <c r="E23" s="35">
        <f t="shared" si="0"/>
        <v>289.4736842105263</v>
      </c>
      <c r="F23" s="35">
        <f t="shared" si="2"/>
        <v>1.1468423091824873</v>
      </c>
      <c r="G23" s="34">
        <v>637</v>
      </c>
      <c r="H23" s="34">
        <v>878</v>
      </c>
      <c r="I23" s="35">
        <f t="shared" si="1"/>
        <v>37.833594976452112</v>
      </c>
      <c r="J23" s="35">
        <f t="shared" si="3"/>
        <v>0.93260396197355144</v>
      </c>
      <c r="K23" s="76"/>
      <c r="L23" s="34">
        <v>4059</v>
      </c>
      <c r="M23" s="35">
        <f t="shared" si="4"/>
        <v>0.95655104315673622</v>
      </c>
      <c r="N23" s="15"/>
    </row>
    <row r="24" spans="1:14" ht="15.75">
      <c r="A24" s="12"/>
      <c r="B24" s="33" t="s">
        <v>67</v>
      </c>
      <c r="C24" s="34">
        <v>124</v>
      </c>
      <c r="D24" s="34">
        <v>79</v>
      </c>
      <c r="E24" s="35">
        <f t="shared" si="0"/>
        <v>-36.29032258064516</v>
      </c>
      <c r="F24" s="35">
        <f t="shared" si="2"/>
        <v>0.61216582719876012</v>
      </c>
      <c r="G24" s="34">
        <v>1144</v>
      </c>
      <c r="H24" s="34">
        <v>1281</v>
      </c>
      <c r="I24" s="35">
        <f t="shared" si="1"/>
        <v>11.97552447552448</v>
      </c>
      <c r="J24" s="35">
        <f t="shared" si="3"/>
        <v>1.3606670561368102</v>
      </c>
      <c r="K24" s="76"/>
      <c r="L24" s="34">
        <v>5979</v>
      </c>
      <c r="M24" s="35">
        <f t="shared" si="4"/>
        <v>1.4090216031126204</v>
      </c>
      <c r="N24" s="15"/>
    </row>
    <row r="25" spans="1:14" ht="15.75">
      <c r="A25" s="12"/>
      <c r="B25" s="33" t="s">
        <v>68</v>
      </c>
      <c r="C25" s="34">
        <v>132</v>
      </c>
      <c r="D25" s="34">
        <v>167</v>
      </c>
      <c r="E25" s="35">
        <f t="shared" si="0"/>
        <v>26.515151515151516</v>
      </c>
      <c r="F25" s="35">
        <f t="shared" si="2"/>
        <v>1.29407206509105</v>
      </c>
      <c r="G25" s="34">
        <v>1824</v>
      </c>
      <c r="H25" s="34">
        <v>1646</v>
      </c>
      <c r="I25" s="35">
        <f t="shared" si="1"/>
        <v>-9.7587719298245617</v>
      </c>
      <c r="J25" s="35">
        <f t="shared" si="3"/>
        <v>1.7483668808752457</v>
      </c>
      <c r="K25" s="76"/>
      <c r="L25" s="34">
        <v>9198</v>
      </c>
      <c r="M25" s="35">
        <f t="shared" si="4"/>
        <v>2.1676167762886576</v>
      </c>
      <c r="N25" s="15"/>
    </row>
    <row r="26" spans="1:14" ht="15.75">
      <c r="A26" s="12"/>
      <c r="B26" s="33" t="s">
        <v>69</v>
      </c>
      <c r="C26" s="34">
        <v>272</v>
      </c>
      <c r="D26" s="34">
        <v>692</v>
      </c>
      <c r="E26" s="35">
        <f t="shared" si="0"/>
        <v>154.41176470588235</v>
      </c>
      <c r="F26" s="35">
        <f t="shared" si="2"/>
        <v>5.3622626888802793</v>
      </c>
      <c r="G26" s="34">
        <v>2215</v>
      </c>
      <c r="H26" s="34">
        <v>2777</v>
      </c>
      <c r="I26" s="35">
        <f t="shared" si="1"/>
        <v>25.372460496613989</v>
      </c>
      <c r="J26" s="35">
        <f t="shared" si="3"/>
        <v>2.9497052419140686</v>
      </c>
      <c r="K26" s="76"/>
      <c r="L26" s="34">
        <v>8648</v>
      </c>
      <c r="M26" s="35">
        <f t="shared" si="4"/>
        <v>2.0380028138012949</v>
      </c>
      <c r="N26" s="15"/>
    </row>
    <row r="27" spans="1:14" ht="15.75">
      <c r="A27" s="12"/>
      <c r="B27" s="33" t="s">
        <v>70</v>
      </c>
      <c r="C27" s="34">
        <v>573</v>
      </c>
      <c r="D27" s="34">
        <v>615</v>
      </c>
      <c r="E27" s="35">
        <f t="shared" si="0"/>
        <v>7.3298429319371694</v>
      </c>
      <c r="F27" s="35">
        <f t="shared" si="2"/>
        <v>4.7655947307245254</v>
      </c>
      <c r="G27" s="34">
        <v>4182</v>
      </c>
      <c r="H27" s="34">
        <v>4235</v>
      </c>
      <c r="I27" s="35">
        <f t="shared" si="1"/>
        <v>1.2673362027737944</v>
      </c>
      <c r="J27" s="35">
        <f t="shared" si="3"/>
        <v>4.4983801582665039</v>
      </c>
      <c r="K27" s="76"/>
      <c r="L27" s="34">
        <v>14390</v>
      </c>
      <c r="M27" s="35">
        <f t="shared" si="4"/>
        <v>3.3911725821693608</v>
      </c>
      <c r="N27" s="15"/>
    </row>
    <row r="28" spans="1:14" ht="15.75">
      <c r="A28" s="12"/>
      <c r="B28" s="33" t="s">
        <v>71</v>
      </c>
      <c r="C28" s="34">
        <v>52</v>
      </c>
      <c r="D28" s="34">
        <v>82</v>
      </c>
      <c r="E28" s="35">
        <f t="shared" si="0"/>
        <v>57.692307692307686</v>
      </c>
      <c r="F28" s="35">
        <f t="shared" si="2"/>
        <v>0.63541263076327004</v>
      </c>
      <c r="G28" s="34">
        <v>984</v>
      </c>
      <c r="H28" s="34">
        <v>917</v>
      </c>
      <c r="I28" s="35">
        <f t="shared" si="1"/>
        <v>-6.8089430894308967</v>
      </c>
      <c r="J28" s="35">
        <f t="shared" si="3"/>
        <v>0.97402942269902815</v>
      </c>
      <c r="K28" s="76"/>
      <c r="L28" s="34">
        <v>3471</v>
      </c>
      <c r="M28" s="35">
        <f t="shared" si="4"/>
        <v>0.81798193417024678</v>
      </c>
      <c r="N28" s="15"/>
    </row>
    <row r="29" spans="1:14" ht="15.75">
      <c r="A29" s="12"/>
      <c r="B29" s="33" t="s">
        <v>72</v>
      </c>
      <c r="C29" s="34">
        <v>210</v>
      </c>
      <c r="D29" s="34">
        <v>422</v>
      </c>
      <c r="E29" s="35">
        <f t="shared" si="0"/>
        <v>100.95238095238095</v>
      </c>
      <c r="F29" s="35">
        <f t="shared" si="2"/>
        <v>3.27005036807439</v>
      </c>
      <c r="G29" s="34">
        <v>3271</v>
      </c>
      <c r="H29" s="34">
        <v>2466</v>
      </c>
      <c r="I29" s="35">
        <f t="shared" si="1"/>
        <v>-24.610210944665244</v>
      </c>
      <c r="J29" s="35">
        <f t="shared" si="3"/>
        <v>2.6193637474109086</v>
      </c>
      <c r="K29" s="76"/>
      <c r="L29" s="34">
        <v>9049</v>
      </c>
      <c r="M29" s="35">
        <f t="shared" si="4"/>
        <v>2.1325031755420811</v>
      </c>
      <c r="N29" s="15"/>
    </row>
    <row r="30" spans="1:14" ht="15.75">
      <c r="A30" s="12"/>
      <c r="B30" s="33" t="s">
        <v>73</v>
      </c>
      <c r="C30" s="34">
        <v>462</v>
      </c>
      <c r="D30" s="34">
        <v>464</v>
      </c>
      <c r="E30" s="35">
        <f t="shared" si="0"/>
        <v>0.43290043290042934</v>
      </c>
      <c r="F30" s="35">
        <f t="shared" si="2"/>
        <v>3.595505617977528</v>
      </c>
      <c r="G30" s="34">
        <v>4362</v>
      </c>
      <c r="H30" s="34">
        <v>4545</v>
      </c>
      <c r="I30" s="35">
        <f t="shared" si="1"/>
        <v>4.1953232462173418</v>
      </c>
      <c r="J30" s="35">
        <f t="shared" si="3"/>
        <v>4.8276594614690103</v>
      </c>
      <c r="K30" s="76"/>
      <c r="L30" s="34">
        <v>18771</v>
      </c>
      <c r="M30" s="35">
        <f t="shared" si="4"/>
        <v>4.4236067088186983</v>
      </c>
      <c r="N30" s="15"/>
    </row>
    <row r="31" spans="1:14" ht="15.75">
      <c r="A31" s="12"/>
      <c r="B31" s="33" t="s">
        <v>74</v>
      </c>
      <c r="C31" s="34">
        <v>0</v>
      </c>
      <c r="D31" s="34">
        <v>0</v>
      </c>
      <c r="E31" s="35" t="str">
        <f t="shared" si="0"/>
        <v/>
      </c>
      <c r="F31" s="35">
        <f t="shared" si="2"/>
        <v>0</v>
      </c>
      <c r="G31" s="34">
        <v>1</v>
      </c>
      <c r="H31" s="34">
        <v>0</v>
      </c>
      <c r="I31" s="35">
        <f t="shared" si="1"/>
        <v>-100</v>
      </c>
      <c r="J31" s="35">
        <f t="shared" si="3"/>
        <v>0</v>
      </c>
      <c r="K31" s="76"/>
      <c r="L31" s="34">
        <v>5</v>
      </c>
      <c r="M31" s="35">
        <f t="shared" si="4"/>
        <v>1.1783087498851148E-3</v>
      </c>
      <c r="N31" s="15"/>
    </row>
    <row r="32" spans="1:14" ht="15.75">
      <c r="A32" s="12"/>
      <c r="B32" s="33" t="s">
        <v>75</v>
      </c>
      <c r="C32" s="34">
        <v>1</v>
      </c>
      <c r="D32" s="34">
        <v>5</v>
      </c>
      <c r="E32" s="35">
        <f t="shared" si="0"/>
        <v>400</v>
      </c>
      <c r="F32" s="35">
        <f t="shared" si="2"/>
        <v>3.8744672607516469E-2</v>
      </c>
      <c r="G32" s="34">
        <v>12</v>
      </c>
      <c r="H32" s="34">
        <v>16</v>
      </c>
      <c r="I32" s="35">
        <f t="shared" si="1"/>
        <v>33.333333333333329</v>
      </c>
      <c r="J32" s="35">
        <f t="shared" si="3"/>
        <v>1.6995060810451962E-2</v>
      </c>
      <c r="K32" s="76"/>
      <c r="L32" s="34">
        <v>67</v>
      </c>
      <c r="M32" s="35">
        <f t="shared" si="4"/>
        <v>1.5789337248460541E-2</v>
      </c>
      <c r="N32" s="15"/>
    </row>
    <row r="33" spans="1:14" ht="15.75">
      <c r="A33" s="12"/>
      <c r="B33" s="33" t="s">
        <v>76</v>
      </c>
      <c r="C33" s="34">
        <v>200</v>
      </c>
      <c r="D33" s="34">
        <v>95</v>
      </c>
      <c r="E33" s="35">
        <f t="shared" si="0"/>
        <v>-52.5</v>
      </c>
      <c r="F33" s="35">
        <f t="shared" si="2"/>
        <v>0.73614877954281288</v>
      </c>
      <c r="G33" s="34">
        <v>1457</v>
      </c>
      <c r="H33" s="34">
        <v>1116</v>
      </c>
      <c r="I33" s="35">
        <f t="shared" si="1"/>
        <v>-23.404255319148938</v>
      </c>
      <c r="J33" s="35">
        <f t="shared" si="3"/>
        <v>1.1854054915290244</v>
      </c>
      <c r="K33" s="76"/>
      <c r="L33" s="34">
        <v>5524</v>
      </c>
      <c r="M33" s="35">
        <f t="shared" si="4"/>
        <v>1.3017955068730749</v>
      </c>
      <c r="N33" s="15"/>
    </row>
    <row r="34" spans="1:14" ht="15.75">
      <c r="A34" s="12"/>
      <c r="B34" s="33" t="s">
        <v>77</v>
      </c>
      <c r="C34" s="34">
        <v>160</v>
      </c>
      <c r="D34" s="34">
        <v>222</v>
      </c>
      <c r="E34" s="35">
        <f t="shared" si="0"/>
        <v>38.749999999999993</v>
      </c>
      <c r="F34" s="35">
        <f t="shared" si="2"/>
        <v>1.7202634637737311</v>
      </c>
      <c r="G34" s="34">
        <v>1879</v>
      </c>
      <c r="H34" s="34">
        <v>1671</v>
      </c>
      <c r="I34" s="35">
        <f t="shared" si="1"/>
        <v>-11.069717935071843</v>
      </c>
      <c r="J34" s="35">
        <f t="shared" si="3"/>
        <v>1.7749216633915768</v>
      </c>
      <c r="K34" s="76"/>
      <c r="L34" s="34">
        <v>6348</v>
      </c>
      <c r="M34" s="35">
        <f t="shared" si="4"/>
        <v>1.4959807888541419</v>
      </c>
      <c r="N34" s="15"/>
    </row>
    <row r="35" spans="1:14" ht="15.75">
      <c r="A35" s="12"/>
      <c r="B35" s="33" t="s">
        <v>78</v>
      </c>
      <c r="C35" s="34">
        <v>342</v>
      </c>
      <c r="D35" s="34">
        <v>743</v>
      </c>
      <c r="E35" s="35">
        <f t="shared" si="0"/>
        <v>117.2514619883041</v>
      </c>
      <c r="F35" s="35">
        <f t="shared" si="2"/>
        <v>5.7574583494769467</v>
      </c>
      <c r="G35" s="34">
        <v>2175</v>
      </c>
      <c r="H35" s="34">
        <v>2782</v>
      </c>
      <c r="I35" s="35">
        <f t="shared" si="1"/>
        <v>27.908045977011486</v>
      </c>
      <c r="J35" s="35">
        <f t="shared" si="3"/>
        <v>2.9550161984173351</v>
      </c>
      <c r="K35" s="76"/>
      <c r="L35" s="34">
        <v>9910</v>
      </c>
      <c r="M35" s="35">
        <f t="shared" si="4"/>
        <v>2.3354079422722975</v>
      </c>
      <c r="N35" s="15"/>
    </row>
    <row r="36" spans="1:14" ht="15.75">
      <c r="A36" s="12"/>
      <c r="B36" s="33" t="s">
        <v>79</v>
      </c>
      <c r="C36" s="34">
        <v>291</v>
      </c>
      <c r="D36" s="34">
        <v>370</v>
      </c>
      <c r="E36" s="35">
        <f t="shared" si="0"/>
        <v>27.147766323024047</v>
      </c>
      <c r="F36" s="35">
        <f t="shared" si="2"/>
        <v>2.8671057729562186</v>
      </c>
      <c r="G36" s="34">
        <v>3679</v>
      </c>
      <c r="H36" s="34">
        <v>3362</v>
      </c>
      <c r="I36" s="35">
        <f t="shared" si="1"/>
        <v>-8.6164718673552585</v>
      </c>
      <c r="J36" s="35">
        <f t="shared" si="3"/>
        <v>3.5710871527962187</v>
      </c>
      <c r="K36" s="76"/>
      <c r="L36" s="34">
        <v>26493</v>
      </c>
      <c r="M36" s="35">
        <f t="shared" si="4"/>
        <v>6.2433867421412694</v>
      </c>
      <c r="N36" s="15"/>
    </row>
    <row r="37" spans="1:14" ht="15.75">
      <c r="A37" s="12"/>
      <c r="B37" s="33" t="s">
        <v>80</v>
      </c>
      <c r="C37" s="34">
        <v>332</v>
      </c>
      <c r="D37" s="34">
        <v>205</v>
      </c>
      <c r="E37" s="35">
        <f t="shared" si="0"/>
        <v>-38.253012048192772</v>
      </c>
      <c r="F37" s="35">
        <f t="shared" si="2"/>
        <v>1.5885315769081751</v>
      </c>
      <c r="G37" s="34">
        <v>2590</v>
      </c>
      <c r="H37" s="34">
        <v>2036</v>
      </c>
      <c r="I37" s="35">
        <f t="shared" si="1"/>
        <v>-21.389961389961385</v>
      </c>
      <c r="J37" s="35">
        <f t="shared" si="3"/>
        <v>2.1626214881300121</v>
      </c>
      <c r="K37" s="76"/>
      <c r="L37" s="34">
        <v>9033</v>
      </c>
      <c r="M37" s="35">
        <f t="shared" si="4"/>
        <v>2.1287325875424488</v>
      </c>
      <c r="N37" s="15"/>
    </row>
    <row r="38" spans="1:14" ht="15.75">
      <c r="A38" s="12"/>
      <c r="B38" s="33" t="s">
        <v>81</v>
      </c>
      <c r="C38" s="34">
        <v>249</v>
      </c>
      <c r="D38" s="34">
        <v>322</v>
      </c>
      <c r="E38" s="35">
        <f t="shared" si="0"/>
        <v>29.31726907630523</v>
      </c>
      <c r="F38" s="35">
        <f t="shared" si="2"/>
        <v>2.4951569159240603</v>
      </c>
      <c r="G38" s="34">
        <v>2384</v>
      </c>
      <c r="H38" s="34">
        <v>2189</v>
      </c>
      <c r="I38" s="35">
        <f t="shared" si="1"/>
        <v>-8.1795302013422777</v>
      </c>
      <c r="J38" s="35">
        <f t="shared" si="3"/>
        <v>2.3251367571299593</v>
      </c>
      <c r="K38" s="76"/>
      <c r="L38" s="34">
        <v>9604</v>
      </c>
      <c r="M38" s="35">
        <f t="shared" si="4"/>
        <v>2.2632954467793285</v>
      </c>
      <c r="N38" s="15"/>
    </row>
    <row r="39" spans="1:14" ht="15.75">
      <c r="A39" s="12"/>
      <c r="B39" s="33" t="s">
        <v>82</v>
      </c>
      <c r="C39" s="34">
        <v>287</v>
      </c>
      <c r="D39" s="34">
        <v>353</v>
      </c>
      <c r="E39" s="35">
        <f t="shared" si="0"/>
        <v>22.996515679442521</v>
      </c>
      <c r="F39" s="35">
        <f t="shared" si="2"/>
        <v>2.7353738860906627</v>
      </c>
      <c r="G39" s="34">
        <v>2461</v>
      </c>
      <c r="H39" s="34">
        <v>2212</v>
      </c>
      <c r="I39" s="35">
        <f t="shared" si="1"/>
        <v>-10.117838277123125</v>
      </c>
      <c r="J39" s="35">
        <f t="shared" si="3"/>
        <v>2.3495671570449836</v>
      </c>
      <c r="K39" s="76"/>
      <c r="L39" s="34">
        <v>8170</v>
      </c>
      <c r="M39" s="35">
        <f t="shared" si="4"/>
        <v>1.9253564973122776</v>
      </c>
      <c r="N39" s="15"/>
    </row>
    <row r="40" spans="1:14" ht="15.75">
      <c r="A40" s="12"/>
      <c r="B40" s="33" t="s">
        <v>83</v>
      </c>
      <c r="C40" s="34">
        <v>52</v>
      </c>
      <c r="D40" s="34">
        <v>65</v>
      </c>
      <c r="E40" s="35">
        <f t="shared" si="0"/>
        <v>25</v>
      </c>
      <c r="F40" s="35">
        <f t="shared" si="2"/>
        <v>0.50368074389771411</v>
      </c>
      <c r="G40" s="34">
        <v>505</v>
      </c>
      <c r="H40" s="34">
        <v>601</v>
      </c>
      <c r="I40" s="35">
        <f t="shared" si="1"/>
        <v>19.009900990099005</v>
      </c>
      <c r="J40" s="35">
        <f t="shared" si="3"/>
        <v>0.63837697169260188</v>
      </c>
      <c r="K40" s="76"/>
      <c r="L40" s="34">
        <v>2079</v>
      </c>
      <c r="M40" s="35">
        <f t="shared" si="4"/>
        <v>0.48994077820223075</v>
      </c>
      <c r="N40" s="15"/>
    </row>
    <row r="41" spans="1:14" ht="15.75">
      <c r="A41" s="12"/>
      <c r="B41" s="33" t="s">
        <v>84</v>
      </c>
      <c r="C41" s="34">
        <v>140</v>
      </c>
      <c r="D41" s="34">
        <v>345</v>
      </c>
      <c r="E41" s="35">
        <f t="shared" si="0"/>
        <v>146.42857142857144</v>
      </c>
      <c r="F41" s="35">
        <f t="shared" si="2"/>
        <v>2.6733824099186361</v>
      </c>
      <c r="G41" s="34">
        <v>1241</v>
      </c>
      <c r="H41" s="34">
        <v>1540</v>
      </c>
      <c r="I41" s="35">
        <f t="shared" si="1"/>
        <v>24.093473005640618</v>
      </c>
      <c r="J41" s="35">
        <f t="shared" si="3"/>
        <v>1.6357746030060014</v>
      </c>
      <c r="K41" s="76"/>
      <c r="L41" s="34">
        <v>6748</v>
      </c>
      <c r="M41" s="35">
        <f t="shared" si="4"/>
        <v>1.5902454888449511</v>
      </c>
      <c r="N41" s="15"/>
    </row>
    <row r="42" spans="1:14" ht="15.75">
      <c r="A42" s="12"/>
      <c r="B42" s="33" t="s">
        <v>85</v>
      </c>
      <c r="C42" s="34">
        <v>2</v>
      </c>
      <c r="D42" s="34">
        <v>0</v>
      </c>
      <c r="E42" s="35">
        <f t="shared" si="0"/>
        <v>-100</v>
      </c>
      <c r="F42" s="35">
        <f t="shared" si="2"/>
        <v>0</v>
      </c>
      <c r="G42" s="34">
        <v>9</v>
      </c>
      <c r="H42" s="34">
        <v>13</v>
      </c>
      <c r="I42" s="35">
        <f t="shared" si="1"/>
        <v>44.444444444444443</v>
      </c>
      <c r="J42" s="35">
        <f t="shared" si="3"/>
        <v>1.3808486908492219E-2</v>
      </c>
      <c r="K42" s="76"/>
      <c r="L42" s="34">
        <v>38</v>
      </c>
      <c r="M42" s="35">
        <f t="shared" si="4"/>
        <v>8.9551464991268724E-3</v>
      </c>
      <c r="N42" s="15"/>
    </row>
    <row r="43" spans="1:14" ht="15.75">
      <c r="A43" s="12"/>
      <c r="B43" s="33" t="s">
        <v>86</v>
      </c>
      <c r="C43" s="34">
        <v>504</v>
      </c>
      <c r="D43" s="34">
        <v>625</v>
      </c>
      <c r="E43" s="35">
        <f t="shared" si="0"/>
        <v>24.007936507936513</v>
      </c>
      <c r="F43" s="35">
        <f t="shared" si="2"/>
        <v>4.8430840759395579</v>
      </c>
      <c r="G43" s="34">
        <v>4695</v>
      </c>
      <c r="H43" s="34">
        <v>5203</v>
      </c>
      <c r="I43" s="35">
        <f t="shared" si="1"/>
        <v>10.820021299254524</v>
      </c>
      <c r="J43" s="35">
        <f t="shared" si="3"/>
        <v>5.5265813372988477</v>
      </c>
      <c r="K43" s="76"/>
      <c r="L43" s="34">
        <v>23283</v>
      </c>
      <c r="M43" s="35">
        <f t="shared" si="4"/>
        <v>5.4869125247150263</v>
      </c>
      <c r="N43" s="15"/>
    </row>
    <row r="44" spans="1:14" ht="15.75">
      <c r="A44" s="12"/>
      <c r="B44" s="33" t="s">
        <v>87</v>
      </c>
      <c r="C44" s="34">
        <v>85</v>
      </c>
      <c r="D44" s="34">
        <v>172</v>
      </c>
      <c r="E44" s="35">
        <f t="shared" si="0"/>
        <v>102.35294117647058</v>
      </c>
      <c r="F44" s="35">
        <f t="shared" si="2"/>
        <v>1.3328167376985665</v>
      </c>
      <c r="G44" s="34">
        <v>1487</v>
      </c>
      <c r="H44" s="34">
        <v>784</v>
      </c>
      <c r="I44" s="35">
        <f t="shared" si="1"/>
        <v>-47.276395427034302</v>
      </c>
      <c r="J44" s="35">
        <f t="shared" si="3"/>
        <v>0.83275797971214616</v>
      </c>
      <c r="K44" s="76"/>
      <c r="L44" s="34">
        <v>10737</v>
      </c>
      <c r="M44" s="35">
        <f t="shared" si="4"/>
        <v>2.5303002095032956</v>
      </c>
      <c r="N44" s="15"/>
    </row>
    <row r="45" spans="1:14" ht="15.75">
      <c r="A45" s="12"/>
      <c r="B45" s="33" t="s">
        <v>88</v>
      </c>
      <c r="C45" s="34">
        <v>193</v>
      </c>
      <c r="D45" s="34">
        <v>240</v>
      </c>
      <c r="E45" s="35">
        <f t="shared" si="0"/>
        <v>24.352331606217614</v>
      </c>
      <c r="F45" s="35">
        <f t="shared" si="2"/>
        <v>1.8597442851607904</v>
      </c>
      <c r="G45" s="34">
        <v>1709</v>
      </c>
      <c r="H45" s="34">
        <v>1761</v>
      </c>
      <c r="I45" s="35">
        <f t="shared" si="1"/>
        <v>3.0427150380339274</v>
      </c>
      <c r="J45" s="35">
        <f t="shared" si="3"/>
        <v>1.8705188804503692</v>
      </c>
      <c r="K45" s="76"/>
      <c r="L45" s="34">
        <v>6807</v>
      </c>
      <c r="M45" s="35">
        <f t="shared" si="4"/>
        <v>1.6041495320935955</v>
      </c>
      <c r="N45" s="15"/>
    </row>
    <row r="46" spans="1:14" ht="15.75">
      <c r="A46" s="12"/>
      <c r="B46" s="33" t="s">
        <v>89</v>
      </c>
      <c r="C46" s="34">
        <v>1263</v>
      </c>
      <c r="D46" s="34">
        <v>686</v>
      </c>
      <c r="E46" s="35">
        <f t="shared" si="0"/>
        <v>-45.684877276326205</v>
      </c>
      <c r="F46" s="35">
        <f t="shared" si="2"/>
        <v>5.3157690817512595</v>
      </c>
      <c r="G46" s="34">
        <v>8177</v>
      </c>
      <c r="H46" s="34">
        <v>6165</v>
      </c>
      <c r="I46" s="35">
        <f t="shared" si="1"/>
        <v>-24.605601076189309</v>
      </c>
      <c r="J46" s="35">
        <f t="shared" si="3"/>
        <v>6.5484093685272722</v>
      </c>
      <c r="K46" s="76"/>
      <c r="L46" s="34">
        <v>51247</v>
      </c>
      <c r="M46" s="35">
        <f t="shared" si="4"/>
        <v>12.076957701072496</v>
      </c>
      <c r="N46" s="15"/>
    </row>
    <row r="47" spans="1:14" ht="15.75">
      <c r="A47" s="12"/>
      <c r="B47" s="33" t="s">
        <v>90</v>
      </c>
      <c r="C47" s="34">
        <v>1</v>
      </c>
      <c r="D47" s="34">
        <v>0</v>
      </c>
      <c r="E47" s="35">
        <f t="shared" si="0"/>
        <v>-100</v>
      </c>
      <c r="F47" s="35">
        <f t="shared" si="2"/>
        <v>0</v>
      </c>
      <c r="G47" s="34">
        <v>2</v>
      </c>
      <c r="H47" s="34">
        <v>0</v>
      </c>
      <c r="I47" s="35">
        <f t="shared" si="1"/>
        <v>-100</v>
      </c>
      <c r="J47" s="35">
        <f t="shared" si="3"/>
        <v>0</v>
      </c>
      <c r="K47" s="76"/>
      <c r="L47" s="34">
        <v>12</v>
      </c>
      <c r="M47" s="35">
        <f t="shared" si="4"/>
        <v>2.8279409997242757E-3</v>
      </c>
      <c r="N47" s="15"/>
    </row>
    <row r="48" spans="1:14" ht="15.75">
      <c r="A48" s="12"/>
      <c r="B48" s="33" t="s">
        <v>91</v>
      </c>
      <c r="C48" s="34">
        <v>0</v>
      </c>
      <c r="D48" s="34">
        <v>1</v>
      </c>
      <c r="E48" s="35" t="str">
        <f t="shared" si="0"/>
        <v/>
      </c>
      <c r="F48" s="35">
        <f t="shared" si="2"/>
        <v>7.7489345215032935E-3</v>
      </c>
      <c r="G48" s="34">
        <v>2</v>
      </c>
      <c r="H48" s="34">
        <v>2</v>
      </c>
      <c r="I48" s="35">
        <f t="shared" si="1"/>
        <v>0</v>
      </c>
      <c r="J48" s="35">
        <f t="shared" si="3"/>
        <v>2.1243826013064952E-3</v>
      </c>
      <c r="K48" s="76"/>
      <c r="L48" s="34">
        <v>9</v>
      </c>
      <c r="M48" s="35">
        <f>+(L48*100)/$L$50</f>
        <v>2.120955749793207E-3</v>
      </c>
      <c r="N48" s="15"/>
    </row>
    <row r="49" spans="1:14" ht="15.75">
      <c r="A49" s="12"/>
      <c r="B49" s="33" t="s">
        <v>92</v>
      </c>
      <c r="C49" s="34">
        <v>0</v>
      </c>
      <c r="D49" s="34">
        <v>0</v>
      </c>
      <c r="E49" s="35" t="str">
        <f t="shared" si="0"/>
        <v/>
      </c>
      <c r="F49" s="35">
        <f>+(D49*100)/$D$50</f>
        <v>0</v>
      </c>
      <c r="G49" s="34">
        <v>0</v>
      </c>
      <c r="H49" s="34">
        <v>0</v>
      </c>
      <c r="I49" s="35" t="str">
        <f t="shared" si="1"/>
        <v/>
      </c>
      <c r="J49" s="35">
        <f>+(H49*100)/$H$50</f>
        <v>0</v>
      </c>
      <c r="K49" s="76"/>
      <c r="L49" s="34">
        <v>5</v>
      </c>
      <c r="M49" s="35">
        <f>+(L49*100)/$L$50</f>
        <v>1.1783087498851148E-3</v>
      </c>
      <c r="N49" s="15"/>
    </row>
    <row r="50" spans="1:14" ht="15.75">
      <c r="A50" s="12"/>
      <c r="B50" s="39" t="s">
        <v>93</v>
      </c>
      <c r="C50" s="36">
        <f>SUM(C16:C49)</f>
        <v>10860</v>
      </c>
      <c r="D50" s="36">
        <f>SUM(D16:D49)</f>
        <v>12905</v>
      </c>
      <c r="E50" s="37">
        <f t="shared" si="0"/>
        <v>18.830570902394108</v>
      </c>
      <c r="F50" s="37">
        <v>100</v>
      </c>
      <c r="G50" s="36">
        <f>SUM(G16:G49)</f>
        <v>91169</v>
      </c>
      <c r="H50" s="36">
        <f>SUM(H16:H49)</f>
        <v>94145</v>
      </c>
      <c r="I50" s="37">
        <f t="shared" si="1"/>
        <v>3.2642674593337695</v>
      </c>
      <c r="J50" s="37">
        <v>100</v>
      </c>
      <c r="K50" s="76"/>
      <c r="L50" s="36">
        <f>SUM(L16:L49)</f>
        <v>424337</v>
      </c>
      <c r="M50" s="37">
        <f>SUM(M16:M49)</f>
        <v>100</v>
      </c>
      <c r="N50" s="15"/>
    </row>
    <row r="51" spans="1:14">
      <c r="A51" s="12"/>
      <c r="B51" s="4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1"/>
    </row>
    <row r="52" spans="1:14" ht="15.75">
      <c r="A52" s="12"/>
      <c r="B52" s="33" t="s">
        <v>40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</sheetData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FF0000"/>
  </sheetPr>
  <dimension ref="A1:V55"/>
  <sheetViews>
    <sheetView showGridLines="0" zoomScale="80" zoomScaleNormal="80" workbookViewId="0"/>
  </sheetViews>
  <sheetFormatPr defaultColWidth="11.42578125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6" t="s">
        <v>94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</row>
    <row r="12" spans="1:22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22" ht="47.25">
      <c r="A13" s="12"/>
      <c r="B13" s="30" t="s">
        <v>95</v>
      </c>
      <c r="C13" s="97" t="s">
        <v>52</v>
      </c>
      <c r="D13" s="97"/>
      <c r="E13" s="94" t="s">
        <v>23</v>
      </c>
      <c r="F13" s="94" t="s">
        <v>55</v>
      </c>
      <c r="G13" s="98" t="s">
        <v>54</v>
      </c>
      <c r="H13" s="99"/>
      <c r="I13" s="94" t="s">
        <v>23</v>
      </c>
      <c r="J13" s="94" t="s">
        <v>55</v>
      </c>
      <c r="K13" s="87"/>
      <c r="L13" s="82" t="s">
        <v>56</v>
      </c>
      <c r="M13" s="94" t="s">
        <v>57</v>
      </c>
      <c r="N13" s="15"/>
    </row>
    <row r="14" spans="1:22" ht="15.75">
      <c r="A14" s="12"/>
      <c r="B14" s="30"/>
      <c r="C14" s="31">
        <v>2017</v>
      </c>
      <c r="D14" s="31">
        <v>2018</v>
      </c>
      <c r="E14" s="94"/>
      <c r="F14" s="94"/>
      <c r="G14" s="31">
        <v>2017</v>
      </c>
      <c r="H14" s="31">
        <v>2018</v>
      </c>
      <c r="I14" s="94"/>
      <c r="J14" s="94"/>
      <c r="K14" s="87"/>
      <c r="L14" s="38" t="s">
        <v>58</v>
      </c>
      <c r="M14" s="94"/>
      <c r="N14" s="15"/>
    </row>
    <row r="15" spans="1:22">
      <c r="A15" s="12"/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3" t="s">
        <v>61</v>
      </c>
      <c r="C16" s="34">
        <v>76</v>
      </c>
      <c r="D16" s="34">
        <v>134</v>
      </c>
      <c r="E16" s="35">
        <f t="shared" ref="E16:E48" si="0">IF(ISBLANK(D16),"",(IFERROR(((D16/C16-1)*100),"")))</f>
        <v>76.315789473684205</v>
      </c>
      <c r="F16" s="35">
        <f>+(D16*100)/$D$48</f>
        <v>2.2192779065915866</v>
      </c>
      <c r="G16" s="34">
        <v>667</v>
      </c>
      <c r="H16" s="34">
        <v>447</v>
      </c>
      <c r="I16" s="35">
        <f t="shared" ref="I16:I48" si="1">IF(ISBLANK(H16),"",(IFERROR(((H16/G16-1)*100),"")))</f>
        <v>-32.983508245877061</v>
      </c>
      <c r="J16" s="35">
        <f>+(H16*100)/$H$48</f>
        <v>1.0003356831151393</v>
      </c>
      <c r="K16" s="76"/>
      <c r="L16" s="34">
        <v>3097</v>
      </c>
      <c r="M16" s="35">
        <f>+(L16*100)/$L$48</f>
        <v>1.4657926497385048</v>
      </c>
      <c r="N16" s="15"/>
    </row>
    <row r="17" spans="1:14" ht="15.75">
      <c r="A17" s="12"/>
      <c r="B17" s="33" t="s">
        <v>96</v>
      </c>
      <c r="C17" s="34">
        <v>36</v>
      </c>
      <c r="D17" s="34">
        <v>51</v>
      </c>
      <c r="E17" s="35">
        <f t="shared" si="0"/>
        <v>41.666666666666671</v>
      </c>
      <c r="F17" s="35">
        <f t="shared" ref="F17:F47" si="2">+(D17*100)/$D$48</f>
        <v>0.84465054653858895</v>
      </c>
      <c r="G17" s="34">
        <v>346</v>
      </c>
      <c r="H17" s="34">
        <v>383</v>
      </c>
      <c r="I17" s="35">
        <f t="shared" si="1"/>
        <v>10.693641618497107</v>
      </c>
      <c r="J17" s="35">
        <f t="shared" ref="J17:J47" si="3">+(H17*100)/$H$48</f>
        <v>0.85711088732236773</v>
      </c>
      <c r="K17" s="76"/>
      <c r="L17" s="34">
        <v>1389</v>
      </c>
      <c r="M17" s="35">
        <f t="shared" ref="M17:M47" si="4">+(L17*100)/$L$48</f>
        <v>0.65740587358307501</v>
      </c>
      <c r="N17" s="15"/>
    </row>
    <row r="18" spans="1:14" ht="15.75">
      <c r="A18" s="12"/>
      <c r="B18" s="33" t="s">
        <v>97</v>
      </c>
      <c r="C18" s="34">
        <v>244</v>
      </c>
      <c r="D18" s="34">
        <v>248</v>
      </c>
      <c r="E18" s="35">
        <f t="shared" si="0"/>
        <v>1.6393442622950838</v>
      </c>
      <c r="F18" s="35">
        <f t="shared" si="2"/>
        <v>4.1073203047366675</v>
      </c>
      <c r="G18" s="34">
        <v>1981</v>
      </c>
      <c r="H18" s="34">
        <v>2157</v>
      </c>
      <c r="I18" s="35">
        <f t="shared" si="1"/>
        <v>8.8844018172639991</v>
      </c>
      <c r="J18" s="35">
        <f t="shared" si="3"/>
        <v>4.8271231957032565</v>
      </c>
      <c r="K18" s="76"/>
      <c r="L18" s="34">
        <v>10082</v>
      </c>
      <c r="M18" s="35">
        <f t="shared" si="4"/>
        <v>4.7717537922711033</v>
      </c>
      <c r="N18" s="15"/>
    </row>
    <row r="19" spans="1:14" ht="15.75">
      <c r="A19" s="12"/>
      <c r="B19" s="33" t="s">
        <v>98</v>
      </c>
      <c r="C19" s="34">
        <v>964</v>
      </c>
      <c r="D19" s="34">
        <v>1272</v>
      </c>
      <c r="E19" s="35">
        <f t="shared" si="0"/>
        <v>31.950207468879665</v>
      </c>
      <c r="F19" s="35">
        <f t="shared" si="2"/>
        <v>21.066578337197747</v>
      </c>
      <c r="G19" s="34">
        <v>8111</v>
      </c>
      <c r="H19" s="34">
        <v>10223</v>
      </c>
      <c r="I19" s="35">
        <f t="shared" si="1"/>
        <v>26.03871285908026</v>
      </c>
      <c r="J19" s="35">
        <f t="shared" si="3"/>
        <v>22.877923240461005</v>
      </c>
      <c r="K19" s="76"/>
      <c r="L19" s="34">
        <v>42025</v>
      </c>
      <c r="M19" s="35">
        <f t="shared" si="4"/>
        <v>19.890195707220105</v>
      </c>
      <c r="N19" s="15"/>
    </row>
    <row r="20" spans="1:14" ht="15.75">
      <c r="A20" s="12"/>
      <c r="B20" s="33" t="s">
        <v>99</v>
      </c>
      <c r="C20" s="34">
        <v>138</v>
      </c>
      <c r="D20" s="34">
        <v>142</v>
      </c>
      <c r="E20" s="35">
        <f t="shared" si="0"/>
        <v>2.8985507246376718</v>
      </c>
      <c r="F20" s="35">
        <f t="shared" si="2"/>
        <v>2.3517721099701889</v>
      </c>
      <c r="G20" s="34">
        <v>1266</v>
      </c>
      <c r="H20" s="34">
        <v>1324</v>
      </c>
      <c r="I20" s="35">
        <f t="shared" si="1"/>
        <v>4.5813586097946279</v>
      </c>
      <c r="J20" s="35">
        <f t="shared" si="3"/>
        <v>2.9629629629629628</v>
      </c>
      <c r="K20" s="76"/>
      <c r="L20" s="34">
        <v>5869</v>
      </c>
      <c r="M20" s="35">
        <f t="shared" si="4"/>
        <v>2.7777646307120714</v>
      </c>
      <c r="N20" s="15"/>
    </row>
    <row r="21" spans="1:14" ht="15.75">
      <c r="A21" s="12"/>
      <c r="B21" s="33" t="s">
        <v>100</v>
      </c>
      <c r="C21" s="34">
        <v>398</v>
      </c>
      <c r="D21" s="34">
        <v>341</v>
      </c>
      <c r="E21" s="35">
        <f t="shared" si="0"/>
        <v>-14.321608040201006</v>
      </c>
      <c r="F21" s="35">
        <f t="shared" si="2"/>
        <v>5.6475654190129179</v>
      </c>
      <c r="G21" s="34">
        <v>2673</v>
      </c>
      <c r="H21" s="34">
        <v>2704</v>
      </c>
      <c r="I21" s="35">
        <f t="shared" si="1"/>
        <v>1.1597456041900545</v>
      </c>
      <c r="J21" s="35">
        <f t="shared" si="3"/>
        <v>6.0512476222446008</v>
      </c>
      <c r="K21" s="76"/>
      <c r="L21" s="34">
        <v>17392</v>
      </c>
      <c r="M21" s="35">
        <f t="shared" si="4"/>
        <v>8.2315356035686396</v>
      </c>
      <c r="N21" s="15"/>
    </row>
    <row r="22" spans="1:14" ht="15.75">
      <c r="A22" s="12"/>
      <c r="B22" s="33" t="s">
        <v>101</v>
      </c>
      <c r="C22" s="34">
        <v>56</v>
      </c>
      <c r="D22" s="34">
        <v>184</v>
      </c>
      <c r="E22" s="35">
        <f t="shared" si="0"/>
        <v>228.57142857142856</v>
      </c>
      <c r="F22" s="35">
        <f t="shared" si="2"/>
        <v>3.0473666777078501</v>
      </c>
      <c r="G22" s="34">
        <v>585</v>
      </c>
      <c r="H22" s="34">
        <v>723</v>
      </c>
      <c r="I22" s="35">
        <f t="shared" si="1"/>
        <v>23.589743589743595</v>
      </c>
      <c r="J22" s="35">
        <f t="shared" si="3"/>
        <v>1.617992614971467</v>
      </c>
      <c r="K22" s="76"/>
      <c r="L22" s="34">
        <v>3185</v>
      </c>
      <c r="M22" s="35">
        <f t="shared" si="4"/>
        <v>1.5074425538963958</v>
      </c>
      <c r="N22" s="15"/>
    </row>
    <row r="23" spans="1:14" ht="15.75">
      <c r="A23" s="12"/>
      <c r="B23" s="33" t="s">
        <v>102</v>
      </c>
      <c r="C23" s="34">
        <v>150</v>
      </c>
      <c r="D23" s="34">
        <v>238</v>
      </c>
      <c r="E23" s="35">
        <f t="shared" si="0"/>
        <v>58.666666666666664</v>
      </c>
      <c r="F23" s="35">
        <f t="shared" si="2"/>
        <v>3.9417025505134151</v>
      </c>
      <c r="G23" s="34">
        <v>1564</v>
      </c>
      <c r="H23" s="34">
        <v>1437</v>
      </c>
      <c r="I23" s="35">
        <f t="shared" si="1"/>
        <v>-8.1202046035805608</v>
      </c>
      <c r="J23" s="35">
        <f t="shared" si="3"/>
        <v>3.2158442430345753</v>
      </c>
      <c r="K23" s="76"/>
      <c r="L23" s="34">
        <v>6822</v>
      </c>
      <c r="M23" s="35">
        <f t="shared" si="4"/>
        <v>3.2288141609674135</v>
      </c>
      <c r="N23" s="15"/>
    </row>
    <row r="24" spans="1:14" ht="15.75">
      <c r="A24" s="12"/>
      <c r="B24" s="33" t="s">
        <v>103</v>
      </c>
      <c r="C24" s="34">
        <v>112</v>
      </c>
      <c r="D24" s="34">
        <v>63</v>
      </c>
      <c r="E24" s="35">
        <f t="shared" si="0"/>
        <v>-43.75</v>
      </c>
      <c r="F24" s="35">
        <f t="shared" si="2"/>
        <v>1.0433918516064922</v>
      </c>
      <c r="G24" s="34">
        <v>1070</v>
      </c>
      <c r="H24" s="34">
        <v>1098</v>
      </c>
      <c r="I24" s="35">
        <f t="shared" si="1"/>
        <v>2.6168224299065512</v>
      </c>
      <c r="J24" s="35">
        <f t="shared" si="3"/>
        <v>2.4572004028197383</v>
      </c>
      <c r="K24" s="76"/>
      <c r="L24" s="34">
        <v>5482</v>
      </c>
      <c r="M24" s="35">
        <f t="shared" si="4"/>
        <v>2.5945997112904369</v>
      </c>
      <c r="N24" s="15"/>
    </row>
    <row r="25" spans="1:14" ht="15.75">
      <c r="A25" s="12"/>
      <c r="B25" s="33" t="s">
        <v>104</v>
      </c>
      <c r="C25" s="34">
        <v>111</v>
      </c>
      <c r="D25" s="34">
        <v>149</v>
      </c>
      <c r="E25" s="35">
        <f t="shared" si="0"/>
        <v>34.234234234234236</v>
      </c>
      <c r="F25" s="35">
        <f t="shared" si="2"/>
        <v>2.4677045379264659</v>
      </c>
      <c r="G25" s="34">
        <v>1123</v>
      </c>
      <c r="H25" s="34">
        <v>1266</v>
      </c>
      <c r="I25" s="35">
        <f t="shared" si="1"/>
        <v>12.733748886910057</v>
      </c>
      <c r="J25" s="35">
        <f t="shared" si="3"/>
        <v>2.8331654917757638</v>
      </c>
      <c r="K25" s="76"/>
      <c r="L25" s="34">
        <v>4878</v>
      </c>
      <c r="M25" s="35">
        <f t="shared" si="4"/>
        <v>2.308729914570367</v>
      </c>
      <c r="N25" s="15"/>
    </row>
    <row r="26" spans="1:14" ht="15.75">
      <c r="A26" s="12"/>
      <c r="B26" s="33" t="s">
        <v>105</v>
      </c>
      <c r="C26" s="34">
        <v>0</v>
      </c>
      <c r="D26" s="34">
        <v>0</v>
      </c>
      <c r="E26" s="35" t="str">
        <f t="shared" si="0"/>
        <v/>
      </c>
      <c r="F26" s="35">
        <f t="shared" si="2"/>
        <v>0</v>
      </c>
      <c r="G26" s="34">
        <v>1</v>
      </c>
      <c r="H26" s="34">
        <v>0</v>
      </c>
      <c r="I26" s="35">
        <f t="shared" si="1"/>
        <v>-100</v>
      </c>
      <c r="J26" s="35">
        <f t="shared" si="3"/>
        <v>0</v>
      </c>
      <c r="K26" s="76"/>
      <c r="L26" s="34">
        <v>3</v>
      </c>
      <c r="M26" s="35">
        <f t="shared" si="4"/>
        <v>1.4198830962917387E-3</v>
      </c>
      <c r="N26" s="15"/>
    </row>
    <row r="27" spans="1:14" ht="15.75">
      <c r="A27" s="12"/>
      <c r="B27" s="33" t="s">
        <v>106</v>
      </c>
      <c r="C27" s="34">
        <v>6</v>
      </c>
      <c r="D27" s="34">
        <v>2</v>
      </c>
      <c r="E27" s="35">
        <f t="shared" si="0"/>
        <v>-66.666666666666671</v>
      </c>
      <c r="F27" s="35">
        <f t="shared" si="2"/>
        <v>3.3123550844650546E-2</v>
      </c>
      <c r="G27" s="34">
        <v>29</v>
      </c>
      <c r="H27" s="34">
        <v>30</v>
      </c>
      <c r="I27" s="35">
        <f t="shared" si="1"/>
        <v>3.4482758620689724</v>
      </c>
      <c r="J27" s="35">
        <f t="shared" si="3"/>
        <v>6.7136623027861705E-2</v>
      </c>
      <c r="K27" s="76"/>
      <c r="L27" s="34">
        <v>132</v>
      </c>
      <c r="M27" s="35">
        <f t="shared" si="4"/>
        <v>6.2474856236836497E-2</v>
      </c>
      <c r="N27" s="15"/>
    </row>
    <row r="28" spans="1:14" ht="15.75">
      <c r="A28" s="12"/>
      <c r="B28" s="33" t="s">
        <v>107</v>
      </c>
      <c r="C28" s="34">
        <v>20</v>
      </c>
      <c r="D28" s="34">
        <v>51</v>
      </c>
      <c r="E28" s="35">
        <f t="shared" si="0"/>
        <v>154.99999999999997</v>
      </c>
      <c r="F28" s="35">
        <f t="shared" si="2"/>
        <v>0.84465054653858895</v>
      </c>
      <c r="G28" s="34">
        <v>334</v>
      </c>
      <c r="H28" s="34">
        <v>445</v>
      </c>
      <c r="I28" s="35">
        <f t="shared" si="1"/>
        <v>33.233532934131738</v>
      </c>
      <c r="J28" s="35">
        <f t="shared" si="3"/>
        <v>0.99585990824661519</v>
      </c>
      <c r="K28" s="76"/>
      <c r="L28" s="34">
        <v>2184</v>
      </c>
      <c r="M28" s="35">
        <f t="shared" si="4"/>
        <v>1.0336748941003857</v>
      </c>
      <c r="N28" s="15"/>
    </row>
    <row r="29" spans="1:14" ht="15.75">
      <c r="A29" s="12"/>
      <c r="B29" s="33" t="s">
        <v>108</v>
      </c>
      <c r="C29" s="34">
        <v>1273</v>
      </c>
      <c r="D29" s="34">
        <v>1185</v>
      </c>
      <c r="E29" s="35">
        <f t="shared" si="0"/>
        <v>-6.9128043990573484</v>
      </c>
      <c r="F29" s="35">
        <f t="shared" si="2"/>
        <v>19.62570387545545</v>
      </c>
      <c r="G29" s="34">
        <v>8978</v>
      </c>
      <c r="H29" s="34">
        <v>9454</v>
      </c>
      <c r="I29" s="35">
        <f t="shared" si="1"/>
        <v>5.3018489641345479</v>
      </c>
      <c r="J29" s="35">
        <f t="shared" si="3"/>
        <v>21.156987803513484</v>
      </c>
      <c r="K29" s="76"/>
      <c r="L29" s="34">
        <v>39895</v>
      </c>
      <c r="M29" s="35">
        <f t="shared" si="4"/>
        <v>18.882078708852973</v>
      </c>
      <c r="N29" s="15"/>
    </row>
    <row r="30" spans="1:14" ht="15.75">
      <c r="A30" s="12"/>
      <c r="B30" s="33" t="s">
        <v>109</v>
      </c>
      <c r="C30" s="34">
        <v>1</v>
      </c>
      <c r="D30" s="34">
        <v>0</v>
      </c>
      <c r="E30" s="35">
        <f t="shared" si="0"/>
        <v>-100</v>
      </c>
      <c r="F30" s="35">
        <f t="shared" si="2"/>
        <v>0</v>
      </c>
      <c r="G30" s="34">
        <v>2</v>
      </c>
      <c r="H30" s="34">
        <v>0</v>
      </c>
      <c r="I30" s="35">
        <f t="shared" si="1"/>
        <v>-100</v>
      </c>
      <c r="J30" s="35">
        <f t="shared" si="3"/>
        <v>0</v>
      </c>
      <c r="K30" s="76"/>
      <c r="L30" s="34">
        <v>12</v>
      </c>
      <c r="M30" s="35">
        <f t="shared" si="4"/>
        <v>5.6795323851669549E-3</v>
      </c>
      <c r="N30" s="15"/>
    </row>
    <row r="31" spans="1:14" ht="15.75">
      <c r="A31" s="12"/>
      <c r="B31" s="33" t="s">
        <v>110</v>
      </c>
      <c r="C31" s="34">
        <v>88</v>
      </c>
      <c r="D31" s="34">
        <v>71</v>
      </c>
      <c r="E31" s="35">
        <f t="shared" si="0"/>
        <v>-19.318181818181824</v>
      </c>
      <c r="F31" s="35">
        <f t="shared" si="2"/>
        <v>1.1758860549850945</v>
      </c>
      <c r="G31" s="34">
        <v>278</v>
      </c>
      <c r="H31" s="34">
        <v>435</v>
      </c>
      <c r="I31" s="35">
        <f t="shared" si="1"/>
        <v>56.474820143884898</v>
      </c>
      <c r="J31" s="35">
        <f t="shared" si="3"/>
        <v>0.97348103390399465</v>
      </c>
      <c r="K31" s="76"/>
      <c r="L31" s="34">
        <v>1224</v>
      </c>
      <c r="M31" s="35">
        <f t="shared" si="4"/>
        <v>0.57931230328702932</v>
      </c>
      <c r="N31" s="15"/>
    </row>
    <row r="32" spans="1:14" ht="15.75">
      <c r="A32" s="12"/>
      <c r="B32" s="33" t="s">
        <v>111</v>
      </c>
      <c r="C32" s="34">
        <v>155</v>
      </c>
      <c r="D32" s="34">
        <v>218</v>
      </c>
      <c r="E32" s="35">
        <f t="shared" si="0"/>
        <v>40.645161290322584</v>
      </c>
      <c r="F32" s="35">
        <f t="shared" si="2"/>
        <v>3.6104670420669094</v>
      </c>
      <c r="G32" s="34">
        <v>2368</v>
      </c>
      <c r="H32" s="34">
        <v>1431</v>
      </c>
      <c r="I32" s="35">
        <f t="shared" si="1"/>
        <v>-39.569256756756758</v>
      </c>
      <c r="J32" s="35">
        <f t="shared" si="3"/>
        <v>3.202416918429003</v>
      </c>
      <c r="K32" s="76"/>
      <c r="L32" s="34">
        <v>5751</v>
      </c>
      <c r="M32" s="35">
        <f t="shared" si="4"/>
        <v>2.721915895591263</v>
      </c>
      <c r="N32" s="15"/>
    </row>
    <row r="33" spans="1:14" ht="15.75">
      <c r="A33" s="12"/>
      <c r="B33" s="33" t="s">
        <v>112</v>
      </c>
      <c r="C33" s="34">
        <v>145</v>
      </c>
      <c r="D33" s="34">
        <v>65</v>
      </c>
      <c r="E33" s="35">
        <f t="shared" si="0"/>
        <v>-55.172413793103445</v>
      </c>
      <c r="F33" s="35">
        <f t="shared" si="2"/>
        <v>1.0765154024511427</v>
      </c>
      <c r="G33" s="34">
        <v>953</v>
      </c>
      <c r="H33" s="34">
        <v>772</v>
      </c>
      <c r="I33" s="35">
        <f t="shared" si="1"/>
        <v>-18.992654774396645</v>
      </c>
      <c r="J33" s="35">
        <f t="shared" si="3"/>
        <v>1.7276490992503077</v>
      </c>
      <c r="K33" s="76"/>
      <c r="L33" s="34">
        <v>3994</v>
      </c>
      <c r="M33" s="35">
        <f t="shared" si="4"/>
        <v>1.8903376955297346</v>
      </c>
      <c r="N33" s="15"/>
    </row>
    <row r="34" spans="1:14" ht="15.75">
      <c r="A34" s="12"/>
      <c r="B34" s="33" t="s">
        <v>113</v>
      </c>
      <c r="C34" s="34">
        <v>85</v>
      </c>
      <c r="D34" s="34">
        <v>89</v>
      </c>
      <c r="E34" s="35">
        <f t="shared" si="0"/>
        <v>4.705882352941182</v>
      </c>
      <c r="F34" s="35">
        <f t="shared" si="2"/>
        <v>1.4739980125869494</v>
      </c>
      <c r="G34" s="34">
        <v>1334</v>
      </c>
      <c r="H34" s="34">
        <v>871</v>
      </c>
      <c r="I34" s="35">
        <f t="shared" si="1"/>
        <v>-34.707646176911545</v>
      </c>
      <c r="J34" s="35">
        <f t="shared" si="3"/>
        <v>1.9491999552422514</v>
      </c>
      <c r="K34" s="76"/>
      <c r="L34" s="34">
        <v>5061</v>
      </c>
      <c r="M34" s="35">
        <f t="shared" si="4"/>
        <v>2.3953427834441632</v>
      </c>
      <c r="N34" s="15"/>
    </row>
    <row r="35" spans="1:14" ht="15.75">
      <c r="A35" s="12"/>
      <c r="B35" s="33" t="s">
        <v>114</v>
      </c>
      <c r="C35" s="34">
        <v>93</v>
      </c>
      <c r="D35" s="34">
        <v>286</v>
      </c>
      <c r="E35" s="35">
        <f t="shared" si="0"/>
        <v>207.52688172043011</v>
      </c>
      <c r="F35" s="35">
        <f t="shared" si="2"/>
        <v>4.7366677707850284</v>
      </c>
      <c r="G35" s="34">
        <v>778</v>
      </c>
      <c r="H35" s="34">
        <v>1016</v>
      </c>
      <c r="I35" s="35">
        <f t="shared" si="1"/>
        <v>30.59125964010283</v>
      </c>
      <c r="J35" s="35">
        <f t="shared" si="3"/>
        <v>2.2736936332102493</v>
      </c>
      <c r="K35" s="76"/>
      <c r="L35" s="34">
        <v>4548</v>
      </c>
      <c r="M35" s="35">
        <f t="shared" si="4"/>
        <v>2.1525427739782756</v>
      </c>
      <c r="N35" s="15"/>
    </row>
    <row r="36" spans="1:14" ht="15.75">
      <c r="A36" s="12"/>
      <c r="B36" s="33" t="s">
        <v>115</v>
      </c>
      <c r="C36" s="34">
        <v>200</v>
      </c>
      <c r="D36" s="34">
        <v>315</v>
      </c>
      <c r="E36" s="35">
        <f t="shared" si="0"/>
        <v>57.499999999999993</v>
      </c>
      <c r="F36" s="35">
        <f t="shared" si="2"/>
        <v>5.2169592580324613</v>
      </c>
      <c r="G36" s="34">
        <v>1463</v>
      </c>
      <c r="H36" s="34">
        <v>1506</v>
      </c>
      <c r="I36" s="35">
        <f t="shared" si="1"/>
        <v>2.9391660970608413</v>
      </c>
      <c r="J36" s="35">
        <f t="shared" si="3"/>
        <v>3.3702584759986571</v>
      </c>
      <c r="K36" s="76"/>
      <c r="L36" s="34">
        <v>5069</v>
      </c>
      <c r="M36" s="35">
        <f t="shared" si="4"/>
        <v>2.3991291383676079</v>
      </c>
      <c r="N36" s="15"/>
    </row>
    <row r="37" spans="1:14" ht="15.75">
      <c r="A37" s="12"/>
      <c r="B37" s="33" t="s">
        <v>116</v>
      </c>
      <c r="C37" s="34">
        <v>0</v>
      </c>
      <c r="D37" s="34">
        <v>0</v>
      </c>
      <c r="E37" s="35" t="str">
        <f t="shared" si="0"/>
        <v/>
      </c>
      <c r="F37" s="35">
        <f t="shared" si="2"/>
        <v>0</v>
      </c>
      <c r="G37" s="34">
        <v>2</v>
      </c>
      <c r="H37" s="34">
        <v>1</v>
      </c>
      <c r="I37" s="35">
        <f t="shared" si="1"/>
        <v>-50</v>
      </c>
      <c r="J37" s="35">
        <f t="shared" si="3"/>
        <v>2.2378874342620565E-3</v>
      </c>
      <c r="K37" s="76"/>
      <c r="L37" s="34">
        <v>7</v>
      </c>
      <c r="M37" s="35">
        <f t="shared" si="4"/>
        <v>3.3130605580140569E-3</v>
      </c>
      <c r="N37" s="15"/>
    </row>
    <row r="38" spans="1:14" ht="15.75">
      <c r="A38" s="12"/>
      <c r="B38" s="33" t="s">
        <v>117</v>
      </c>
      <c r="C38" s="34">
        <v>47</v>
      </c>
      <c r="D38" s="34">
        <v>74</v>
      </c>
      <c r="E38" s="35">
        <f t="shared" si="0"/>
        <v>57.446808510638306</v>
      </c>
      <c r="F38" s="35">
        <f t="shared" si="2"/>
        <v>1.2255713812520703</v>
      </c>
      <c r="G38" s="34">
        <v>780</v>
      </c>
      <c r="H38" s="34">
        <v>786</v>
      </c>
      <c r="I38" s="35">
        <f t="shared" si="1"/>
        <v>0.7692307692307665</v>
      </c>
      <c r="J38" s="35">
        <f t="shared" si="3"/>
        <v>1.7589795233299765</v>
      </c>
      <c r="K38" s="76"/>
      <c r="L38" s="34">
        <v>2961</v>
      </c>
      <c r="M38" s="35">
        <f t="shared" si="4"/>
        <v>1.4014246160399459</v>
      </c>
      <c r="N38" s="15"/>
    </row>
    <row r="39" spans="1:14" ht="15.75">
      <c r="A39" s="12"/>
      <c r="B39" s="33" t="s">
        <v>118</v>
      </c>
      <c r="C39" s="34">
        <v>65</v>
      </c>
      <c r="D39" s="34">
        <v>136</v>
      </c>
      <c r="E39" s="35">
        <f t="shared" si="0"/>
        <v>109.23076923076924</v>
      </c>
      <c r="F39" s="35">
        <f t="shared" si="2"/>
        <v>2.2524014574362372</v>
      </c>
      <c r="G39" s="34">
        <v>1037</v>
      </c>
      <c r="H39" s="34">
        <v>811</v>
      </c>
      <c r="I39" s="35">
        <f t="shared" si="1"/>
        <v>-21.793635486981678</v>
      </c>
      <c r="J39" s="35">
        <f t="shared" si="3"/>
        <v>1.814926709186528</v>
      </c>
      <c r="K39" s="76"/>
      <c r="L39" s="34">
        <v>3604</v>
      </c>
      <c r="M39" s="35">
        <f t="shared" si="4"/>
        <v>1.7057528930118087</v>
      </c>
      <c r="N39" s="15"/>
    </row>
    <row r="40" spans="1:14" ht="15.75">
      <c r="A40" s="12"/>
      <c r="B40" s="33" t="s">
        <v>119</v>
      </c>
      <c r="C40" s="34">
        <v>2</v>
      </c>
      <c r="D40" s="34">
        <v>0</v>
      </c>
      <c r="E40" s="35">
        <f t="shared" si="0"/>
        <v>-100</v>
      </c>
      <c r="F40" s="35">
        <f t="shared" si="2"/>
        <v>0</v>
      </c>
      <c r="G40" s="34">
        <v>9</v>
      </c>
      <c r="H40" s="34">
        <v>13</v>
      </c>
      <c r="I40" s="35">
        <f t="shared" si="1"/>
        <v>44.444444444444443</v>
      </c>
      <c r="J40" s="35">
        <f t="shared" si="3"/>
        <v>2.9092536645406737E-2</v>
      </c>
      <c r="K40" s="76"/>
      <c r="L40" s="34">
        <v>38</v>
      </c>
      <c r="M40" s="35">
        <f t="shared" si="4"/>
        <v>1.7985185886362023E-2</v>
      </c>
      <c r="N40" s="15"/>
    </row>
    <row r="41" spans="1:14" ht="15.75">
      <c r="A41" s="12"/>
      <c r="B41" s="33" t="s">
        <v>120</v>
      </c>
      <c r="C41" s="34">
        <v>1</v>
      </c>
      <c r="D41" s="34">
        <v>5</v>
      </c>
      <c r="E41" s="35">
        <f t="shared" si="0"/>
        <v>400</v>
      </c>
      <c r="F41" s="35">
        <f t="shared" si="2"/>
        <v>8.2808877111626364E-2</v>
      </c>
      <c r="G41" s="34">
        <v>10</v>
      </c>
      <c r="H41" s="34">
        <v>16</v>
      </c>
      <c r="I41" s="35">
        <f t="shared" si="1"/>
        <v>60.000000000000007</v>
      </c>
      <c r="J41" s="35">
        <f t="shared" si="3"/>
        <v>3.5806198948192904E-2</v>
      </c>
      <c r="K41" s="76"/>
      <c r="L41" s="34">
        <v>61</v>
      </c>
      <c r="M41" s="35">
        <f t="shared" si="4"/>
        <v>2.8870956291265352E-2</v>
      </c>
      <c r="N41" s="15"/>
    </row>
    <row r="42" spans="1:14" ht="15.75">
      <c r="A42" s="12"/>
      <c r="B42" s="33" t="s">
        <v>121</v>
      </c>
      <c r="C42" s="34">
        <v>192</v>
      </c>
      <c r="D42" s="34">
        <v>164</v>
      </c>
      <c r="E42" s="35">
        <f t="shared" si="0"/>
        <v>-14.583333333333337</v>
      </c>
      <c r="F42" s="35">
        <f t="shared" si="2"/>
        <v>2.7161311692613448</v>
      </c>
      <c r="G42" s="34">
        <v>1233</v>
      </c>
      <c r="H42" s="34">
        <v>1060</v>
      </c>
      <c r="I42" s="35">
        <f t="shared" si="1"/>
        <v>-14.030819140308193</v>
      </c>
      <c r="J42" s="35">
        <f t="shared" si="3"/>
        <v>2.3721606803177799</v>
      </c>
      <c r="K42" s="76"/>
      <c r="L42" s="34">
        <v>5771</v>
      </c>
      <c r="M42" s="35">
        <f t="shared" si="4"/>
        <v>2.7313817828998745</v>
      </c>
      <c r="N42" s="15"/>
    </row>
    <row r="43" spans="1:14" ht="15.75">
      <c r="A43" s="12"/>
      <c r="B43" s="33" t="s">
        <v>122</v>
      </c>
      <c r="C43" s="34">
        <v>70</v>
      </c>
      <c r="D43" s="34">
        <v>22</v>
      </c>
      <c r="E43" s="35">
        <f t="shared" si="0"/>
        <v>-68.571428571428569</v>
      </c>
      <c r="F43" s="35">
        <f t="shared" si="2"/>
        <v>0.36435905929115603</v>
      </c>
      <c r="G43" s="34">
        <v>920</v>
      </c>
      <c r="H43" s="34">
        <v>366</v>
      </c>
      <c r="I43" s="35">
        <f t="shared" si="1"/>
        <v>-60.217391304347821</v>
      </c>
      <c r="J43" s="35">
        <f t="shared" si="3"/>
        <v>0.81906680093991269</v>
      </c>
      <c r="K43" s="76"/>
      <c r="L43" s="34">
        <v>8349</v>
      </c>
      <c r="M43" s="35">
        <f t="shared" si="4"/>
        <v>3.9515346569799088</v>
      </c>
      <c r="N43" s="15"/>
    </row>
    <row r="44" spans="1:14" ht="15.75">
      <c r="A44" s="12"/>
      <c r="B44" s="33" t="s">
        <v>123</v>
      </c>
      <c r="C44" s="34">
        <v>16</v>
      </c>
      <c r="D44" s="34">
        <v>13</v>
      </c>
      <c r="E44" s="35">
        <f t="shared" si="0"/>
        <v>-18.75</v>
      </c>
      <c r="F44" s="35">
        <f t="shared" si="2"/>
        <v>0.21530308049022856</v>
      </c>
      <c r="G44" s="34">
        <v>163</v>
      </c>
      <c r="H44" s="34">
        <v>141</v>
      </c>
      <c r="I44" s="35">
        <f t="shared" si="1"/>
        <v>-13.496932515337424</v>
      </c>
      <c r="J44" s="35">
        <f t="shared" si="3"/>
        <v>0.31554212823094996</v>
      </c>
      <c r="K44" s="76"/>
      <c r="L44" s="34">
        <v>885</v>
      </c>
      <c r="M44" s="35">
        <f t="shared" si="4"/>
        <v>0.41886551340606293</v>
      </c>
      <c r="N44" s="15"/>
    </row>
    <row r="45" spans="1:14" ht="15.75">
      <c r="A45" s="12"/>
      <c r="B45" s="33" t="s">
        <v>124</v>
      </c>
      <c r="C45" s="34">
        <v>228</v>
      </c>
      <c r="D45" s="34">
        <v>291</v>
      </c>
      <c r="E45" s="35">
        <f t="shared" si="0"/>
        <v>27.631578947368428</v>
      </c>
      <c r="F45" s="35">
        <f t="shared" si="2"/>
        <v>4.8194766478966544</v>
      </c>
      <c r="G45" s="34">
        <v>1564</v>
      </c>
      <c r="H45" s="34">
        <v>1783</v>
      </c>
      <c r="I45" s="35">
        <f t="shared" si="1"/>
        <v>14.002557544757032</v>
      </c>
      <c r="J45" s="35">
        <f t="shared" si="3"/>
        <v>3.9901532952892471</v>
      </c>
      <c r="K45" s="76"/>
      <c r="L45" s="34">
        <v>6688</v>
      </c>
      <c r="M45" s="35">
        <f t="shared" si="4"/>
        <v>3.1653927159997162</v>
      </c>
      <c r="N45" s="15"/>
    </row>
    <row r="46" spans="1:14" ht="15.75">
      <c r="A46" s="12"/>
      <c r="B46" s="33" t="s">
        <v>125</v>
      </c>
      <c r="C46" s="34">
        <v>126</v>
      </c>
      <c r="D46" s="34">
        <v>167</v>
      </c>
      <c r="E46" s="35">
        <f t="shared" si="0"/>
        <v>32.539682539682538</v>
      </c>
      <c r="F46" s="35">
        <f t="shared" si="2"/>
        <v>2.7658164955283207</v>
      </c>
      <c r="G46" s="34">
        <v>1595</v>
      </c>
      <c r="H46" s="34">
        <v>1304</v>
      </c>
      <c r="I46" s="35">
        <f t="shared" si="1"/>
        <v>-18.244514106583075</v>
      </c>
      <c r="J46" s="35">
        <f t="shared" si="3"/>
        <v>2.9182052142777217</v>
      </c>
      <c r="K46" s="76"/>
      <c r="L46" s="34">
        <v>10575</v>
      </c>
      <c r="M46" s="35">
        <f t="shared" si="4"/>
        <v>5.0050879144283789</v>
      </c>
      <c r="N46" s="15"/>
    </row>
    <row r="47" spans="1:14" ht="15.75">
      <c r="A47" s="12"/>
      <c r="B47" s="33" t="s">
        <v>126</v>
      </c>
      <c r="C47" s="34">
        <v>57</v>
      </c>
      <c r="D47" s="34">
        <v>62</v>
      </c>
      <c r="E47" s="35">
        <f t="shared" si="0"/>
        <v>8.7719298245614077</v>
      </c>
      <c r="F47" s="35">
        <f t="shared" si="2"/>
        <v>1.0268300761841669</v>
      </c>
      <c r="G47" s="34">
        <v>762</v>
      </c>
      <c r="H47" s="34">
        <v>682</v>
      </c>
      <c r="I47" s="35">
        <f t="shared" si="1"/>
        <v>-10.498687664041995</v>
      </c>
      <c r="J47" s="35">
        <f t="shared" si="3"/>
        <v>1.5262392301667227</v>
      </c>
      <c r="K47" s="76"/>
      <c r="L47" s="34">
        <v>4252</v>
      </c>
      <c r="M47" s="35">
        <f t="shared" si="4"/>
        <v>2.0124476418108244</v>
      </c>
      <c r="N47" s="15"/>
    </row>
    <row r="48" spans="1:14" ht="15.75">
      <c r="A48" s="12"/>
      <c r="B48" s="39" t="s">
        <v>93</v>
      </c>
      <c r="C48" s="41">
        <f>SUM(C16:C47)</f>
        <v>5155</v>
      </c>
      <c r="D48" s="41">
        <f>SUM(D16:D47)</f>
        <v>6038</v>
      </c>
      <c r="E48" s="37">
        <f t="shared" si="0"/>
        <v>17.129000969932108</v>
      </c>
      <c r="F48" s="37">
        <f>SUM(F16:F47)</f>
        <v>100</v>
      </c>
      <c r="G48" s="41">
        <f>SUM(G16:G47)</f>
        <v>43979</v>
      </c>
      <c r="H48" s="41">
        <f>SUM(H16:H47)</f>
        <v>44685</v>
      </c>
      <c r="I48" s="37">
        <f t="shared" si="1"/>
        <v>1.6053116260033251</v>
      </c>
      <c r="J48" s="37">
        <f>SUM(J16:J47)</f>
        <v>99.999999999999986</v>
      </c>
      <c r="K48" s="4"/>
      <c r="L48" s="41">
        <f>SUM(L16:L47)</f>
        <v>211285</v>
      </c>
      <c r="M48" s="37">
        <f>SUM(M16:M47)</f>
        <v>100</v>
      </c>
      <c r="N48" s="15"/>
    </row>
    <row r="49" spans="1:14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15"/>
    </row>
    <row r="50" spans="1:14" ht="15.75">
      <c r="A50" s="12"/>
      <c r="B50" s="33" t="s">
        <v>40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4">
      <c r="A51" s="1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FF0000"/>
  </sheetPr>
  <dimension ref="A1:S55"/>
  <sheetViews>
    <sheetView showGridLines="0" zoomScale="90" zoomScaleNormal="90" workbookViewId="0"/>
  </sheetViews>
  <sheetFormatPr defaultColWidth="11.42578125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6" t="s">
        <v>127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</row>
    <row r="12" spans="1:19" ht="15.75">
      <c r="A12" s="12"/>
      <c r="B12" s="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15"/>
    </row>
    <row r="13" spans="1:19" ht="47.25">
      <c r="A13" s="12"/>
      <c r="B13" s="30" t="s">
        <v>128</v>
      </c>
      <c r="C13" s="97" t="s">
        <v>52</v>
      </c>
      <c r="D13" s="97"/>
      <c r="E13" s="94" t="s">
        <v>23</v>
      </c>
      <c r="F13" s="94" t="s">
        <v>55</v>
      </c>
      <c r="G13" s="98" t="s">
        <v>54</v>
      </c>
      <c r="H13" s="99"/>
      <c r="I13" s="94" t="s">
        <v>23</v>
      </c>
      <c r="J13" s="94" t="s">
        <v>55</v>
      </c>
      <c r="K13" s="87"/>
      <c r="L13" s="82" t="s">
        <v>56</v>
      </c>
      <c r="M13" s="94" t="s">
        <v>57</v>
      </c>
      <c r="N13" s="15"/>
    </row>
    <row r="14" spans="1:19" ht="15.75">
      <c r="A14" s="12"/>
      <c r="B14" s="30"/>
      <c r="C14" s="31">
        <v>2017</v>
      </c>
      <c r="D14" s="31">
        <v>2018</v>
      </c>
      <c r="E14" s="94"/>
      <c r="F14" s="94"/>
      <c r="G14" s="31">
        <v>2017</v>
      </c>
      <c r="H14" s="31">
        <v>2018</v>
      </c>
      <c r="I14" s="94"/>
      <c r="J14" s="94"/>
      <c r="K14" s="87"/>
      <c r="L14" s="38" t="s">
        <v>58</v>
      </c>
      <c r="M14" s="94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3" t="s">
        <v>129</v>
      </c>
      <c r="C16" s="34">
        <v>449</v>
      </c>
      <c r="D16" s="34">
        <v>220</v>
      </c>
      <c r="E16" s="35">
        <f t="shared" ref="E16:E41" si="0">IF(ISBLANK(D16),"",(IFERROR(((D16/C16-1)*100),"")))</f>
        <v>-51.002227171492208</v>
      </c>
      <c r="F16" s="35">
        <f>+(D16*100)/$D$41</f>
        <v>1.7047655947307245</v>
      </c>
      <c r="G16" s="34">
        <v>2098</v>
      </c>
      <c r="H16" s="34">
        <v>2442</v>
      </c>
      <c r="I16" s="35">
        <f t="shared" ref="I16:I41" si="1">IF(ISBLANK(H16),"",(IFERROR(((H16/G16-1)*100),"")))</f>
        <v>16.396568160152537</v>
      </c>
      <c r="J16" s="35">
        <f>+(H16*100)/$H$41</f>
        <v>2.5938711561952306</v>
      </c>
      <c r="K16" s="76"/>
      <c r="L16" s="34">
        <v>7923</v>
      </c>
      <c r="M16" s="35">
        <f>+(L16*100)/$L$41</f>
        <v>1.867148045067953</v>
      </c>
      <c r="N16" s="15"/>
    </row>
    <row r="17" spans="1:18" ht="15.75">
      <c r="A17" s="12"/>
      <c r="B17" s="33" t="s">
        <v>130</v>
      </c>
      <c r="C17" s="34">
        <v>488</v>
      </c>
      <c r="D17" s="34">
        <v>413</v>
      </c>
      <c r="E17" s="35">
        <f t="shared" si="0"/>
        <v>-15.368852459016392</v>
      </c>
      <c r="F17" s="35">
        <f t="shared" ref="F17:F40" si="2">+(D17*100)/$D$41</f>
        <v>3.2003099573808602</v>
      </c>
      <c r="G17" s="34">
        <v>1992</v>
      </c>
      <c r="H17" s="34">
        <v>3105</v>
      </c>
      <c r="I17" s="35">
        <f t="shared" si="1"/>
        <v>55.873493975903621</v>
      </c>
      <c r="J17" s="35">
        <f t="shared" ref="J17:J40" si="3">+(H17*100)/$H$41</f>
        <v>3.2981039885283341</v>
      </c>
      <c r="K17" s="76"/>
      <c r="L17" s="34">
        <v>6880</v>
      </c>
      <c r="M17" s="35">
        <f t="shared" ref="M17:M40" si="4">+(L17*100)/$L$41</f>
        <v>1.6213528398419181</v>
      </c>
      <c r="N17" s="15"/>
    </row>
    <row r="18" spans="1:18" ht="15.75">
      <c r="A18" s="12"/>
      <c r="B18" s="33" t="s">
        <v>131</v>
      </c>
      <c r="C18" s="34">
        <v>52</v>
      </c>
      <c r="D18" s="34">
        <v>63</v>
      </c>
      <c r="E18" s="35">
        <f t="shared" si="0"/>
        <v>21.153846153846146</v>
      </c>
      <c r="F18" s="35">
        <f t="shared" si="2"/>
        <v>0.48818287485470746</v>
      </c>
      <c r="G18" s="34">
        <v>4015</v>
      </c>
      <c r="H18" s="34">
        <v>417</v>
      </c>
      <c r="I18" s="35">
        <f t="shared" si="1"/>
        <v>-89.613947696139476</v>
      </c>
      <c r="J18" s="35">
        <f t="shared" si="3"/>
        <v>0.44293377237240428</v>
      </c>
      <c r="K18" s="76"/>
      <c r="L18" s="34">
        <v>25308</v>
      </c>
      <c r="M18" s="35">
        <f t="shared" si="4"/>
        <v>5.9641275684184976</v>
      </c>
      <c r="N18" s="15"/>
    </row>
    <row r="19" spans="1:18" ht="15.75">
      <c r="A19" s="12"/>
      <c r="B19" s="33" t="s">
        <v>132</v>
      </c>
      <c r="C19" s="34">
        <v>78</v>
      </c>
      <c r="D19" s="34">
        <v>78</v>
      </c>
      <c r="E19" s="35">
        <f t="shared" si="0"/>
        <v>0</v>
      </c>
      <c r="F19" s="35">
        <f t="shared" si="2"/>
        <v>0.60441689267725685</v>
      </c>
      <c r="G19" s="34">
        <v>756</v>
      </c>
      <c r="H19" s="34">
        <v>585</v>
      </c>
      <c r="I19" s="35">
        <f t="shared" si="1"/>
        <v>-22.619047619047617</v>
      </c>
      <c r="J19" s="35">
        <f t="shared" si="3"/>
        <v>0.62138191088214989</v>
      </c>
      <c r="K19" s="76"/>
      <c r="L19" s="34">
        <v>3717</v>
      </c>
      <c r="M19" s="35">
        <f t="shared" si="4"/>
        <v>0.87595472466459445</v>
      </c>
      <c r="N19" s="15"/>
    </row>
    <row r="20" spans="1:18" ht="15.75">
      <c r="A20" s="12"/>
      <c r="B20" s="33" t="s">
        <v>133</v>
      </c>
      <c r="C20" s="34">
        <v>94</v>
      </c>
      <c r="D20" s="34">
        <v>102</v>
      </c>
      <c r="E20" s="35">
        <f t="shared" si="0"/>
        <v>8.5106382978723296</v>
      </c>
      <c r="F20" s="35">
        <f t="shared" si="2"/>
        <v>0.79039132119333588</v>
      </c>
      <c r="G20" s="34">
        <v>1305</v>
      </c>
      <c r="H20" s="34">
        <v>697</v>
      </c>
      <c r="I20" s="35">
        <f t="shared" si="1"/>
        <v>-46.59003831417624</v>
      </c>
      <c r="J20" s="35">
        <f t="shared" si="3"/>
        <v>0.7403473365553136</v>
      </c>
      <c r="K20" s="76"/>
      <c r="L20" s="34">
        <v>6290</v>
      </c>
      <c r="M20" s="35">
        <f t="shared" si="4"/>
        <v>1.4823124073554745</v>
      </c>
      <c r="N20" s="15"/>
    </row>
    <row r="21" spans="1:18" ht="15" customHeight="1">
      <c r="A21" s="12"/>
      <c r="B21" s="33" t="s">
        <v>134</v>
      </c>
      <c r="C21" s="34">
        <v>40</v>
      </c>
      <c r="D21" s="34">
        <v>44</v>
      </c>
      <c r="E21" s="35">
        <f t="shared" si="0"/>
        <v>10.000000000000009</v>
      </c>
      <c r="F21" s="35">
        <f t="shared" si="2"/>
        <v>0.34095311894614488</v>
      </c>
      <c r="G21" s="34">
        <v>605</v>
      </c>
      <c r="H21" s="34">
        <v>243</v>
      </c>
      <c r="I21" s="35">
        <f t="shared" si="1"/>
        <v>-59.834710743801658</v>
      </c>
      <c r="J21" s="35">
        <f t="shared" si="3"/>
        <v>0.25811248605873915</v>
      </c>
      <c r="K21" s="76"/>
      <c r="L21" s="34">
        <v>3024</v>
      </c>
      <c r="M21" s="35">
        <f t="shared" si="4"/>
        <v>0.71264113193051748</v>
      </c>
      <c r="N21" s="15"/>
    </row>
    <row r="22" spans="1:18" ht="15.75">
      <c r="A22" s="12"/>
      <c r="B22" s="33" t="s">
        <v>135</v>
      </c>
      <c r="C22" s="34">
        <v>17</v>
      </c>
      <c r="D22" s="34">
        <v>17</v>
      </c>
      <c r="E22" s="35">
        <f t="shared" si="0"/>
        <v>0</v>
      </c>
      <c r="F22" s="35">
        <f t="shared" si="2"/>
        <v>0.13173188686555598</v>
      </c>
      <c r="G22" s="34">
        <v>2575</v>
      </c>
      <c r="H22" s="34">
        <v>158</v>
      </c>
      <c r="I22" s="35">
        <f t="shared" si="1"/>
        <v>-93.864077669902912</v>
      </c>
      <c r="J22" s="35">
        <f t="shared" si="3"/>
        <v>0.16782622550321313</v>
      </c>
      <c r="K22" s="76"/>
      <c r="L22" s="34">
        <v>11932</v>
      </c>
      <c r="M22" s="35">
        <f t="shared" si="4"/>
        <v>2.8119160007258381</v>
      </c>
      <c r="N22" s="15"/>
    </row>
    <row r="23" spans="1:18" ht="15.75">
      <c r="A23" s="12"/>
      <c r="B23" s="33" t="s">
        <v>136</v>
      </c>
      <c r="C23" s="34">
        <v>248</v>
      </c>
      <c r="D23" s="34">
        <v>267</v>
      </c>
      <c r="E23" s="35">
        <f t="shared" si="0"/>
        <v>7.6612903225806495</v>
      </c>
      <c r="F23" s="35">
        <f t="shared" si="2"/>
        <v>2.0689655172413794</v>
      </c>
      <c r="G23" s="34">
        <v>3971</v>
      </c>
      <c r="H23" s="34">
        <v>1980</v>
      </c>
      <c r="I23" s="35">
        <f t="shared" si="1"/>
        <v>-50.13850415512465</v>
      </c>
      <c r="J23" s="35">
        <f t="shared" si="3"/>
        <v>2.1031387752934303</v>
      </c>
      <c r="K23" s="76"/>
      <c r="L23" s="34">
        <v>18983</v>
      </c>
      <c r="M23" s="35">
        <f t="shared" si="4"/>
        <v>4.4735669998138272</v>
      </c>
      <c r="N23" s="15"/>
    </row>
    <row r="24" spans="1:18" ht="15.75">
      <c r="A24" s="12"/>
      <c r="B24" s="33" t="s">
        <v>137</v>
      </c>
      <c r="C24" s="34">
        <v>44</v>
      </c>
      <c r="D24" s="34">
        <v>56</v>
      </c>
      <c r="E24" s="35">
        <f t="shared" si="0"/>
        <v>27.27272727272727</v>
      </c>
      <c r="F24" s="35">
        <f t="shared" si="2"/>
        <v>0.4339403332041844</v>
      </c>
      <c r="G24" s="34">
        <v>1750</v>
      </c>
      <c r="H24" s="34">
        <v>440</v>
      </c>
      <c r="I24" s="35">
        <f t="shared" si="1"/>
        <v>-74.857142857142861</v>
      </c>
      <c r="J24" s="35">
        <f t="shared" si="3"/>
        <v>0.46736417228742899</v>
      </c>
      <c r="K24" s="76"/>
      <c r="L24" s="34">
        <v>9540</v>
      </c>
      <c r="M24" s="35">
        <f t="shared" si="4"/>
        <v>2.248213094780799</v>
      </c>
      <c r="N24" s="15"/>
    </row>
    <row r="25" spans="1:18" ht="15.75">
      <c r="A25" s="12"/>
      <c r="B25" s="33" t="s">
        <v>138</v>
      </c>
      <c r="C25" s="34">
        <v>89</v>
      </c>
      <c r="D25" s="34">
        <v>81</v>
      </c>
      <c r="E25" s="35">
        <f t="shared" si="0"/>
        <v>-8.9887640449438209</v>
      </c>
      <c r="F25" s="35">
        <f t="shared" si="2"/>
        <v>0.62766369624176677</v>
      </c>
      <c r="G25" s="34">
        <v>2693</v>
      </c>
      <c r="H25" s="34">
        <v>685</v>
      </c>
      <c r="I25" s="35">
        <f t="shared" si="1"/>
        <v>-74.563683624210924</v>
      </c>
      <c r="J25" s="35">
        <f t="shared" si="3"/>
        <v>0.72760104094747469</v>
      </c>
      <c r="K25" s="76"/>
      <c r="L25" s="34">
        <v>14414</v>
      </c>
      <c r="M25" s="35">
        <f t="shared" si="4"/>
        <v>3.3968284641688093</v>
      </c>
      <c r="N25" s="15"/>
      <c r="R25" s="4"/>
    </row>
    <row r="26" spans="1:18" ht="15" customHeight="1">
      <c r="A26" s="12"/>
      <c r="B26" s="33" t="s">
        <v>139</v>
      </c>
      <c r="C26" s="34">
        <v>171</v>
      </c>
      <c r="D26" s="34">
        <v>199</v>
      </c>
      <c r="E26" s="35">
        <f t="shared" si="0"/>
        <v>16.374269005847953</v>
      </c>
      <c r="F26" s="35">
        <f t="shared" si="2"/>
        <v>1.5420379697791553</v>
      </c>
      <c r="G26" s="34">
        <v>1311</v>
      </c>
      <c r="H26" s="34">
        <v>1446</v>
      </c>
      <c r="I26" s="35">
        <f t="shared" si="1"/>
        <v>10.297482837528605</v>
      </c>
      <c r="J26" s="35">
        <f t="shared" si="3"/>
        <v>1.5359286207445961</v>
      </c>
      <c r="K26" s="76"/>
      <c r="L26" s="34">
        <v>5595</v>
      </c>
      <c r="M26" s="35">
        <f t="shared" si="4"/>
        <v>1.3185274911214435</v>
      </c>
      <c r="N26" s="15"/>
    </row>
    <row r="27" spans="1:18" ht="15" customHeight="1">
      <c r="A27" s="12"/>
      <c r="B27" s="33" t="s">
        <v>140</v>
      </c>
      <c r="C27" s="34">
        <v>325</v>
      </c>
      <c r="D27" s="34">
        <v>353</v>
      </c>
      <c r="E27" s="35">
        <f t="shared" si="0"/>
        <v>8.6153846153846239</v>
      </c>
      <c r="F27" s="35">
        <f t="shared" si="2"/>
        <v>2.7353738860906627</v>
      </c>
      <c r="G27" s="34">
        <v>1507</v>
      </c>
      <c r="H27" s="34">
        <v>2595</v>
      </c>
      <c r="I27" s="35">
        <f t="shared" si="1"/>
        <v>72.196416721964169</v>
      </c>
      <c r="J27" s="35">
        <f t="shared" si="3"/>
        <v>2.7563864251951777</v>
      </c>
      <c r="K27" s="76"/>
      <c r="L27" s="34">
        <v>5259</v>
      </c>
      <c r="M27" s="35">
        <f t="shared" si="4"/>
        <v>1.2393451431291638</v>
      </c>
      <c r="N27" s="15"/>
    </row>
    <row r="28" spans="1:18" ht="15" customHeight="1">
      <c r="A28" s="12"/>
      <c r="B28" s="33" t="s">
        <v>141</v>
      </c>
      <c r="C28" s="34">
        <v>423</v>
      </c>
      <c r="D28" s="34">
        <v>526</v>
      </c>
      <c r="E28" s="35">
        <f t="shared" si="0"/>
        <v>24.349881796690308</v>
      </c>
      <c r="F28" s="35">
        <f t="shared" si="2"/>
        <v>4.0759395583107318</v>
      </c>
      <c r="G28" s="34">
        <v>2029</v>
      </c>
      <c r="H28" s="34">
        <v>3529</v>
      </c>
      <c r="I28" s="35">
        <f t="shared" si="1"/>
        <v>73.928043371118775</v>
      </c>
      <c r="J28" s="35">
        <f t="shared" si="3"/>
        <v>3.7484731000053109</v>
      </c>
      <c r="K28" s="76"/>
      <c r="L28" s="34">
        <v>8646</v>
      </c>
      <c r="M28" s="35">
        <f t="shared" si="4"/>
        <v>2.0375314903013408</v>
      </c>
      <c r="N28" s="15"/>
    </row>
    <row r="29" spans="1:18" ht="15" customHeight="1">
      <c r="A29" s="12"/>
      <c r="B29" s="33" t="s">
        <v>142</v>
      </c>
      <c r="C29" s="34">
        <v>718</v>
      </c>
      <c r="D29" s="34">
        <v>744</v>
      </c>
      <c r="E29" s="35">
        <f t="shared" si="0"/>
        <v>3.6211699164345301</v>
      </c>
      <c r="F29" s="35">
        <f t="shared" si="2"/>
        <v>5.7652072839984498</v>
      </c>
      <c r="G29" s="34">
        <v>2620</v>
      </c>
      <c r="H29" s="34">
        <v>5948</v>
      </c>
      <c r="I29" s="35">
        <f t="shared" si="1"/>
        <v>127.02290076335876</v>
      </c>
      <c r="J29" s="35">
        <f t="shared" si="3"/>
        <v>6.317913856285517</v>
      </c>
      <c r="K29" s="76"/>
      <c r="L29" s="34">
        <v>9633</v>
      </c>
      <c r="M29" s="35">
        <f t="shared" si="4"/>
        <v>2.2701296375286621</v>
      </c>
      <c r="N29" s="15"/>
    </row>
    <row r="30" spans="1:18" ht="15" customHeight="1">
      <c r="A30" s="12"/>
      <c r="B30" s="33" t="s">
        <v>143</v>
      </c>
      <c r="C30" s="34">
        <v>105</v>
      </c>
      <c r="D30" s="34">
        <v>119</v>
      </c>
      <c r="E30" s="35">
        <f t="shared" si="0"/>
        <v>13.33333333333333</v>
      </c>
      <c r="F30" s="35">
        <f t="shared" si="2"/>
        <v>0.92212320805889192</v>
      </c>
      <c r="G30" s="34">
        <v>2644</v>
      </c>
      <c r="H30" s="34">
        <v>941</v>
      </c>
      <c r="I30" s="35">
        <f t="shared" si="1"/>
        <v>-64.409984871406962</v>
      </c>
      <c r="J30" s="35">
        <f t="shared" si="3"/>
        <v>0.99952201391470608</v>
      </c>
      <c r="K30" s="76"/>
      <c r="L30" s="34">
        <v>13013</v>
      </c>
      <c r="M30" s="35">
        <f t="shared" si="4"/>
        <v>3.0666663524510001</v>
      </c>
      <c r="N30" s="15"/>
    </row>
    <row r="31" spans="1:18" ht="15" customHeight="1">
      <c r="A31" s="12"/>
      <c r="B31" s="33" t="s">
        <v>144</v>
      </c>
      <c r="C31" s="34">
        <v>827</v>
      </c>
      <c r="D31" s="34">
        <v>894</v>
      </c>
      <c r="E31" s="35">
        <f t="shared" si="0"/>
        <v>8.1015719467956373</v>
      </c>
      <c r="F31" s="35">
        <f t="shared" si="2"/>
        <v>6.9275474622239441</v>
      </c>
      <c r="G31" s="34">
        <v>5066</v>
      </c>
      <c r="H31" s="34">
        <v>7240</v>
      </c>
      <c r="I31" s="35">
        <f t="shared" si="1"/>
        <v>42.913541255428342</v>
      </c>
      <c r="J31" s="35">
        <f t="shared" si="3"/>
        <v>7.690265016729513</v>
      </c>
      <c r="K31" s="76"/>
      <c r="L31" s="34">
        <v>19232</v>
      </c>
      <c r="M31" s="35">
        <f t="shared" si="4"/>
        <v>4.5322467755581055</v>
      </c>
      <c r="N31" s="15"/>
    </row>
    <row r="32" spans="1:18" ht="15" customHeight="1">
      <c r="A32" s="12"/>
      <c r="B32" s="33" t="s">
        <v>145</v>
      </c>
      <c r="C32" s="34">
        <v>753</v>
      </c>
      <c r="D32" s="34">
        <v>806</v>
      </c>
      <c r="E32" s="35">
        <f t="shared" si="0"/>
        <v>7.038512616201853</v>
      </c>
      <c r="F32" s="35">
        <f t="shared" si="2"/>
        <v>6.2456412243316546</v>
      </c>
      <c r="G32" s="34">
        <v>4395</v>
      </c>
      <c r="H32" s="34">
        <v>7404</v>
      </c>
      <c r="I32" s="35">
        <f t="shared" si="1"/>
        <v>68.464163822525606</v>
      </c>
      <c r="J32" s="35">
        <f t="shared" si="3"/>
        <v>7.8644643900366455</v>
      </c>
      <c r="K32" s="76"/>
      <c r="L32" s="34">
        <v>18914</v>
      </c>
      <c r="M32" s="35">
        <f t="shared" si="4"/>
        <v>4.4573063390654131</v>
      </c>
      <c r="N32" s="15"/>
    </row>
    <row r="33" spans="1:14" ht="15" customHeight="1">
      <c r="A33" s="12"/>
      <c r="B33" s="33" t="s">
        <v>146</v>
      </c>
      <c r="C33" s="34">
        <v>217</v>
      </c>
      <c r="D33" s="34">
        <v>273</v>
      </c>
      <c r="E33" s="35">
        <f t="shared" si="0"/>
        <v>25.806451612903224</v>
      </c>
      <c r="F33" s="35">
        <f t="shared" si="2"/>
        <v>2.1154591243703993</v>
      </c>
      <c r="G33" s="34">
        <v>2078</v>
      </c>
      <c r="H33" s="34">
        <v>2707</v>
      </c>
      <c r="I33" s="35">
        <f t="shared" si="1"/>
        <v>30.269489894128967</v>
      </c>
      <c r="J33" s="35">
        <f t="shared" si="3"/>
        <v>2.8753518508683413</v>
      </c>
      <c r="K33" s="76"/>
      <c r="L33" s="34">
        <v>11616</v>
      </c>
      <c r="M33" s="35">
        <f t="shared" si="4"/>
        <v>2.7374468877330989</v>
      </c>
      <c r="N33" s="15"/>
    </row>
    <row r="34" spans="1:14" ht="15" customHeight="1">
      <c r="A34" s="12"/>
      <c r="B34" s="33" t="s">
        <v>147</v>
      </c>
      <c r="C34" s="34">
        <v>636</v>
      </c>
      <c r="D34" s="34">
        <v>708</v>
      </c>
      <c r="E34" s="35">
        <f t="shared" si="0"/>
        <v>11.32075471698113</v>
      </c>
      <c r="F34" s="35">
        <f t="shared" si="2"/>
        <v>5.4862456412243317</v>
      </c>
      <c r="G34" s="34">
        <v>2416</v>
      </c>
      <c r="H34" s="34">
        <v>6256</v>
      </c>
      <c r="I34" s="35">
        <f t="shared" si="1"/>
        <v>158.94039735099338</v>
      </c>
      <c r="J34" s="35">
        <f t="shared" si="3"/>
        <v>6.6450687768867169</v>
      </c>
      <c r="K34" s="76"/>
      <c r="L34" s="34">
        <v>11341</v>
      </c>
      <c r="M34" s="35">
        <f t="shared" si="4"/>
        <v>2.6726399064894175</v>
      </c>
      <c r="N34" s="15"/>
    </row>
    <row r="35" spans="1:14" ht="15" customHeight="1">
      <c r="A35" s="12"/>
      <c r="B35" s="33" t="s">
        <v>148</v>
      </c>
      <c r="C35" s="34">
        <v>119</v>
      </c>
      <c r="D35" s="34">
        <v>114</v>
      </c>
      <c r="E35" s="35">
        <f t="shared" si="0"/>
        <v>-4.2016806722689033</v>
      </c>
      <c r="F35" s="35">
        <f t="shared" si="2"/>
        <v>0.88337853545137546</v>
      </c>
      <c r="G35" s="34">
        <v>965</v>
      </c>
      <c r="H35" s="34">
        <v>1144</v>
      </c>
      <c r="I35" s="35">
        <f t="shared" si="1"/>
        <v>18.549222797927456</v>
      </c>
      <c r="J35" s="35">
        <f t="shared" si="3"/>
        <v>1.2151468479473153</v>
      </c>
      <c r="K35" s="76"/>
      <c r="L35" s="34">
        <v>4759</v>
      </c>
      <c r="M35" s="35">
        <f t="shared" si="4"/>
        <v>1.1215142681406522</v>
      </c>
      <c r="N35" s="15"/>
    </row>
    <row r="36" spans="1:14" ht="15" customHeight="1">
      <c r="A36" s="12"/>
      <c r="B36" s="33" t="s">
        <v>149</v>
      </c>
      <c r="C36" s="34">
        <v>345</v>
      </c>
      <c r="D36" s="34">
        <v>440</v>
      </c>
      <c r="E36" s="35">
        <f t="shared" si="0"/>
        <v>27.536231884057962</v>
      </c>
      <c r="F36" s="35">
        <f t="shared" si="2"/>
        <v>3.4095311894614491</v>
      </c>
      <c r="G36" s="34">
        <v>3340</v>
      </c>
      <c r="H36" s="34">
        <v>4260</v>
      </c>
      <c r="I36" s="35">
        <f t="shared" si="1"/>
        <v>27.544910179640713</v>
      </c>
      <c r="J36" s="35">
        <f t="shared" si="3"/>
        <v>4.5249349407828348</v>
      </c>
      <c r="K36" s="76"/>
      <c r="L36" s="34">
        <v>17641</v>
      </c>
      <c r="M36" s="35">
        <f t="shared" si="4"/>
        <v>4.1573089313446623</v>
      </c>
      <c r="N36" s="15"/>
    </row>
    <row r="37" spans="1:14" ht="15" customHeight="1">
      <c r="A37" s="12"/>
      <c r="B37" s="33" t="s">
        <v>150</v>
      </c>
      <c r="C37" s="34">
        <v>235</v>
      </c>
      <c r="D37" s="34">
        <v>209</v>
      </c>
      <c r="E37" s="35">
        <f t="shared" si="0"/>
        <v>-11.063829787234047</v>
      </c>
      <c r="F37" s="35">
        <f t="shared" si="2"/>
        <v>1.6195273149941882</v>
      </c>
      <c r="G37" s="34">
        <v>1951</v>
      </c>
      <c r="H37" s="34">
        <v>2152</v>
      </c>
      <c r="I37" s="35">
        <f t="shared" si="1"/>
        <v>10.302409021014869</v>
      </c>
      <c r="J37" s="35">
        <f t="shared" si="3"/>
        <v>2.285835679005789</v>
      </c>
      <c r="K37" s="76"/>
      <c r="L37" s="34">
        <v>8107</v>
      </c>
      <c r="M37" s="35">
        <f t="shared" si="4"/>
        <v>1.9105098070637252</v>
      </c>
      <c r="N37" s="15"/>
    </row>
    <row r="38" spans="1:14" ht="15" customHeight="1">
      <c r="A38" s="12"/>
      <c r="B38" s="33" t="s">
        <v>151</v>
      </c>
      <c r="C38" s="34">
        <v>13</v>
      </c>
      <c r="D38" s="34">
        <v>13</v>
      </c>
      <c r="E38" s="35">
        <f t="shared" si="0"/>
        <v>0</v>
      </c>
      <c r="F38" s="35">
        <f t="shared" si="2"/>
        <v>0.10073614877954282</v>
      </c>
      <c r="G38" s="34">
        <v>1142</v>
      </c>
      <c r="H38" s="34">
        <v>173</v>
      </c>
      <c r="I38" s="35">
        <f t="shared" si="1"/>
        <v>-84.851138353765322</v>
      </c>
      <c r="J38" s="35">
        <f t="shared" si="3"/>
        <v>0.18375909501301185</v>
      </c>
      <c r="K38" s="76"/>
      <c r="L38" s="34">
        <v>5116</v>
      </c>
      <c r="M38" s="35">
        <f t="shared" si="4"/>
        <v>1.2056455128824495</v>
      </c>
      <c r="N38" s="15"/>
    </row>
    <row r="39" spans="1:14" ht="15" customHeight="1">
      <c r="A39" s="12"/>
      <c r="B39" s="33" t="s">
        <v>152</v>
      </c>
      <c r="C39" s="34">
        <v>138</v>
      </c>
      <c r="D39" s="34">
        <v>153</v>
      </c>
      <c r="E39" s="35">
        <f t="shared" si="0"/>
        <v>10.869565217391308</v>
      </c>
      <c r="F39" s="35">
        <f t="shared" si="2"/>
        <v>1.1855869817900038</v>
      </c>
      <c r="G39" s="34">
        <v>4710</v>
      </c>
      <c r="H39" s="34">
        <v>1435</v>
      </c>
      <c r="I39" s="35">
        <f t="shared" si="1"/>
        <v>-69.532908704883226</v>
      </c>
      <c r="J39" s="35">
        <f t="shared" si="3"/>
        <v>1.5242445164374103</v>
      </c>
      <c r="K39" s="76"/>
      <c r="L39" s="34">
        <v>25477</v>
      </c>
      <c r="M39" s="35">
        <f t="shared" si="4"/>
        <v>6.003954404164614</v>
      </c>
      <c r="N39" s="15"/>
    </row>
    <row r="40" spans="1:14" ht="15" customHeight="1">
      <c r="A40" s="12"/>
      <c r="B40" s="33" t="s">
        <v>92</v>
      </c>
      <c r="C40" s="34">
        <v>4236</v>
      </c>
      <c r="D40" s="34">
        <v>6013</v>
      </c>
      <c r="E40" s="35">
        <f t="shared" si="0"/>
        <v>41.949952785646836</v>
      </c>
      <c r="F40" s="35">
        <f t="shared" si="2"/>
        <v>46.594343277799304</v>
      </c>
      <c r="G40" s="34">
        <v>33235</v>
      </c>
      <c r="H40" s="34">
        <v>36163</v>
      </c>
      <c r="I40" s="35">
        <f t="shared" si="1"/>
        <v>8.8099894689333436</v>
      </c>
      <c r="J40" s="35">
        <f t="shared" si="3"/>
        <v>38.412024005523392</v>
      </c>
      <c r="K40" s="76"/>
      <c r="L40" s="34">
        <v>151977</v>
      </c>
      <c r="M40" s="35">
        <f t="shared" si="4"/>
        <v>35.81516577625802</v>
      </c>
      <c r="N40" s="15"/>
    </row>
    <row r="41" spans="1:14" ht="15.75">
      <c r="A41" s="12"/>
      <c r="B41" s="39" t="s">
        <v>93</v>
      </c>
      <c r="C41" s="41">
        <f>SUM(C16:C40)</f>
        <v>10860</v>
      </c>
      <c r="D41" s="41">
        <f>SUM(D16:D40)</f>
        <v>12905</v>
      </c>
      <c r="E41" s="37">
        <f t="shared" si="0"/>
        <v>18.830570902394108</v>
      </c>
      <c r="F41" s="37">
        <v>100</v>
      </c>
      <c r="G41" s="41">
        <f>SUM(G16:G40)</f>
        <v>91169</v>
      </c>
      <c r="H41" s="41">
        <f>SUM(H16:H40)</f>
        <v>94145</v>
      </c>
      <c r="I41" s="37">
        <f t="shared" si="1"/>
        <v>3.2642674593337695</v>
      </c>
      <c r="J41" s="37">
        <v>100</v>
      </c>
      <c r="K41" s="4"/>
      <c r="L41" s="36">
        <f>SUM(L16:L40)</f>
        <v>424337</v>
      </c>
      <c r="M41" s="37">
        <f>SUM(M16:M40)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 ht="15.75">
      <c r="A43" s="12"/>
      <c r="B43" s="33" t="s">
        <v>40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3" t="s">
        <v>153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 ht="15.75">
      <c r="A45" s="12"/>
      <c r="B45" s="33" t="s">
        <v>154</v>
      </c>
      <c r="C45" s="45" t="s">
        <v>155</v>
      </c>
      <c r="D45" s="27"/>
      <c r="E45" s="27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sortState xmlns:xlrd2="http://schemas.microsoft.com/office/spreadsheetml/2017/richdata2" ref="B31:B32">
    <sortCondition ref="B31:B32"/>
  </sortState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hyperlinks>
    <hyperlink ref="C45" location="Clasificaciones!A1" display=" consulte aquí" xr:uid="{00000000-0004-0000-0500-000000000000}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FF0000"/>
  </sheetPr>
  <dimension ref="A1:V54"/>
  <sheetViews>
    <sheetView showGridLines="0" zoomScale="90" zoomScaleNormal="90" workbookViewId="0"/>
  </sheetViews>
  <sheetFormatPr defaultColWidth="11.42578125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6" t="s">
        <v>156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</row>
    <row r="12" spans="1:22" ht="15.75">
      <c r="A12" s="12"/>
      <c r="B12" s="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15"/>
    </row>
    <row r="13" spans="1:22" ht="47.25">
      <c r="A13" s="12"/>
      <c r="B13" s="30" t="s">
        <v>157</v>
      </c>
      <c r="C13" s="97" t="s">
        <v>52</v>
      </c>
      <c r="D13" s="97"/>
      <c r="E13" s="94" t="s">
        <v>23</v>
      </c>
      <c r="F13" s="94" t="s">
        <v>55</v>
      </c>
      <c r="G13" s="98" t="s">
        <v>54</v>
      </c>
      <c r="H13" s="99"/>
      <c r="I13" s="94" t="s">
        <v>23</v>
      </c>
      <c r="J13" s="94" t="s">
        <v>55</v>
      </c>
      <c r="K13" s="87"/>
      <c r="L13" s="82" t="s">
        <v>56</v>
      </c>
      <c r="M13" s="94" t="s">
        <v>57</v>
      </c>
      <c r="N13" s="15"/>
    </row>
    <row r="14" spans="1:22" ht="15.75">
      <c r="A14" s="12"/>
      <c r="B14" s="30"/>
      <c r="C14" s="31">
        <v>2017</v>
      </c>
      <c r="D14" s="31">
        <v>2018</v>
      </c>
      <c r="E14" s="94"/>
      <c r="F14" s="94"/>
      <c r="G14" s="31">
        <v>2017</v>
      </c>
      <c r="H14" s="31">
        <v>2018</v>
      </c>
      <c r="I14" s="94"/>
      <c r="J14" s="94"/>
      <c r="K14" s="87"/>
      <c r="L14" s="38" t="s">
        <v>58</v>
      </c>
      <c r="M14" s="94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15"/>
    </row>
    <row r="16" spans="1:22" ht="15.75">
      <c r="A16" s="12"/>
      <c r="B16" s="33" t="s">
        <v>158</v>
      </c>
      <c r="C16" s="34">
        <v>1069</v>
      </c>
      <c r="D16" s="34">
        <v>1198</v>
      </c>
      <c r="E16" s="35">
        <f t="shared" ref="E16:I23" si="0">IF(ISBLANK(D16),"",(IFERROR(((D16/C16-1)*100),"")))</f>
        <v>12.067352666043041</v>
      </c>
      <c r="F16" s="35">
        <f>+(D16*100)/$D$23</f>
        <v>9.2832235567609462</v>
      </c>
      <c r="G16" s="34">
        <v>8534</v>
      </c>
      <c r="H16" s="34">
        <v>9507</v>
      </c>
      <c r="I16" s="35">
        <f t="shared" si="0"/>
        <v>11.401453011483476</v>
      </c>
      <c r="J16" s="35">
        <f>+(H16*100)/$H$23</f>
        <v>10.098252695310425</v>
      </c>
      <c r="K16" s="76"/>
      <c r="L16" s="34">
        <v>37255</v>
      </c>
      <c r="M16" s="35">
        <f>+(L16*100)/$L$23</f>
        <v>8.7795784953939915</v>
      </c>
      <c r="N16" s="15"/>
    </row>
    <row r="17" spans="1:14" ht="15.75">
      <c r="A17" s="12"/>
      <c r="B17" s="33" t="s">
        <v>159</v>
      </c>
      <c r="C17" s="34">
        <v>4393</v>
      </c>
      <c r="D17" s="34">
        <v>5290</v>
      </c>
      <c r="E17" s="35">
        <f t="shared" si="0"/>
        <v>20.418848167539274</v>
      </c>
      <c r="F17" s="35">
        <f t="shared" ref="F17:F22" si="1">+(D17*100)/$D$23</f>
        <v>40.991863618752419</v>
      </c>
      <c r="G17" s="34">
        <v>36614</v>
      </c>
      <c r="H17" s="34">
        <v>38750</v>
      </c>
      <c r="I17" s="35">
        <f t="shared" si="0"/>
        <v>5.8338340525482035</v>
      </c>
      <c r="J17" s="35">
        <f t="shared" ref="J17:J22" si="2">+(H17*100)/$H$23</f>
        <v>41.159912900313344</v>
      </c>
      <c r="K17" s="76"/>
      <c r="L17" s="34">
        <v>161663</v>
      </c>
      <c r="M17" s="35">
        <f t="shared" ref="M17:M22" si="3">+(L17*100)/$L$23</f>
        <v>38.097785486535464</v>
      </c>
      <c r="N17" s="15"/>
    </row>
    <row r="18" spans="1:14" ht="15.75">
      <c r="A18" s="12"/>
      <c r="B18" s="33" t="s">
        <v>160</v>
      </c>
      <c r="C18" s="34">
        <v>1574</v>
      </c>
      <c r="D18" s="34">
        <v>1712</v>
      </c>
      <c r="E18" s="35">
        <f t="shared" si="0"/>
        <v>8.767471410419315</v>
      </c>
      <c r="F18" s="35">
        <f t="shared" si="1"/>
        <v>13.266175900813638</v>
      </c>
      <c r="G18" s="34">
        <v>14851</v>
      </c>
      <c r="H18" s="34">
        <v>13786</v>
      </c>
      <c r="I18" s="35">
        <f t="shared" si="0"/>
        <v>-7.1712342603191708</v>
      </c>
      <c r="J18" s="35">
        <f t="shared" si="2"/>
        <v>14.643369270805673</v>
      </c>
      <c r="K18" s="76"/>
      <c r="L18" s="34">
        <v>71152</v>
      </c>
      <c r="M18" s="35">
        <f t="shared" si="3"/>
        <v>16.76780483436514</v>
      </c>
      <c r="N18" s="15"/>
    </row>
    <row r="19" spans="1:14" ht="15.75">
      <c r="A19" s="12"/>
      <c r="B19" s="33" t="s">
        <v>161</v>
      </c>
      <c r="C19" s="34">
        <v>579</v>
      </c>
      <c r="D19" s="34">
        <v>571</v>
      </c>
      <c r="E19" s="35">
        <f t="shared" si="0"/>
        <v>-1.3816925734024155</v>
      </c>
      <c r="F19" s="35">
        <f t="shared" si="1"/>
        <v>4.4246416117783802</v>
      </c>
      <c r="G19" s="34">
        <v>5441</v>
      </c>
      <c r="H19" s="34">
        <v>4643</v>
      </c>
      <c r="I19" s="35">
        <f t="shared" si="0"/>
        <v>-14.666421613673952</v>
      </c>
      <c r="J19" s="35">
        <f t="shared" si="2"/>
        <v>4.9317542089330288</v>
      </c>
      <c r="K19" s="76"/>
      <c r="L19" s="34">
        <v>25808</v>
      </c>
      <c r="M19" s="35">
        <f t="shared" si="3"/>
        <v>6.0819584434070091</v>
      </c>
      <c r="N19" s="15"/>
    </row>
    <row r="20" spans="1:14" ht="15.75">
      <c r="A20" s="12"/>
      <c r="B20" s="33" t="s">
        <v>162</v>
      </c>
      <c r="C20" s="34">
        <v>605</v>
      </c>
      <c r="D20" s="34">
        <v>667</v>
      </c>
      <c r="E20" s="35">
        <f t="shared" si="0"/>
        <v>10.247933884297522</v>
      </c>
      <c r="F20" s="35">
        <f t="shared" si="1"/>
        <v>5.1685393258426968</v>
      </c>
      <c r="G20" s="34">
        <v>6562</v>
      </c>
      <c r="H20" s="34">
        <v>5703</v>
      </c>
      <c r="I20" s="35">
        <f t="shared" si="0"/>
        <v>-13.090521182566295</v>
      </c>
      <c r="J20" s="35">
        <f t="shared" si="2"/>
        <v>6.057676987625471</v>
      </c>
      <c r="K20" s="76"/>
      <c r="L20" s="34">
        <v>32982</v>
      </c>
      <c r="M20" s="35">
        <f t="shared" si="3"/>
        <v>7.7725958377421716</v>
      </c>
      <c r="N20" s="15"/>
    </row>
    <row r="21" spans="1:14" ht="15.75">
      <c r="A21" s="12"/>
      <c r="B21" s="33" t="s">
        <v>163</v>
      </c>
      <c r="C21" s="34">
        <v>67</v>
      </c>
      <c r="D21" s="34">
        <v>49</v>
      </c>
      <c r="E21" s="35">
        <f t="shared" si="0"/>
        <v>-26.865671641791046</v>
      </c>
      <c r="F21" s="35">
        <f t="shared" si="1"/>
        <v>0.37969779155366135</v>
      </c>
      <c r="G21" s="34">
        <v>500</v>
      </c>
      <c r="H21" s="34">
        <v>444</v>
      </c>
      <c r="I21" s="35">
        <f t="shared" si="0"/>
        <v>-11.2</v>
      </c>
      <c r="J21" s="35">
        <f t="shared" si="2"/>
        <v>0.47161293749004196</v>
      </c>
      <c r="K21" s="76"/>
      <c r="L21" s="34">
        <v>3144</v>
      </c>
      <c r="M21" s="35">
        <f t="shared" si="3"/>
        <v>0.74092054192776025</v>
      </c>
      <c r="N21" s="15"/>
    </row>
    <row r="22" spans="1:14" ht="15.75">
      <c r="A22" s="12"/>
      <c r="B22" s="33" t="s">
        <v>164</v>
      </c>
      <c r="C22" s="34">
        <v>2573</v>
      </c>
      <c r="D22" s="34">
        <v>3418</v>
      </c>
      <c r="E22" s="35">
        <f t="shared" si="0"/>
        <v>32.841041585697624</v>
      </c>
      <c r="F22" s="35">
        <f t="shared" si="1"/>
        <v>26.485858194498256</v>
      </c>
      <c r="G22" s="34">
        <v>18667</v>
      </c>
      <c r="H22" s="34">
        <v>21312</v>
      </c>
      <c r="I22" s="35">
        <f t="shared" si="0"/>
        <v>14.169389832324431</v>
      </c>
      <c r="J22" s="35">
        <f t="shared" si="2"/>
        <v>22.637420999522014</v>
      </c>
      <c r="K22" s="76"/>
      <c r="L22" s="34">
        <v>92333</v>
      </c>
      <c r="M22" s="35">
        <f t="shared" si="3"/>
        <v>21.759356360628463</v>
      </c>
      <c r="N22" s="15"/>
    </row>
    <row r="23" spans="1:14" ht="15.75">
      <c r="A23" s="12"/>
      <c r="B23" s="39" t="s">
        <v>93</v>
      </c>
      <c r="C23" s="36">
        <f>SUM(C16:C22)</f>
        <v>10860</v>
      </c>
      <c r="D23" s="36">
        <f>SUM(D16:D22)</f>
        <v>12905</v>
      </c>
      <c r="E23" s="37">
        <f t="shared" si="0"/>
        <v>18.830570902394108</v>
      </c>
      <c r="F23" s="37">
        <f>SUM(F16:F22)</f>
        <v>100</v>
      </c>
      <c r="G23" s="36">
        <f>SUM(G16:G22)</f>
        <v>91169</v>
      </c>
      <c r="H23" s="36">
        <f>SUM(H16:H22)</f>
        <v>94145</v>
      </c>
      <c r="I23" s="37">
        <f t="shared" si="0"/>
        <v>3.2642674593337695</v>
      </c>
      <c r="J23" s="37">
        <f>SUM(J16:J22)</f>
        <v>100</v>
      </c>
      <c r="K23" s="4"/>
      <c r="L23" s="36">
        <f>SUM(L16:L22)</f>
        <v>424337</v>
      </c>
      <c r="M23" s="37">
        <f>SUM(M16:M22)</f>
        <v>100</v>
      </c>
      <c r="N23" s="15"/>
    </row>
    <row r="24" spans="1:14">
      <c r="A24" s="12"/>
      <c r="B24" s="4"/>
      <c r="C24" s="29"/>
      <c r="D24" s="4"/>
      <c r="E24" s="4"/>
      <c r="F24" s="4"/>
      <c r="G24" s="29"/>
      <c r="H24" s="4"/>
      <c r="I24" s="4"/>
      <c r="J24" s="4"/>
      <c r="K24" s="4"/>
      <c r="L24" s="29"/>
      <c r="M24" s="4"/>
      <c r="N24" s="15"/>
    </row>
    <row r="25" spans="1:14" ht="15.75">
      <c r="A25" s="12"/>
      <c r="B25" s="33" t="s">
        <v>40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FF0000"/>
  </sheetPr>
  <dimension ref="A1:V29"/>
  <sheetViews>
    <sheetView showGridLines="0" zoomScale="90" zoomScaleNormal="90" workbookViewId="0"/>
  </sheetViews>
  <sheetFormatPr defaultColWidth="11.42578125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6" t="s">
        <v>165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</row>
    <row r="12" spans="1:22" ht="15.75">
      <c r="A12" s="12"/>
      <c r="B12" s="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15"/>
    </row>
    <row r="13" spans="1:22" ht="47.25">
      <c r="A13" s="12"/>
      <c r="B13" s="30" t="s">
        <v>166</v>
      </c>
      <c r="C13" s="97" t="s">
        <v>52</v>
      </c>
      <c r="D13" s="97"/>
      <c r="E13" s="94" t="s">
        <v>23</v>
      </c>
      <c r="F13" s="94" t="s">
        <v>55</v>
      </c>
      <c r="G13" s="98" t="s">
        <v>54</v>
      </c>
      <c r="H13" s="99"/>
      <c r="I13" s="94" t="s">
        <v>23</v>
      </c>
      <c r="J13" s="94" t="s">
        <v>57</v>
      </c>
      <c r="K13" s="87"/>
      <c r="L13" s="82" t="s">
        <v>56</v>
      </c>
      <c r="M13" s="94" t="s">
        <v>57</v>
      </c>
      <c r="N13" s="15"/>
    </row>
    <row r="14" spans="1:22" ht="15.75">
      <c r="A14" s="12"/>
      <c r="B14" s="30"/>
      <c r="C14" s="31">
        <v>2017</v>
      </c>
      <c r="D14" s="31">
        <v>2018</v>
      </c>
      <c r="E14" s="94"/>
      <c r="F14" s="94"/>
      <c r="G14" s="31">
        <v>2017</v>
      </c>
      <c r="H14" s="31">
        <v>2018</v>
      </c>
      <c r="I14" s="94"/>
      <c r="J14" s="94"/>
      <c r="K14" s="87"/>
      <c r="L14" s="38" t="s">
        <v>58</v>
      </c>
      <c r="M14" s="94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3" t="s">
        <v>167</v>
      </c>
      <c r="C16" s="34">
        <v>4303</v>
      </c>
      <c r="D16" s="34">
        <v>6066</v>
      </c>
      <c r="E16" s="35">
        <f t="shared" ref="E16:E22" si="0">IF(ISBLANK(D16),"",(IFERROR(((D16/C16-1)*100),"")))</f>
        <v>40.971415291656974</v>
      </c>
      <c r="F16" s="35">
        <f>+(D16*100)/$D$22</f>
        <v>47.005036807438977</v>
      </c>
      <c r="G16" s="34">
        <v>34002</v>
      </c>
      <c r="H16" s="34">
        <v>36790</v>
      </c>
      <c r="I16" s="35">
        <f t="shared" ref="I16:I22" si="1">IF(ISBLANK(H16),"",(IFERROR(((H16/G16-1)*100),"")))</f>
        <v>8.1995176754308563</v>
      </c>
      <c r="J16" s="35">
        <f>+(H16*100)/$H$22</f>
        <v>39.078017951032983</v>
      </c>
      <c r="K16" s="76"/>
      <c r="L16" s="34">
        <v>156295</v>
      </c>
      <c r="M16" s="35">
        <f>+(L16*100)/$L$22</f>
        <v>36.832753212658808</v>
      </c>
      <c r="N16" s="15"/>
    </row>
    <row r="17" spans="1:14" ht="15.75">
      <c r="A17" s="12"/>
      <c r="B17" s="33" t="s">
        <v>168</v>
      </c>
      <c r="C17" s="34">
        <v>3408</v>
      </c>
      <c r="D17" s="34">
        <v>3568</v>
      </c>
      <c r="E17" s="35">
        <f t="shared" si="0"/>
        <v>4.6948356807511749</v>
      </c>
      <c r="F17" s="35">
        <f t="shared" ref="F17:F21" si="2">+(D17*100)/$D$22</f>
        <v>27.648198372723751</v>
      </c>
      <c r="G17" s="34">
        <v>30921</v>
      </c>
      <c r="H17" s="34">
        <v>29804</v>
      </c>
      <c r="I17" s="35">
        <f t="shared" si="1"/>
        <v>-3.6124316807347734</v>
      </c>
      <c r="J17" s="35">
        <f t="shared" ref="J17:J21" si="3">+(H17*100)/$H$22</f>
        <v>31.657549524669392</v>
      </c>
      <c r="K17" s="76"/>
      <c r="L17" s="34">
        <v>150577</v>
      </c>
      <c r="M17" s="35">
        <f t="shared" ref="M17:M21" si="4">+(L17*100)/$L$22</f>
        <v>35.485239326290191</v>
      </c>
      <c r="N17" s="15"/>
    </row>
    <row r="18" spans="1:14" ht="15.75">
      <c r="A18" s="12"/>
      <c r="B18" s="33" t="s">
        <v>169</v>
      </c>
      <c r="C18" s="34">
        <v>1264</v>
      </c>
      <c r="D18" s="34">
        <v>1208</v>
      </c>
      <c r="E18" s="35">
        <f t="shared" si="0"/>
        <v>-4.4303797468354444</v>
      </c>
      <c r="F18" s="35">
        <f t="shared" si="2"/>
        <v>9.3607129019759778</v>
      </c>
      <c r="G18" s="34">
        <v>10225</v>
      </c>
      <c r="H18" s="34">
        <v>10646</v>
      </c>
      <c r="I18" s="35">
        <f t="shared" si="1"/>
        <v>4.1173594132029256</v>
      </c>
      <c r="J18" s="35">
        <f t="shared" si="3"/>
        <v>11.308088586754474</v>
      </c>
      <c r="K18" s="76"/>
      <c r="L18" s="34">
        <v>46439</v>
      </c>
      <c r="M18" s="35">
        <f t="shared" si="4"/>
        <v>10.943896007182969</v>
      </c>
      <c r="N18" s="15"/>
    </row>
    <row r="19" spans="1:14" ht="15.75">
      <c r="A19" s="12"/>
      <c r="B19" s="33" t="s">
        <v>170</v>
      </c>
      <c r="C19" s="34">
        <v>1007</v>
      </c>
      <c r="D19" s="34">
        <v>1055</v>
      </c>
      <c r="E19" s="35">
        <f t="shared" si="0"/>
        <v>4.7666335650446978</v>
      </c>
      <c r="F19" s="35">
        <f t="shared" si="2"/>
        <v>8.1751259201859749</v>
      </c>
      <c r="G19" s="34">
        <v>8514</v>
      </c>
      <c r="H19" s="34">
        <v>8918</v>
      </c>
      <c r="I19" s="35">
        <f t="shared" si="1"/>
        <v>4.7451256753582305</v>
      </c>
      <c r="J19" s="35">
        <f t="shared" si="3"/>
        <v>9.4726220192256623</v>
      </c>
      <c r="K19" s="76"/>
      <c r="L19" s="34">
        <v>37805</v>
      </c>
      <c r="M19" s="35">
        <f t="shared" si="4"/>
        <v>8.9091924578813533</v>
      </c>
      <c r="N19" s="15"/>
    </row>
    <row r="20" spans="1:14" ht="15.75">
      <c r="A20" s="12"/>
      <c r="B20" s="33" t="s">
        <v>171</v>
      </c>
      <c r="C20" s="34">
        <v>354</v>
      </c>
      <c r="D20" s="34">
        <v>395</v>
      </c>
      <c r="E20" s="35">
        <f t="shared" si="0"/>
        <v>11.581920903954801</v>
      </c>
      <c r="F20" s="35">
        <f t="shared" si="2"/>
        <v>3.0608291359938007</v>
      </c>
      <c r="G20" s="34">
        <v>3181</v>
      </c>
      <c r="H20" s="34">
        <v>3292</v>
      </c>
      <c r="I20" s="35">
        <f t="shared" si="1"/>
        <v>3.4894687205281327</v>
      </c>
      <c r="J20" s="35">
        <f t="shared" si="3"/>
        <v>3.4967337617504914</v>
      </c>
      <c r="K20" s="76"/>
      <c r="L20" s="34">
        <v>13770</v>
      </c>
      <c r="M20" s="35">
        <f t="shared" si="4"/>
        <v>3.2450622971836065</v>
      </c>
      <c r="N20" s="15"/>
    </row>
    <row r="21" spans="1:14" ht="15.75">
      <c r="A21" s="12"/>
      <c r="B21" s="33" t="s">
        <v>172</v>
      </c>
      <c r="C21" s="34">
        <v>524</v>
      </c>
      <c r="D21" s="34">
        <v>613</v>
      </c>
      <c r="E21" s="35">
        <f t="shared" si="0"/>
        <v>16.984732824427475</v>
      </c>
      <c r="F21" s="35">
        <f t="shared" si="2"/>
        <v>4.7500968616815191</v>
      </c>
      <c r="G21" s="34">
        <v>4326</v>
      </c>
      <c r="H21" s="34">
        <v>4695</v>
      </c>
      <c r="I21" s="35">
        <f t="shared" si="1"/>
        <v>8.5298196948682339</v>
      </c>
      <c r="J21" s="35">
        <f t="shared" si="3"/>
        <v>4.9869881565669978</v>
      </c>
      <c r="K21" s="76"/>
      <c r="L21" s="34">
        <v>19451</v>
      </c>
      <c r="M21" s="35">
        <f t="shared" si="4"/>
        <v>4.583856698803074</v>
      </c>
      <c r="N21" s="15"/>
    </row>
    <row r="22" spans="1:14" ht="15.75">
      <c r="A22" s="12"/>
      <c r="B22" s="39" t="s">
        <v>93</v>
      </c>
      <c r="C22" s="36">
        <f>SUM(C16:C21)</f>
        <v>10860</v>
      </c>
      <c r="D22" s="36">
        <f>SUM(D16:D21)</f>
        <v>12905</v>
      </c>
      <c r="E22" s="37">
        <f t="shared" si="0"/>
        <v>18.830570902394108</v>
      </c>
      <c r="F22" s="36">
        <f>SUM(F16:F21)</f>
        <v>99.999999999999986</v>
      </c>
      <c r="G22" s="36">
        <f>SUM(G16:G21)</f>
        <v>91169</v>
      </c>
      <c r="H22" s="36">
        <f>SUM(H16:H21)</f>
        <v>94145</v>
      </c>
      <c r="I22" s="37">
        <f t="shared" si="1"/>
        <v>3.2642674593337695</v>
      </c>
      <c r="J22" s="36">
        <f>SUM(J16:J21)</f>
        <v>100</v>
      </c>
      <c r="K22" s="4"/>
      <c r="L22" s="36">
        <f>SUM(L16:L21)</f>
        <v>424337</v>
      </c>
      <c r="M22" s="36">
        <f>SUM(M16:M21)</f>
        <v>100.00000000000001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3" t="s">
        <v>40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9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FF0000"/>
  </sheetPr>
  <dimension ref="A1:V56"/>
  <sheetViews>
    <sheetView showGridLines="0" zoomScale="90" zoomScaleNormal="90" workbookViewId="0"/>
  </sheetViews>
  <sheetFormatPr defaultColWidth="11.42578125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6" t="s">
        <v>173</v>
      </c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15"/>
    </row>
    <row r="12" spans="1:22" ht="15.75">
      <c r="A12" s="12"/>
      <c r="B12" s="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15"/>
    </row>
    <row r="13" spans="1:22" ht="47.25">
      <c r="A13" s="12"/>
      <c r="B13" s="30" t="s">
        <v>174</v>
      </c>
      <c r="C13" s="97" t="s">
        <v>52</v>
      </c>
      <c r="D13" s="97"/>
      <c r="E13" s="94" t="s">
        <v>23</v>
      </c>
      <c r="F13" s="94" t="s">
        <v>55</v>
      </c>
      <c r="G13" s="98" t="s">
        <v>54</v>
      </c>
      <c r="H13" s="99"/>
      <c r="I13" s="94" t="s">
        <v>23</v>
      </c>
      <c r="J13" s="94" t="s">
        <v>57</v>
      </c>
      <c r="K13" s="87"/>
      <c r="L13" s="82" t="s">
        <v>56</v>
      </c>
      <c r="M13" s="94" t="s">
        <v>57</v>
      </c>
      <c r="N13" s="15"/>
    </row>
    <row r="14" spans="1:22" ht="15.75">
      <c r="A14" s="12"/>
      <c r="B14" s="30"/>
      <c r="C14" s="31">
        <v>2017</v>
      </c>
      <c r="D14" s="31">
        <v>2018</v>
      </c>
      <c r="E14" s="94"/>
      <c r="F14" s="94"/>
      <c r="G14" s="31">
        <v>2017</v>
      </c>
      <c r="H14" s="31">
        <v>2018</v>
      </c>
      <c r="I14" s="94"/>
      <c r="J14" s="94"/>
      <c r="K14" s="87"/>
      <c r="L14" s="38" t="s">
        <v>58</v>
      </c>
      <c r="M14" s="94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3" t="s">
        <v>175</v>
      </c>
      <c r="C16" s="34">
        <v>130</v>
      </c>
      <c r="D16" s="34">
        <v>110</v>
      </c>
      <c r="E16" s="35">
        <f t="shared" ref="E16:E22" si="0">IF(ISBLANK(D16),"",(IFERROR(((D16/C16-1)*100),"")))</f>
        <v>-15.384615384615385</v>
      </c>
      <c r="F16" s="35">
        <f>+(D16*100)/$D$22</f>
        <v>0.85238279736536227</v>
      </c>
      <c r="G16" s="34">
        <v>768</v>
      </c>
      <c r="H16" s="34">
        <v>698</v>
      </c>
      <c r="I16" s="35">
        <f t="shared" ref="I16:I22" si="1">IF(ISBLANK(H16),"",(IFERROR(((H16/G16-1)*100),"")))</f>
        <v>-9.1145833333333375</v>
      </c>
      <c r="J16" s="35">
        <f>+(H16*100)/$H$22</f>
        <v>0.74140952785596681</v>
      </c>
      <c r="K16" s="76"/>
      <c r="L16" s="34">
        <v>2442</v>
      </c>
      <c r="M16" s="35">
        <f>+(L16*100)/$L$22</f>
        <v>0.57548599344389006</v>
      </c>
      <c r="N16" s="15"/>
    </row>
    <row r="17" spans="1:14" ht="15.75">
      <c r="A17" s="12"/>
      <c r="B17" s="33" t="s">
        <v>176</v>
      </c>
      <c r="C17" s="34">
        <v>4676</v>
      </c>
      <c r="D17" s="34">
        <v>5412</v>
      </c>
      <c r="E17" s="35">
        <f t="shared" si="0"/>
        <v>15.739948674080416</v>
      </c>
      <c r="F17" s="35">
        <f t="shared" ref="F17:F21" si="2">+(D17*100)/$D$22</f>
        <v>41.937233630375822</v>
      </c>
      <c r="G17" s="34">
        <v>42036</v>
      </c>
      <c r="H17" s="34">
        <v>38900</v>
      </c>
      <c r="I17" s="35">
        <f t="shared" si="1"/>
        <v>-7.4602721476829341</v>
      </c>
      <c r="J17" s="35">
        <f t="shared" ref="J17:J21" si="3">+(H17*100)/$H$22</f>
        <v>41.319241595411334</v>
      </c>
      <c r="K17" s="76"/>
      <c r="L17" s="34">
        <v>178739</v>
      </c>
      <c r="M17" s="35">
        <f t="shared" ref="M17:M21" si="4">+(L17*100)/$L$22</f>
        <v>42.121945529143112</v>
      </c>
      <c r="N17" s="15"/>
    </row>
    <row r="18" spans="1:14" ht="15.75">
      <c r="A18" s="12"/>
      <c r="B18" s="33" t="s">
        <v>177</v>
      </c>
      <c r="C18" s="34">
        <v>246</v>
      </c>
      <c r="D18" s="34">
        <v>197</v>
      </c>
      <c r="E18" s="35">
        <f t="shared" si="0"/>
        <v>-19.918699186991873</v>
      </c>
      <c r="F18" s="35">
        <f t="shared" si="2"/>
        <v>1.5265401007361488</v>
      </c>
      <c r="G18" s="34">
        <v>2840</v>
      </c>
      <c r="H18" s="34">
        <v>1929</v>
      </c>
      <c r="I18" s="35">
        <f t="shared" si="1"/>
        <v>-32.077464788732392</v>
      </c>
      <c r="J18" s="35">
        <f t="shared" si="3"/>
        <v>2.0489670189601146</v>
      </c>
      <c r="K18" s="76"/>
      <c r="L18" s="34">
        <v>13184</v>
      </c>
      <c r="M18" s="35">
        <f t="shared" si="4"/>
        <v>3.106964511697071</v>
      </c>
      <c r="N18" s="15"/>
    </row>
    <row r="19" spans="1:14" ht="15.75">
      <c r="A19" s="12"/>
      <c r="B19" s="33" t="s">
        <v>178</v>
      </c>
      <c r="C19" s="34">
        <v>62</v>
      </c>
      <c r="D19" s="34">
        <v>57</v>
      </c>
      <c r="E19" s="35">
        <f t="shared" si="0"/>
        <v>-8.0645161290322616</v>
      </c>
      <c r="F19" s="35">
        <f t="shared" si="2"/>
        <v>0.44168926772568773</v>
      </c>
      <c r="G19" s="34">
        <v>598</v>
      </c>
      <c r="H19" s="34">
        <v>464</v>
      </c>
      <c r="I19" s="35">
        <f t="shared" si="1"/>
        <v>-22.408026755852838</v>
      </c>
      <c r="J19" s="35">
        <f t="shared" si="3"/>
        <v>0.49285676350310692</v>
      </c>
      <c r="K19" s="76"/>
      <c r="L19" s="34">
        <v>2517</v>
      </c>
      <c r="M19" s="35">
        <f t="shared" si="4"/>
        <v>0.59316062469216679</v>
      </c>
      <c r="N19" s="15"/>
    </row>
    <row r="20" spans="1:14" ht="15.75">
      <c r="A20" s="12"/>
      <c r="B20" s="33" t="s">
        <v>179</v>
      </c>
      <c r="C20" s="34">
        <v>4825</v>
      </c>
      <c r="D20" s="34">
        <v>5843</v>
      </c>
      <c r="E20" s="35">
        <f t="shared" si="0"/>
        <v>21.098445595854919</v>
      </c>
      <c r="F20" s="35">
        <f t="shared" si="2"/>
        <v>45.277024409143742</v>
      </c>
      <c r="G20" s="34">
        <v>36845</v>
      </c>
      <c r="H20" s="34">
        <v>42625</v>
      </c>
      <c r="I20" s="35">
        <f t="shared" si="1"/>
        <v>15.687338851947352</v>
      </c>
      <c r="J20" s="35">
        <f t="shared" si="3"/>
        <v>45.275904190344683</v>
      </c>
      <c r="K20" s="76"/>
      <c r="L20" s="34">
        <v>202792</v>
      </c>
      <c r="M20" s="35">
        <f t="shared" si="4"/>
        <v>47.79031760134044</v>
      </c>
      <c r="N20" s="15"/>
    </row>
    <row r="21" spans="1:14" ht="15.75">
      <c r="A21" s="12"/>
      <c r="B21" s="33" t="s">
        <v>92</v>
      </c>
      <c r="C21" s="34">
        <v>921</v>
      </c>
      <c r="D21" s="34">
        <v>1286</v>
      </c>
      <c r="E21" s="35">
        <f t="shared" si="0"/>
        <v>39.630836047774153</v>
      </c>
      <c r="F21" s="35">
        <f t="shared" si="2"/>
        <v>9.9651297946532349</v>
      </c>
      <c r="G21" s="34">
        <v>8082</v>
      </c>
      <c r="H21" s="34">
        <v>9529</v>
      </c>
      <c r="I21" s="35">
        <f t="shared" si="1"/>
        <v>17.903984162336052</v>
      </c>
      <c r="J21" s="35">
        <f t="shared" si="3"/>
        <v>10.121620903924796</v>
      </c>
      <c r="K21" s="76"/>
      <c r="L21" s="34">
        <v>24663</v>
      </c>
      <c r="M21" s="35">
        <f t="shared" si="4"/>
        <v>5.8121257396833181</v>
      </c>
      <c r="N21" s="15"/>
    </row>
    <row r="22" spans="1:14" ht="15.75">
      <c r="A22" s="12"/>
      <c r="B22" s="39" t="s">
        <v>93</v>
      </c>
      <c r="C22" s="41">
        <f>SUM(C16:C21)</f>
        <v>10860</v>
      </c>
      <c r="D22" s="41">
        <f>SUM(D16:D21)</f>
        <v>12905</v>
      </c>
      <c r="E22" s="37">
        <f t="shared" si="0"/>
        <v>18.830570902394108</v>
      </c>
      <c r="F22" s="37">
        <v>100</v>
      </c>
      <c r="G22" s="41">
        <f>SUM(G16:G21)</f>
        <v>91169</v>
      </c>
      <c r="H22" s="41">
        <f>SUM(H16:H21)</f>
        <v>94145</v>
      </c>
      <c r="I22" s="37">
        <f t="shared" si="1"/>
        <v>3.2642674593337695</v>
      </c>
      <c r="J22" s="37">
        <v>100</v>
      </c>
      <c r="K22" s="4"/>
      <c r="L22" s="41">
        <f>SUM(L16:L21)</f>
        <v>424337</v>
      </c>
      <c r="M22" s="37">
        <f>SUM(M16:M21)</f>
        <v>100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3" t="s">
        <v>40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jaime.garcia</dc:creator>
  <cp:keywords/>
  <dc:description/>
  <cp:lastModifiedBy>jairo.hamon</cp:lastModifiedBy>
  <cp:revision/>
  <dcterms:created xsi:type="dcterms:W3CDTF">2016-02-01T19:28:21Z</dcterms:created>
  <dcterms:modified xsi:type="dcterms:W3CDTF">2025-08-19T06:25:49Z</dcterms:modified>
  <cp:category/>
  <cp:contentStatus/>
</cp:coreProperties>
</file>