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K:\DATOS\Downloads\Botón de Transparencia\"/>
    </mc:Choice>
  </mc:AlternateContent>
  <xr:revisionPtr revIDLastSave="0" documentId="8_{A3CE06AE-B232-47B8-AD7B-84BE58279692}" xr6:coauthVersionLast="41" xr6:coauthVersionMax="41" xr10:uidLastSave="{00000000-0000-0000-0000-000000000000}"/>
  <bookViews>
    <workbookView xWindow="-120" yWindow="-120" windowWidth="20730" windowHeight="11160" xr2:uid="{00000000-000D-0000-FFFF-FFFF00000000}"/>
  </bookViews>
  <sheets>
    <sheet name="Plan Institucional 2015-2018" sheetId="1" r:id="rId1"/>
  </sheets>
  <definedNames>
    <definedName name="_xlnm._FilterDatabase" localSheetId="0" hidden="1">'Plan Institucional 2015-2018'!$A$6:$WZX$72</definedName>
    <definedName name="_xlnm.Print_Area" localSheetId="0">'Plan Institucional 2015-2018'!$A$1:$X$72</definedName>
    <definedName name="TIPO_INDICADOR" comment="Seleccion">'Plan Institucional 2015-2018'!$WZX$1:$XFD$4</definedName>
    <definedName name="_xlnm.Print_Titles" localSheetId="0">'Plan Institucional 2015-2018'!$1:$6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7" i="1" l="1"/>
  <c r="K36" i="1" l="1"/>
  <c r="L41" i="1"/>
  <c r="L37" i="1"/>
  <c r="L36" i="1"/>
  <c r="L19" i="1"/>
  <c r="N41" i="1" l="1"/>
  <c r="N36" i="1"/>
  <c r="N19" i="1"/>
  <c r="N12" i="1"/>
  <c r="L12" i="1"/>
  <c r="K54" i="1" l="1"/>
  <c r="K50" i="1"/>
  <c r="I41" i="1" l="1"/>
  <c r="I37" i="1"/>
  <c r="I36" i="1"/>
  <c r="I19" i="1"/>
  <c r="I12" i="1"/>
  <c r="G33" i="1" l="1"/>
  <c r="G23" i="1"/>
  <c r="G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Zulma Esther Chicuasuque Calderon</author>
  </authors>
  <commentList>
    <comment ref="G29" authorId="0" shapeId="0" xr:uid="{00000000-0006-0000-0000-000001000000}">
      <text>
        <r>
          <rPr>
            <b/>
            <sz val="9"/>
            <color indexed="81"/>
            <rFont val="Tahoma"/>
            <family val="2"/>
          </rPr>
          <t>La meta total del indicador es 3.940. Sin embargo por ser compartida con el Ministerio de Trabajo el SENA debe realizar 3.800 y el Ministerio 140</t>
        </r>
        <r>
          <rPr>
            <sz val="9"/>
            <color indexed="81"/>
            <rFont val="Tahoma"/>
            <family val="2"/>
          </rPr>
          <t xml:space="preserve">
</t>
        </r>
      </text>
    </comment>
  </commentList>
</comments>
</file>

<file path=xl/sharedStrings.xml><?xml version="1.0" encoding="utf-8"?>
<sst xmlns="http://schemas.openxmlformats.org/spreadsheetml/2006/main" count="948" uniqueCount="272">
  <si>
    <t xml:space="preserve">Gestión </t>
  </si>
  <si>
    <t>OBJETIVOS SECTORIALES</t>
  </si>
  <si>
    <t>ESTRATEGIAS</t>
  </si>
  <si>
    <t>INDICADORES</t>
  </si>
  <si>
    <t>TIPO DE INDICADOR</t>
  </si>
  <si>
    <t>Frecuencia  Medición</t>
  </si>
  <si>
    <t>META CUATRIENIO</t>
  </si>
  <si>
    <t>DEPENDENCIA RESPONSABLE</t>
  </si>
  <si>
    <t>OBJETIVO PND</t>
    <phoneticPr fontId="0" type="noConversion"/>
  </si>
  <si>
    <t>Tasa de Trabajo Infantil</t>
  </si>
  <si>
    <t>Anual</t>
  </si>
  <si>
    <t>Trimestral</t>
  </si>
  <si>
    <t>Producto</t>
  </si>
  <si>
    <t>Tasa de desempleo femenina</t>
  </si>
  <si>
    <t>Dirección de Riesgos Laborales</t>
  </si>
  <si>
    <t>Dirección de Pensiones y otras Prestaciones</t>
  </si>
  <si>
    <t>COMPONENTE TRABAJO DECENTE</t>
  </si>
  <si>
    <t>Respeto y vigencia de los Derechos fundamentales en el trabajo</t>
  </si>
  <si>
    <t>Creación de empleo</t>
  </si>
  <si>
    <t>Extensión de la protección y la seguridad social</t>
  </si>
  <si>
    <t>1. Determinar condiciones que contribuyan a: la generación de trabajo decente, la consolidación del mercado de trabajo, la empleabilidad, el mejoramiento de las capacidades productivas de la población y el emprendimiento y desarrollo empresarial como mecanismos para la generación de trabajo, generación de ingresos y la movilidad social de acuerdo a las particularidades de cada región</t>
  </si>
  <si>
    <t xml:space="preserve">2. Fortalecer el Sistema de Seguridad Social mediante la promoción a la afiliación  en los Subsistemas de Pensiones, Riesgos laborales y  cajas de compensación familiar. Así como también, generar mecanismos de  equidad a través de un sistema de protección a la vejez desde la vinculación y el reconocimiento de servicios sociales complementarios y la protección progresiva de los ingresos de las personas en su vejez. </t>
  </si>
  <si>
    <t>3. Promover la protección de los derechos fundamentales del trabajo y la promoción del diálogo social, la concertación, la conciliación y la erradicación del trabajo infantil a través de la articulación efectiva de las entidades</t>
  </si>
  <si>
    <t>4. Fortalecer el dialogo social y la concertación laboral.</t>
  </si>
  <si>
    <t>5. Desarrollar acciones de inspección, vigilancia y control con el fin de dar cumplimiento a las normas legales, reglamentarias y convencionales en materia de trabajo decente</t>
  </si>
  <si>
    <t>Promover la generación de empleo a través de mecanismos y programas que incentiven la creación de puestos de trabajo decente y empresas sostenibles.</t>
  </si>
  <si>
    <t>Consolidar el mercado de trabajo para facilitar el encuentro entre la oferta laboral y la demanda laboral, que disminuya los costos de transacción de las partes, teniendo en cuenta la diversidad territorial del país.</t>
  </si>
  <si>
    <t>Establecer mecanismos para atender  la demanda laboral de la población migrante.</t>
  </si>
  <si>
    <t>Mejorar las capacidades productivas de la población facilitando el acceso a  la formación de calidad y pertinente para el trabajo y su vinculación a procesos de desarrollo de competencias laborales específicas y básicas  acordes con su vocación y demandas del sector productivo.</t>
  </si>
  <si>
    <t>Tasa de desempleo</t>
  </si>
  <si>
    <t>Estrategias para fortalecer el Servicio Público de Empleo implementadas</t>
  </si>
  <si>
    <t>Estrategia implementada</t>
  </si>
  <si>
    <t>Gestión</t>
  </si>
  <si>
    <t>META 2019</t>
  </si>
  <si>
    <t>LINEA DE BASE 31 /12/2018</t>
  </si>
  <si>
    <t>Implementar las herramientas que fomentan la inclusión laboral de las personas que enfrentan barreras para la inserción laboral.</t>
  </si>
  <si>
    <t>Tasa de Desempleo jóvenes (14 - 28 años)</t>
  </si>
  <si>
    <t>Implementar la política de equidad laboral con enfoque de género.</t>
  </si>
  <si>
    <t>Implementar mecanismos que faciliten el acceso al Sistema de seguridad social y protección social</t>
  </si>
  <si>
    <t>Mensual</t>
  </si>
  <si>
    <t>Desarrollar mecanismos para protección del trabajador y de seguridad y cuidado en el trabajo.</t>
  </si>
  <si>
    <t>Definir los lineamientos que faciliten el acceso al sistema de subsidio familiar</t>
  </si>
  <si>
    <t>Dirección Generación  y Protección del Empleo y Subsidio Familiar</t>
  </si>
  <si>
    <t>Dirección de Movilidad y Formación para el trabajo</t>
  </si>
  <si>
    <t>Grupo Interno de Tabajo para las victimas y la Equifdad laboral con enfoque de Género</t>
  </si>
  <si>
    <t>Promover mecanismos flexibles de protección social integral y prestación de servicios a la población vulnerable y las víctimas buscando alternativas flexibles de transición para su vinculación a los sistemas de seguridad y protección social integral</t>
  </si>
  <si>
    <t>Bimestral</t>
  </si>
  <si>
    <t>Actualizar la normativa, fortalecer la capacidad institucional para la identificación y atención de la población involucrada</t>
  </si>
  <si>
    <t>Desarrollar los mecanismos para la protección de los derechos fundamentales de los trabajadores.</t>
  </si>
  <si>
    <t>Dirección Derechos Fundamentales del Trabajo</t>
  </si>
  <si>
    <t>Promocionar  el diálogo social para la transformación de las relaciones laborales</t>
  </si>
  <si>
    <t>Fijar programas, estrategias, instrumentos y metodologías para propiciar un entorno constructivo que permita llevar a cabo el diálogo social y la negociación colectiva de las condiciones laborales y salariales en el país</t>
  </si>
  <si>
    <t>Crear condiciones que contribuyan al fortalecimiento de las relaciones laborales tripartitas</t>
  </si>
  <si>
    <t>Implementar estrategias de inspección  sistémica, preventiva y estratégica</t>
  </si>
  <si>
    <t>Diálogo social</t>
  </si>
  <si>
    <t>Desarrollar mecanismos para la consolidación del sistema de información en IVC</t>
  </si>
  <si>
    <t>Dirección de Inspecicón, Vigilancia, Control y Gestión territorial</t>
  </si>
  <si>
    <t>6. Fortalecer las instituciones del Sector Trabajo y la rendición de cuentas en ejercicio del Buen Gobierno, en búsqueda de la modernización, eficiencia, eficacia y la transparencia</t>
  </si>
  <si>
    <t>Número de Ormet con alianzas territoriasles</t>
  </si>
  <si>
    <t>Porcentaje de población ocupada cotizante al sistema de pensiones</t>
  </si>
  <si>
    <t>Porcentaje de población ocupada afiliada a Administradora de Riesgos Laborales</t>
  </si>
  <si>
    <t>Tasa de formalidad laboral</t>
  </si>
  <si>
    <t>Sistema Nacional de cualificaciones diseñado e implementado</t>
  </si>
  <si>
    <t>Trabajadores afiliados a las Cajas de Compensación Familiar</t>
  </si>
  <si>
    <t>Pacto en PND</t>
  </si>
  <si>
    <t>Pacto por la equidad: política social moderna centrada en la familia, eficiente, de calidad y conectada a mercados</t>
  </si>
  <si>
    <t>Linea PND</t>
  </si>
  <si>
    <t>Estrategia</t>
  </si>
  <si>
    <t>Trabajo decente, acceso a mercados e ingresos dignos: acelerando la inclusión productiva</t>
  </si>
  <si>
    <t>Promover el acceso de la población a esquemas de protección y seguridad social</t>
  </si>
  <si>
    <t>Protección social general</t>
  </si>
  <si>
    <t xml:space="preserve">Promover mecanismos para la garantía de los derechos fundamentales de los trabajadores y los grupos prioritarios y vulnerables. </t>
  </si>
  <si>
    <t>Promover la garantía de los derechos de los trabajadores a nivel individual y colectivo.</t>
  </si>
  <si>
    <t>Promover el diálogo social en todas las regiones del país, en el marco de las relaciones laborales. P</t>
  </si>
  <si>
    <t>Diseñar e implementar el Plan Nacional de Inspección, Vigilancia y Control (PIVC) del trabajo</t>
  </si>
  <si>
    <t>Consolidar el Sistema Nacional de Formación para el Trabajo como fuente de oferta de conocimientos y habilidades ocupacionales respondiendo a las necesidades del sector productivo, y en concordancia con la formación profesional a nivel internacional, en el marco del Sistema Nacional de Cualificaciones</t>
  </si>
  <si>
    <t>Fortalecimiento y articulación institucional para el diseño e implementación del Sistema Nacional de Formación para el Trabajo</t>
  </si>
  <si>
    <t>Generar estrategias para una gestión del empleo eficiente, oportuna e integral con énfasis en los grupos poblacionales con mayores barreras para la empleabilidad y el emprendimiento.</t>
  </si>
  <si>
    <t>Generación de lineamientos y modelos para mejorar los servicios de gestión y colocación de empleo, así como de protección al cesante.</t>
  </si>
  <si>
    <t>Víctimas formadas para potenciar el enganche laboral en el Marco de las Rutas de Empleo y Autoempleo para la reparación integral</t>
  </si>
  <si>
    <t>Brecha de ingreso mensual promedio entre hombres y mujeres</t>
  </si>
  <si>
    <t>Promover la generación de ingresos y la inclusión productiva de la población vulnerable y en situación de pobreza, en contextos urbanos y rurales a través del emprendimiento y su integración al sector moderno</t>
  </si>
  <si>
    <t>Diseño de rutas integrales para la inclusión productiva de la población en situación de pobreza y vulnerabilidad diferenciando estrategias urbanas y rurales</t>
  </si>
  <si>
    <t>Sujetos colectivos que participan en procesos de restitución de capacidades productivas</t>
  </si>
  <si>
    <t>Municipios con inspección móvil del trabajo en áreas rurales</t>
  </si>
  <si>
    <t>Departamentos que cuentan con los  planes de implementación de la Línea de Política de Erradicación del trabajo infantil y protección al adolescente trabajador formulados</t>
  </si>
  <si>
    <t>Personas formadas en entornos laborales</t>
  </si>
  <si>
    <t>Empresas beneficiarias de la formación en entorno laboral</t>
  </si>
  <si>
    <t>Semestral</t>
  </si>
  <si>
    <t>NOMBRE Y APELLIDOS DEL FUNCIONARIO RESPONSBALE DE REPORTAR AVANCE</t>
  </si>
  <si>
    <t>CORREO ELECTRÓNICO DEL FUNCIONARIO RESPONSBALE DE REPORTAR AVANCE</t>
  </si>
  <si>
    <t>Milton Andrés Mora Angarita</t>
  </si>
  <si>
    <t>Ligia Carrero Monroy</t>
  </si>
  <si>
    <t>mmoraa@mintrabajo.gov.co</t>
  </si>
  <si>
    <t>lcarrero@mintrabajo.gov.co</t>
  </si>
  <si>
    <t>mduarteo@mintrabajo.gov.co</t>
  </si>
  <si>
    <t>Melba Mireya Duarte Osma  Ext. 11413</t>
  </si>
  <si>
    <t>Visitas realizadas dentro del Plan de Intervención Integral</t>
  </si>
  <si>
    <t>Jhon Alexander Romero Nocobe</t>
  </si>
  <si>
    <t>jromeron@mintrabajo.gov.co</t>
  </si>
  <si>
    <t>Stella Salazar Molina</t>
  </si>
  <si>
    <t>ssalazarm@mintrabajo.gov.co</t>
  </si>
  <si>
    <t>jsantiago@mintrabajo.gov.co</t>
  </si>
  <si>
    <t>gleal@mintrabajo.gov.co</t>
  </si>
  <si>
    <t>Gloria Helena Leal Ext. 11451</t>
  </si>
  <si>
    <t>LSANCHEZ@MINTRABAJO.GOV.CO</t>
  </si>
  <si>
    <t>Laura Sanchez Ext. 11460</t>
  </si>
  <si>
    <t>Janeth Cristina Santiago Ext. 11402</t>
  </si>
  <si>
    <t>mdiazh@mintrabajo.gov.co</t>
  </si>
  <si>
    <t>Maria Cristina  Díaz  Ext. 11399</t>
  </si>
  <si>
    <t>Sistema de información de IVC implementados y con registros actualizados en las territoriales</t>
  </si>
  <si>
    <t>1 Sistema Implementado</t>
  </si>
  <si>
    <t>3 Sistemas Implementados y con registros actualizados</t>
  </si>
  <si>
    <t>2 Sistemas implementados</t>
  </si>
  <si>
    <t>Yeani Isabel Marín Ramírez</t>
  </si>
  <si>
    <t>ymarinr@mintrabajo.gov.co</t>
  </si>
  <si>
    <t>Martha Ines Llano</t>
  </si>
  <si>
    <t>mllano@mintrabajo.gov.co</t>
  </si>
  <si>
    <t>Campo Elias Antolinez</t>
  </si>
  <si>
    <t>cantolinez@mintrabajo.gov.co</t>
  </si>
  <si>
    <t>Ana Lucia Fernandez de Soto Montalvo</t>
  </si>
  <si>
    <t>afernandez@mintrabajo.gov.co</t>
  </si>
  <si>
    <t xml:space="preserve">Víctimas (Nucleos familiares) que acceden a programas de emprendimiento en las rutas integrales de generación de empleo y autoempleo rural y urbano - </t>
  </si>
  <si>
    <t>Víctimas formadas vocacionalmente en el Marco de las Rutas de Empleo y Autoempleo para la reparación integral</t>
  </si>
  <si>
    <t>Nini Johanna Serna Alvarado</t>
  </si>
  <si>
    <t>nserna@mintrabajo.gov.co</t>
  </si>
  <si>
    <t>María Cristina Díaz Hernandez</t>
  </si>
  <si>
    <t>Implementar planes de mejoramiento para cerrar de manera escalonada y de acuerdo con la capacidad presupuestal de la entidad,  las brechas identificadas en el resultado del FURAG de cada vigencia</t>
  </si>
  <si>
    <t>Indice de desempeño institucional Solidarias</t>
  </si>
  <si>
    <t>Pacto por una gestión pública efectiva</t>
  </si>
  <si>
    <t>Indice de desempeño institucional SPE</t>
  </si>
  <si>
    <t>Indice de desempeño institucional Colpensiones</t>
  </si>
  <si>
    <t>Indice de desempeño institucional Mintrabajo</t>
  </si>
  <si>
    <t>Indice de desempeño institucional Supersubsidio</t>
  </si>
  <si>
    <t>Indice de desempeño institucional Sena</t>
  </si>
  <si>
    <t>80,7 (*)</t>
  </si>
  <si>
    <t xml:space="preserve"> </t>
  </si>
  <si>
    <t>Colocaciones a través del Servicio Público de Empleo </t>
  </si>
  <si>
    <t>III. Pacto por la equidad: política social moderna centrada en la familia, eficiente, de calidad y conectada a mercados</t>
  </si>
  <si>
    <t>F.	Trabajo decente, acceso a mercados e ingresos dignos: acelerando la inclusión productiva</t>
  </si>
  <si>
    <t>fredy.ramos@serviciodeempleo.gov.co</t>
  </si>
  <si>
    <t>ENTIDAD REPSONSABLE</t>
  </si>
  <si>
    <t>Ministerio del Trabajo</t>
  </si>
  <si>
    <t>Servicio Nacional de Aprendizaje</t>
  </si>
  <si>
    <t>Unidad Admiinistrativa Especial de Organizaciones Solidarias</t>
  </si>
  <si>
    <t>Unidad Admiinistrativa Especial del Servicio Público de Empleo</t>
  </si>
  <si>
    <t>Superintendencia del Subsidio Familiar</t>
  </si>
  <si>
    <t xml:space="preserve">Fredy Ramos 
</t>
  </si>
  <si>
    <t>Colocaciones de mujeres a través del Servicio Público de Empleo (SPE) </t>
  </si>
  <si>
    <t>XIV. Pacto de equidad para las mujeres</t>
  </si>
  <si>
    <t>B.	Educación y empoderamiento económico para la eliminación de brechas de género en el mundo del trabajo</t>
  </si>
  <si>
    <t>Impulso y fortalecimiento de estrategias que promuevan la equidad laboral y las condiciones que favorezcan la inserción de las mujeres en el mundo del trabajo</t>
  </si>
  <si>
    <t>Diseñar estrategias de participación igualitaria para las mujeres en el mercado laboral, de modo que mejor</t>
  </si>
  <si>
    <t>Colocaciones de víctimas través del Servicio Público de Empleo </t>
  </si>
  <si>
    <t>XI. Pacto por la Construcción de Paz: Cultura de la legalidad, convivencia, estabilización y víctimas</t>
  </si>
  <si>
    <t>D.	Reparación: Colombia atiende y repara a las víctimas</t>
  </si>
  <si>
    <t>Diseñar componentes diferenciados para la población víctima en la oferta de programas sociales dirigidos a la reducción de pobreza y vulnerabilidad</t>
  </si>
  <si>
    <t>Armonizar el componente de asistencia de la política de víctimas con la política social moderna</t>
  </si>
  <si>
    <t>Colocaciones de personas con discapacidad a través del Servicio Público de Empleo</t>
  </si>
  <si>
    <t>XIII. Pacto por la inclusión de todas las personas con discapacidad</t>
  </si>
  <si>
    <t>A. Alianza por la inclusión y la dignidad de todas las personas con discapacidad</t>
  </si>
  <si>
    <t>Alcanzar la inserción efectiva de las PcD al mercado laboral y al emprendimiento</t>
  </si>
  <si>
    <t>Inclusión productiva para la generación de ingresos y la seguridad económica de las PcD, sus familias y personas cuidadoras</t>
  </si>
  <si>
    <t>Tasa de orientados colocados en la red pública del Servicio Público de Empleo</t>
  </si>
  <si>
    <t>Colocaciones de jóvenes a través del Servicio Público de Empleo </t>
  </si>
  <si>
    <t>G.	Juventud naranja: todos los talentos cuentan para construir país</t>
  </si>
  <si>
    <t>Fortalecer programas para la vinculación laboral de los jóvenes</t>
  </si>
  <si>
    <t>Promover la inclusión productiva de los jóvenes</t>
  </si>
  <si>
    <t>Colpensiones</t>
  </si>
  <si>
    <t>Cesar Agusto Conde</t>
  </si>
  <si>
    <t>cacondez@colpensiones.gov.co</t>
  </si>
  <si>
    <t>Evaluar la arquitectura institucional del Gobierno con el fin de redefinir misiones, roles y competencias que permitan el funcionamiento eficiente del Estado en los diferentes niveles de Gobierno</t>
  </si>
  <si>
    <t>Transformación de la Administración pública</t>
  </si>
  <si>
    <t>Personas con ahorros a través del programa de Beneficios Económicos Periódicos (BEPS)/Colpensiones</t>
  </si>
  <si>
    <t>Personas con Discapacidad que reciben capacitación para el Trabajo</t>
  </si>
  <si>
    <t xml:space="preserve">Tasa de Certificados de Formación Profesional Integral (Auxiliares, Operarios, Técnicos) vinculados laboralmente a los 6 meses de egresados </t>
  </si>
  <si>
    <t>Resultado</t>
  </si>
  <si>
    <t>47% (*)</t>
  </si>
  <si>
    <t>Tasa de Titulados de la Formación Profesional Integral (Tecnológos y Especializaciones Tecnológicas) que consiguen trabajo a los 6 meses de egresados</t>
  </si>
  <si>
    <t>63% (*)</t>
  </si>
  <si>
    <t xml:space="preserve">Vinculación laboral de los Titulados y certificados de la Formación Profesional que consiguen trabajo a los 6 meses de egresados </t>
  </si>
  <si>
    <t>54,9% (*)</t>
  </si>
  <si>
    <t>Empresas creadas por medio del Fondo Emprender pertenecientes a las actividades de la Economía Naranja</t>
  </si>
  <si>
    <t>Empleos Directos Generados por medio del Fondo Emprender en las actividades pertenecientes a la Economía Naranja</t>
  </si>
  <si>
    <t xml:space="preserve">Emprendimientos solidarios dinamizados </t>
  </si>
  <si>
    <t xml:space="preserve">Producto </t>
  </si>
  <si>
    <t xml:space="preserve">Semestral </t>
  </si>
  <si>
    <t xml:space="preserve">Número de personas  beneficiadas a través de procesos de fomento  de asociatividad solidaria </t>
  </si>
  <si>
    <t>Redes o cadenas productivas promovidas o dinamizadas</t>
  </si>
  <si>
    <t>Programas de formación diseñados o actualizados.</t>
  </si>
  <si>
    <t xml:space="preserve">Anual </t>
  </si>
  <si>
    <t xml:space="preserve">Municipios en donde se implementa el Programa Formar Para Emprender </t>
  </si>
  <si>
    <t xml:space="preserve">Personas capacitadas en curso básico de economía solidaria </t>
  </si>
  <si>
    <t>Documento de análisis y propuestas gestionadas.</t>
  </si>
  <si>
    <t xml:space="preserve">semestral </t>
  </si>
  <si>
    <t xml:space="preserve"> Plan Estadistico Actualizado </t>
  </si>
  <si>
    <t>Promover la generación de ingresos y la inclusión social y productiva de la población  a través del emprendimiento asociativo solidario</t>
  </si>
  <si>
    <t xml:space="preserve">Fomentar la cultura asociativa solidaria para generar conocimiento de los principios, valores y bondades del sector solidario   </t>
  </si>
  <si>
    <t xml:space="preserve">Revisar la normatividad, del sector solidario  y generar propuestas para su actualización </t>
  </si>
  <si>
    <t>Actualizar el Plan Estadístico Institucional y articulación con superintendencias y Confecámaras para mejorar la calidad  de información que se registra en el RUES sobre los  esquemas asociativos.</t>
  </si>
  <si>
    <t>Javier Gómez</t>
  </si>
  <si>
    <t xml:space="preserve">jgomezm@mintrabajo.gov.co </t>
  </si>
  <si>
    <t>Yully Astrid Quiroga Forero</t>
  </si>
  <si>
    <t>yquirogaf@ssf.gov.co</t>
  </si>
  <si>
    <t>Implementar acciones de Inspección, Vigilancia y Control - IVC que faciliten el mejoramiento continuo de los entes vigilados por la Superintendencia del Subsidio Familiar</t>
  </si>
  <si>
    <t>Porcentaje de cumplimiento del Plan Anual de visitas de IVC bajo la metodología de riesgos</t>
  </si>
  <si>
    <t>MinTrabajo promoverá el acceso de todos los trabajadores formales y sus familias de las zonas urbana y rural a los programas, servicios y beneficios del Sistema de Subsidio Familiar a través de las Cajas de Compensación
Familiar (CCF)</t>
  </si>
  <si>
    <t>Mauricio González barrero</t>
  </si>
  <si>
    <t>mgonzalezb@sssf.gov.co</t>
  </si>
  <si>
    <t>Personas capacitadas  o sensibilizadas con estrategias de formalización laboral</t>
  </si>
  <si>
    <t>Porcentaje de jovenes que no estudian y no tienen empleo</t>
  </si>
  <si>
    <t>Jovenes beneficiarios del programa Estado Joven</t>
  </si>
  <si>
    <t>Adultos mayores con algún tipo de protección a los ingresos</t>
  </si>
  <si>
    <t>Nuevos cupos  de Colombia Mayor</t>
  </si>
  <si>
    <t>Porcentaje de implementación de los sistemas de equidad de género</t>
  </si>
  <si>
    <t>Meta 1 trimestre</t>
  </si>
  <si>
    <t>_</t>
  </si>
  <si>
    <t>Nora InésPeña Clavijo</t>
  </si>
  <si>
    <t>nipena@sena.edu.co</t>
  </si>
  <si>
    <t>Obsservatorio Laboral de la Dirección de Empleo y Trabajo</t>
  </si>
  <si>
    <t>N/A</t>
  </si>
  <si>
    <t>Grupo der Emprendimiento de la Dirección de Empleo y Trabajo</t>
  </si>
  <si>
    <t>Dirección de Formación Profesional</t>
  </si>
  <si>
    <t>Grupo de Servicio Público de Empleo y Empleabilidad de la Dirección de Empleo y Trabajo</t>
  </si>
  <si>
    <t>Grupo de Mejora Continua de la Dirección de Planeación</t>
  </si>
  <si>
    <t>Direccion de Desarrollo de las Organizaciones Solidarias</t>
  </si>
  <si>
    <t xml:space="preserve">Ehyder Mario Barbosa Perez </t>
  </si>
  <si>
    <t>ehyder.barbosa@orgsolidarias.gov.co</t>
  </si>
  <si>
    <t xml:space="preserve">Direccion de Investigacion y Planeacion </t>
  </si>
  <si>
    <t>Dinamización de emprendimientos solidarios para la
inclusión social y productiva autosostenible en el marco de
una política social moderna</t>
  </si>
  <si>
    <t>Fomentar emprendimientos del sector
solidario, como mecanismo de política social
moderna que promueve el empoderamiento, la
autonomía económica y social de las comunidades,
buscando la reducción de la dependencia del gasto
público social.</t>
  </si>
  <si>
    <t>Promoción de la educación solidaria como estrategia para
la generación de la autonomía de las comunidades y la
cohesión social, a través de la práctica de los principios y
valores de la economía solidaria , para la generación de
ingresos y el mejoramiento de la calidad de vida</t>
  </si>
  <si>
    <t xml:space="preserve">Marisol Viveros Zambrano </t>
  </si>
  <si>
    <t xml:space="preserve">mviveros@orgsolidarias.gov.co </t>
  </si>
  <si>
    <t xml:space="preserve">Oficina Asesora Juridica </t>
  </si>
  <si>
    <t>Fortalecimiento a la institucionalidad y la política pública
para el fomento, inspección, vigilancia y control de las
organizaciones de economía solidaria</t>
  </si>
  <si>
    <t xml:space="preserve">Gloria Ines Lache </t>
  </si>
  <si>
    <t>glache@orgsolidarias.gov.co</t>
  </si>
  <si>
    <t>Direccion de Investigacion y Planeacio</t>
  </si>
  <si>
    <t>9.09</t>
  </si>
  <si>
    <t>N.A.</t>
  </si>
  <si>
    <t>22.48</t>
  </si>
  <si>
    <t>12.20</t>
  </si>
  <si>
    <t>10.40</t>
  </si>
  <si>
    <t>18.67</t>
  </si>
  <si>
    <t>17.35</t>
  </si>
  <si>
    <t>43.81</t>
  </si>
  <si>
    <t>NA</t>
  </si>
  <si>
    <t>Porcentaje de Conflictos sociolaborales atendidos en el territorio nacional</t>
  </si>
  <si>
    <t>Porcentaje de casos atendidos en el CETCOIT</t>
  </si>
  <si>
    <t>Porcentaje de conflictos socio laborales atendidos por regiones</t>
  </si>
  <si>
    <t>Planes de Diálogo Social de Subcomisiones Departamentales formulados</t>
  </si>
  <si>
    <t>-</t>
  </si>
  <si>
    <t>17.30</t>
  </si>
  <si>
    <t>17.50</t>
  </si>
  <si>
    <t xml:space="preserve">PLAN ESTRATÉGICO SECTORIAL  
2019 </t>
  </si>
  <si>
    <t>AVANCE PRIMER TRIMESTRE</t>
  </si>
  <si>
    <t>VALOR</t>
  </si>
  <si>
    <t>%</t>
  </si>
  <si>
    <t xml:space="preserve">Personas con Formación Titulada del SENA </t>
  </si>
  <si>
    <t>Empresas afiliadas a las Cajas de Compensación Familiar</t>
  </si>
  <si>
    <t>N. A.</t>
  </si>
  <si>
    <t>AVANCE SEGUNDO TRIMESTRE</t>
  </si>
  <si>
    <t>Meta 2 trimestre</t>
  </si>
  <si>
    <t>DESCRIPCIÓN DE LAS ACCIONES REALIZADAS PARA ALCANZAR LA META DEL SEGUNDO TRIMESTRE</t>
  </si>
  <si>
    <t xml:space="preserve">La Unidad del Servicio Público de Empleo (UAESPE) lanzó la Estrategia de inclusión laboral de personas con discapacidad en el Taller Construyendo País con el presidente Iván Duque el 25 de mayo de 2019 en Valledupar; donde también se reconoció a 12 prestadores del SPE por sus ajustes razonables y vinculación laboral de Personas con Discapacidad.
La UAESPE elaboró y oficializó con el DAFP el Instructivo para las entidades públicas del orden nacional y territorial sobre la vinculación laboral de personas con discapacidad a través del SPE.
Se  participó en la reunión del Consejo Nacional de Discapacidad realizada el día 29 de mayo, donde se presentó la estrategia de inclusión laboral de personas con discapacidad.
La UAESPE efectuó un diagnóstico a 66 a Prestadores del SPE con el objeto de conocer qué ajustes razonables, condiciones humanas, físicas y tecnológicas ha implementado en la prestación de sus servicios a la población con discapacidad.
Se realizó la presentación de la propuesta de la estrategia de personas con discapacidad a los aliados interinstitucionales del sector como Consejería presidencial para la discapacidad, MinTrabajo, MinCIT, MinTIC, DAFP, SENA, DPS, INCI e INSOR, y del sector privado como ASOCAJAS, Fundación Corona, ANDI y Saldarriaga-Concha.
Se realizó una sensibilización de las metas país con los prestadores privados que conforman de la red del Servicio Público de Empleo, por lo cual a partir del mes de abril se dispusó de un formulario web que permitiera  la recolección de la información de personas con discapacidad.
</t>
  </si>
  <si>
    <t>En el segundo trimestre la Unidad del Servicio Público de Empleo realizó la firma del Convenio de Cooperación con la OIM, con el fin de aunar esfuerzos, recursos humanos, económicos, técnicos y administrativos para el fortalecimiento regional de la red de prestadores del SPE y actores del mercado laboral, para la implementación del Modelo de Inclusión Laboral con Enfoque de Cierre de Brechas en lo relacionado con los ajustes realizados a la atención diferencial a víctimas del conflicto armado y se estableció el Plan de Trabajo, compuesto Diagnóstico del MIL, Trasferencias de Conocientos y Bolsa de Eventos o piezas de Comunicación para el  territorio.
Por otra parte, se viene adelantando el proceso precontractual para la estrategia de Intervención Especializada.
Además se realizó una sensibilización de las metas país con los prestadores privados que conforman de la red del Servicio Público de Empleo, por lo cual a partir del mes de abril se dispusó de un formulario web que permitiera  la recolección de la información de víctimas del conflicto armado.</t>
  </si>
  <si>
    <t xml:space="preserve">Se han realizado mesas de trabajo con las áreas de la Unidad, para la consolidación de las acciones a llevar a cabo durante el segundo semestre del año, tomando como base los resultados de 2018 y la metodología impartida por la Función Pública. </t>
  </si>
  <si>
    <t xml:space="preserve">La Unidad del Servicio Público de Empleo participó el 30 de mayo en el Comité de Evaluación del Riesgo y Recomendación de Medidas – CERREM desarrollado en la Unidad Nacional de Protección donde se presentó la oferta institucional de la Unidad, así como el Modelo de Inclusión Laboral. En esta reunión se definió que el Ministerio del Trabajo remitiría a la Unidad el listado de mujeres que vienen recibiendo medidas de protección, para que puedan ser atendidas por los prestadores del Servicio Público de Empleo. 
Así mismo, se reporta que desde inicio de año  se han enviado oficios a aproximadamente 67 mujeres que tienen medidas de protección, invitándolas a que accedan a los servicios de las agencias públicas de empleo más cercanas, dependiendo el municipio de residencia.
Se encuentran en proceso de revisión los instrumentos y herramientas de la estrategia de género bajo el Modelo de Inclusión Laboral con Enfoque de Cierre de Brechas.
Se realizó una sensibilización de las metas país con los prestadores privados que conforman de la red del Servicio Público de Empleo, por lo cual a partir del mes de abril se dispuso de un formulario web que permitiera  la recolección de la información referida a las colocaciones de Mujeres.
</t>
  </si>
  <si>
    <t xml:space="preserve">La Unidad del Servicio Público de Empleo participó activamente en la elaboración de la Estrategia  de Empleo Juvenil para Bogotá lideradoapor Fundación Corona en asocio con la Global Opportunity Youth Initiative - GOYI. Derivado del taller, los organizadores están desarrollando un documento de resultados de este primer encuentro para crear la Estrategia de Empleo Juvenil para Bogotá, el cual ya fue solicitado, espacios de construcción en los cuales estaremos siendo invitados.
Se realizó una sensibilización de las metas país con los prestadores privados que conforman de la red del Servicio Público de Empleo, y a partir del mes de abril se dispuso de un formulario web que permite  la recolección de la información referida a las colocaciones de jóvenes.
</t>
  </si>
  <si>
    <t xml:space="preserve">Acompañamiento y asistencia técnica a la red de Prestadores: La Unidad del Servicio Público de Empelo  en el II trimestre realizó capacitación en la ruta de empleabilidad,  en el modelo de inclusión laboral con enfoque de cierre de brechas  y en SISE permitiendo así el fortalecimiento de capacidades.
Los prestadores que se capacitaron fueron:
ALCALDÍA DE BOGOTA y COMFACUNDI (11, 12 Y 13 de junio); 
COLSUBSIDIO (19, 20 Y 21 de junio)
Fortalecimiento a la capacidad de los Prestadores: La Unidad del Servicio Público de Empleo de acuerdo al convenio firmado 4-beyond, invitó a todo el equipo de profesionales y a prestadores de Bogotá a participar de la  capacitación de la prueba Performance  con el fin de que sea transferida a todas las CCF, entes territoriales, Bolsas de empleo y asociaciones no lucrativas; actividad  que se desarrolló en la Caja de Compensación familiar COMPENSAR el dia 6 de junio .
Estrategia Étnicos: De manera articulada con la OIM, el equipo de promoción acompañó la socialización del Modelo de inclusión laboral con enfoque étnico para los 9 departamentos priorizados (Bogotá, Antioquia, Nariño, Cauca, Valle del Cauca, Bolívar, La Guajira, Guaviare y Chocó) 
11 de Junio Bogotá, Soacha
13 de Junio Valle del Cauca, Nariño, Cauca
19 de Junio Bolívar, La Guajira.
26 de Junio Medellín, Chocó y Guaviare.
Para las jornadas se socializaron los ajustes a la ruta de empleo con enfoque étnico y los parámetros para acceder a recursos adicionales para la mitigación de barreras de grupos étnicos.
Estrategia Migrantes:La Unidad fue participe de la Mesa de Generación de Ingresos liderada por el Ministerio del Trabajo y la Gerencia de Frontera de la Presidencia de la República. 
Adicionalmente se ha suscrito un acuerdo con la Fundación Panamericana para el Desarrollo- FUPAD para el pilotaje de una ruta diferencial centrada en la atención de migrantes.
Se capacitó el día 30 de abril a la red de prestadores de Medellín en una actualización normativa para la vinculación laboral de migrantes.
</t>
  </si>
  <si>
    <t xml:space="preserve">Durante el segundo trimestre del año el número de colocaciones ascendió a  166.514 y se consiguieron un total de 328.247 orientaciones.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</si>
</sst>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0.00;[Red]#,##0.00"/>
    <numFmt numFmtId="165" formatCode="#,##0;[Red]#,##0"/>
    <numFmt numFmtId="166" formatCode="0.0%"/>
    <numFmt numFmtId="167" formatCode="0.0"/>
    <numFmt numFmtId="168" formatCode="[$-10C0A]#,##0"/>
    <numFmt numFmtId="169" formatCode="[$-10C0A]#,##0.00"/>
    <numFmt numFmtId="170" formatCode="#,##0_ ;\-#,##0\ "/>
    <numFmt numFmtId="171" formatCode="#,##0.000;[Red]#,##0.000"/>
    <numFmt numFmtId="172" formatCode="#,##0.0000"/>
    <numFmt numFmtId="173" formatCode="0.00;[Red]0.00"/>
  </numFmts>
  <fonts count="22" x14ac:knownFonts="1">
    <font>
      <sz val="11"/>
      <color theme="1"/>
      <name val="Calibri"/>
      <family val="2"/>
      <scheme val="minor"/>
    </font>
    <font>
      <sz val="11"/>
      <color theme="1"/>
      <name val="Calibri"/>
      <family val="2"/>
      <scheme val="minor"/>
    </font>
    <font>
      <sz val="11"/>
      <color indexed="8"/>
      <name val="Calibri"/>
      <family val="2"/>
    </font>
    <font>
      <b/>
      <sz val="11"/>
      <name val="Calibri"/>
      <family val="2"/>
    </font>
    <font>
      <sz val="10"/>
      <name val="Verdana"/>
      <family val="2"/>
    </font>
    <font>
      <sz val="11"/>
      <color theme="1"/>
      <name val="Calibri"/>
      <family val="2"/>
    </font>
    <font>
      <sz val="11"/>
      <color theme="1"/>
      <name val="Arial Narrow"/>
      <family val="2"/>
    </font>
    <font>
      <sz val="11"/>
      <color indexed="8"/>
      <name val="Arial Narrow"/>
      <family val="2"/>
    </font>
    <font>
      <b/>
      <sz val="11"/>
      <name val="Arial Narrow"/>
      <family val="2"/>
    </font>
    <font>
      <sz val="11"/>
      <name val="Arial Narrow"/>
      <family val="2"/>
    </font>
    <font>
      <sz val="11"/>
      <color rgb="FFFF0000"/>
      <name val="Arial Narrow"/>
      <family val="2"/>
    </font>
    <font>
      <b/>
      <sz val="11"/>
      <color theme="0"/>
      <name val="Arial Narrow"/>
      <family val="2"/>
    </font>
    <font>
      <b/>
      <sz val="11"/>
      <color theme="0"/>
      <name val="Calibri"/>
      <family val="2"/>
    </font>
    <font>
      <b/>
      <sz val="12"/>
      <name val="Arial Narrow"/>
      <family val="2"/>
    </font>
    <font>
      <b/>
      <sz val="24"/>
      <name val="Arial Narrow"/>
      <family val="2"/>
    </font>
    <font>
      <u/>
      <sz val="11"/>
      <color theme="10"/>
      <name val="Calibri"/>
      <family val="2"/>
      <scheme val="minor"/>
    </font>
    <font>
      <u/>
      <sz val="11"/>
      <color theme="10"/>
      <name val="Arial Narrow"/>
      <family val="2"/>
    </font>
    <font>
      <sz val="11"/>
      <name val="Calibri"/>
      <family val="2"/>
      <scheme val="minor"/>
    </font>
    <font>
      <b/>
      <sz val="9"/>
      <color indexed="81"/>
      <name val="Tahoma"/>
      <family val="2"/>
    </font>
    <font>
      <sz val="9"/>
      <color indexed="81"/>
      <name val="Tahoma"/>
      <family val="2"/>
    </font>
    <font>
      <sz val="12"/>
      <name val="Calibri"/>
      <family val="2"/>
      <scheme val="minor"/>
    </font>
    <font>
      <sz val="12"/>
      <name val="Calibri"/>
      <family val="2"/>
    </font>
  </fonts>
  <fills count="6">
    <fill>
      <patternFill patternType="none"/>
    </fill>
    <fill>
      <patternFill patternType="gray125"/>
    </fill>
    <fill>
      <patternFill patternType="solid">
        <fgColor theme="0"/>
        <bgColor indexed="64"/>
      </patternFill>
    </fill>
    <fill>
      <patternFill patternType="solid">
        <fgColor rgb="FF353588"/>
        <bgColor indexed="64"/>
      </patternFill>
    </fill>
    <fill>
      <patternFill patternType="solid">
        <fgColor theme="3" tint="0.79998168889431442"/>
        <bgColor indexed="64"/>
      </patternFill>
    </fill>
    <fill>
      <patternFill patternType="solid">
        <fgColor theme="4"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medium">
        <color indexed="64"/>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style="medium">
        <color indexed="64"/>
      </top>
      <bottom style="thin">
        <color auto="1"/>
      </bottom>
      <diagonal/>
    </border>
    <border>
      <left/>
      <right/>
      <top style="medium">
        <color indexed="64"/>
      </top>
      <bottom/>
      <diagonal/>
    </border>
    <border>
      <left/>
      <right style="thin">
        <color auto="1"/>
      </right>
      <top style="medium">
        <color indexed="64"/>
      </top>
      <bottom/>
      <diagonal/>
    </border>
    <border>
      <left style="thin">
        <color auto="1"/>
      </left>
      <right style="thin">
        <color auto="1"/>
      </right>
      <top/>
      <bottom style="medium">
        <color indexed="64"/>
      </bottom>
      <diagonal/>
    </border>
    <border>
      <left style="thin">
        <color auto="1"/>
      </left>
      <right/>
      <top style="medium">
        <color indexed="64"/>
      </top>
      <bottom/>
      <diagonal/>
    </border>
    <border>
      <left style="thin">
        <color auto="1"/>
      </left>
      <right/>
      <top/>
      <bottom style="thin">
        <color auto="1"/>
      </bottom>
      <diagonal/>
    </border>
    <border>
      <left/>
      <right/>
      <top/>
      <bottom style="thin">
        <color auto="1"/>
      </bottom>
      <diagonal/>
    </border>
  </borders>
  <cellStyleXfs count="9">
    <xf numFmtId="0" fontId="0" fillId="0" borderId="0"/>
    <xf numFmtId="9" fontId="1" fillId="0" borderId="0" applyFont="0" applyFill="0" applyBorder="0" applyAlignment="0" applyProtection="0"/>
    <xf numFmtId="0" fontId="4" fillId="0" borderId="0"/>
    <xf numFmtId="9" fontId="2" fillId="0" borderId="0" applyFont="0" applyFill="0" applyBorder="0" applyAlignment="0" applyProtection="0"/>
    <xf numFmtId="43" fontId="1" fillId="0" borderId="0" applyFont="0" applyFill="0" applyBorder="0" applyAlignment="0" applyProtection="0"/>
    <xf numFmtId="0" fontId="15" fillId="0" borderId="0" applyNumberFormat="0" applyFill="0" applyBorder="0" applyAlignment="0" applyProtection="0"/>
    <xf numFmtId="0" fontId="1" fillId="0" borderId="0"/>
    <xf numFmtId="41" fontId="1" fillId="0" borderId="0" applyFont="0" applyFill="0" applyBorder="0" applyAlignment="0" applyProtection="0"/>
    <xf numFmtId="41" fontId="1" fillId="0" borderId="0" applyFont="0" applyFill="0" applyBorder="0" applyAlignment="0" applyProtection="0"/>
  </cellStyleXfs>
  <cellXfs count="200">
    <xf numFmtId="0" fontId="0" fillId="0" borderId="0" xfId="0"/>
    <xf numFmtId="0" fontId="2" fillId="0" borderId="0" xfId="0" applyFont="1" applyBorder="1" applyAlignment="1">
      <alignment horizontal="center" vertical="center" wrapText="1"/>
    </xf>
    <xf numFmtId="3" fontId="3" fillId="0" borderId="0" xfId="0" applyNumberFormat="1" applyFont="1" applyFill="1" applyBorder="1" applyAlignment="1">
      <alignment horizontal="center" vertical="center" wrapText="1"/>
    </xf>
    <xf numFmtId="0" fontId="5" fillId="0" borderId="0" xfId="0" applyFont="1" applyFill="1" applyAlignment="1">
      <alignment horizontal="center" vertical="center"/>
    </xf>
    <xf numFmtId="0" fontId="5" fillId="0" borderId="0" xfId="0" applyFont="1" applyAlignment="1">
      <alignment horizontal="center" vertical="center"/>
    </xf>
    <xf numFmtId="3" fontId="9" fillId="0" borderId="0" xfId="0" applyNumberFormat="1" applyFont="1" applyFill="1" applyBorder="1" applyAlignment="1">
      <alignment horizontal="justify" vertical="center" wrapText="1"/>
    </xf>
    <xf numFmtId="0" fontId="6" fillId="0" borderId="0" xfId="0" applyFont="1" applyFill="1" applyAlignment="1">
      <alignment horizontal="justify" vertical="center"/>
    </xf>
    <xf numFmtId="0" fontId="6" fillId="0" borderId="0" xfId="0" applyFont="1" applyAlignment="1">
      <alignment horizontal="justify" vertical="center"/>
    </xf>
    <xf numFmtId="3" fontId="9" fillId="2" borderId="1" xfId="0" applyNumberFormat="1" applyFont="1" applyFill="1" applyBorder="1" applyAlignment="1">
      <alignment horizontal="justify" vertical="center" wrapText="1"/>
    </xf>
    <xf numFmtId="9" fontId="9" fillId="2" borderId="1" xfId="1"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3" fontId="12" fillId="0" borderId="0" xfId="0" applyNumberFormat="1" applyFont="1" applyFill="1" applyBorder="1" applyAlignment="1">
      <alignment horizontal="center" vertical="center" wrapText="1"/>
    </xf>
    <xf numFmtId="0" fontId="7" fillId="0" borderId="0" xfId="0" applyFont="1" applyBorder="1" applyAlignment="1">
      <alignment horizontal="justify" vertical="center" wrapText="1"/>
    </xf>
    <xf numFmtId="3" fontId="8" fillId="0" borderId="0" xfId="0" applyNumberFormat="1" applyFont="1" applyFill="1" applyBorder="1" applyAlignment="1">
      <alignment horizontal="justify" vertical="center" wrapText="1"/>
    </xf>
    <xf numFmtId="0" fontId="6" fillId="0" borderId="0" xfId="0" applyFont="1" applyFill="1" applyBorder="1" applyAlignment="1">
      <alignment horizontal="justify" vertical="center"/>
    </xf>
    <xf numFmtId="0" fontId="8" fillId="0" borderId="0" xfId="0" applyFont="1" applyFill="1" applyBorder="1" applyAlignment="1">
      <alignment horizontal="justify" vertical="center" wrapText="1"/>
    </xf>
    <xf numFmtId="0" fontId="2" fillId="0" borderId="0" xfId="0" applyFont="1" applyBorder="1" applyAlignment="1">
      <alignment vertical="center" wrapText="1"/>
    </xf>
    <xf numFmtId="0" fontId="7" fillId="0" borderId="0" xfId="0" applyFont="1" applyBorder="1" applyAlignment="1">
      <alignment vertical="center" wrapText="1"/>
    </xf>
    <xf numFmtId="3" fontId="12" fillId="2" borderId="0"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3" fontId="8" fillId="0" borderId="0" xfId="0" applyNumberFormat="1" applyFont="1" applyFill="1" applyBorder="1" applyAlignment="1">
      <alignment horizontal="center" vertical="center" wrapText="1"/>
    </xf>
    <xf numFmtId="0" fontId="6" fillId="0" borderId="0" xfId="0" applyFont="1" applyFill="1" applyAlignment="1">
      <alignment horizontal="center" vertical="center"/>
    </xf>
    <xf numFmtId="0" fontId="6" fillId="0" borderId="0" xfId="0" applyFont="1" applyAlignment="1">
      <alignment horizontal="center" vertical="center"/>
    </xf>
    <xf numFmtId="0" fontId="9" fillId="0" borderId="0" xfId="0" applyFont="1" applyFill="1" applyBorder="1" applyAlignment="1">
      <alignment horizontal="justify" vertical="center" wrapText="1"/>
    </xf>
    <xf numFmtId="164" fontId="9" fillId="2" borderId="1" xfId="0" applyNumberFormat="1" applyFont="1" applyFill="1" applyBorder="1" applyAlignment="1">
      <alignment horizontal="center" vertical="center" wrapText="1"/>
    </xf>
    <xf numFmtId="164" fontId="9" fillId="2" borderId="1" xfId="0" applyNumberFormat="1" applyFont="1" applyFill="1" applyBorder="1" applyAlignment="1">
      <alignment horizontal="justify" vertical="center" wrapText="1"/>
    </xf>
    <xf numFmtId="3" fontId="12"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165" fontId="9" fillId="2" borderId="1" xfId="0" applyNumberFormat="1" applyFont="1" applyFill="1" applyBorder="1" applyAlignment="1">
      <alignment horizontal="center" vertical="center" wrapText="1"/>
    </xf>
    <xf numFmtId="0" fontId="6" fillId="0" borderId="0" xfId="0" applyFont="1"/>
    <xf numFmtId="166" fontId="9" fillId="2" borderId="1" xfId="1" applyNumberFormat="1" applyFont="1" applyFill="1" applyBorder="1" applyAlignment="1">
      <alignment horizontal="center" vertical="center" wrapText="1"/>
    </xf>
    <xf numFmtId="0" fontId="14" fillId="0" borderId="0" xfId="0" applyFont="1" applyFill="1" applyBorder="1" applyAlignment="1">
      <alignment vertical="center" wrapText="1"/>
    </xf>
    <xf numFmtId="3" fontId="11" fillId="2" borderId="0" xfId="0" applyNumberFormat="1" applyFont="1" applyFill="1" applyBorder="1" applyAlignment="1">
      <alignment horizontal="center" vertical="center" wrapText="1"/>
    </xf>
    <xf numFmtId="0" fontId="6" fillId="2" borderId="1" xfId="0" applyFont="1" applyFill="1" applyBorder="1" applyAlignment="1" applyProtection="1">
      <alignment horizontal="left" vertical="center" wrapText="1"/>
    </xf>
    <xf numFmtId="0" fontId="16" fillId="2" borderId="1" xfId="5" applyFont="1" applyFill="1" applyBorder="1" applyAlignment="1" applyProtection="1">
      <alignment horizontal="left" vertical="center" wrapText="1"/>
    </xf>
    <xf numFmtId="0" fontId="9" fillId="2" borderId="1" xfId="0" applyFont="1" applyFill="1" applyBorder="1" applyAlignment="1" applyProtection="1">
      <alignment horizontal="center" vertical="center" wrapText="1"/>
    </xf>
    <xf numFmtId="3" fontId="9" fillId="2" borderId="1" xfId="0" applyNumberFormat="1" applyFont="1" applyFill="1" applyBorder="1" applyAlignment="1" applyProtection="1">
      <alignment horizontal="center" vertical="center" wrapText="1"/>
    </xf>
    <xf numFmtId="0" fontId="9" fillId="2" borderId="1" xfId="0" applyFont="1" applyFill="1" applyBorder="1" applyAlignment="1" applyProtection="1">
      <alignment horizontal="justify" vertical="center" wrapText="1"/>
    </xf>
    <xf numFmtId="3" fontId="9" fillId="2" borderId="1" xfId="0" applyNumberFormat="1" applyFont="1" applyFill="1" applyBorder="1" applyAlignment="1">
      <alignment horizontal="left" vertical="center" wrapText="1"/>
    </xf>
    <xf numFmtId="3" fontId="16" fillId="2" borderId="1" xfId="5" applyNumberFormat="1" applyFont="1" applyFill="1" applyBorder="1" applyAlignment="1">
      <alignment horizontal="left" vertical="center" wrapText="1"/>
    </xf>
    <xf numFmtId="3" fontId="9" fillId="2" borderId="1" xfId="0" applyNumberFormat="1" applyFont="1" applyFill="1" applyBorder="1" applyAlignment="1">
      <alignment vertical="center" wrapText="1"/>
    </xf>
    <xf numFmtId="168" fontId="9" fillId="2" borderId="1" xfId="0" applyNumberFormat="1" applyFont="1" applyFill="1" applyBorder="1" applyAlignment="1" applyProtection="1">
      <alignment horizontal="center" vertical="center" wrapText="1"/>
      <protection locked="0"/>
    </xf>
    <xf numFmtId="3" fontId="8" fillId="2" borderId="0" xfId="0" applyNumberFormat="1" applyFont="1" applyFill="1" applyBorder="1" applyAlignment="1">
      <alignment horizontal="center" vertical="center" wrapText="1"/>
    </xf>
    <xf numFmtId="0" fontId="20" fillId="2" borderId="1" xfId="0" applyFont="1" applyFill="1" applyBorder="1" applyAlignment="1" applyProtection="1">
      <alignment horizontal="center" vertical="center" wrapText="1"/>
    </xf>
    <xf numFmtId="3" fontId="20" fillId="2" borderId="1" xfId="0" applyNumberFormat="1" applyFont="1" applyFill="1" applyBorder="1" applyAlignment="1">
      <alignment horizontal="justify" vertical="center" wrapText="1"/>
    </xf>
    <xf numFmtId="3" fontId="15" fillId="2" borderId="1" xfId="5" applyNumberFormat="1" applyFill="1" applyBorder="1" applyAlignment="1">
      <alignment horizontal="left"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164" fontId="9" fillId="0" borderId="0"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3" fontId="6" fillId="2" borderId="0" xfId="0" applyNumberFormat="1" applyFont="1" applyFill="1" applyAlignment="1">
      <alignment horizontal="center" vertical="center"/>
    </xf>
    <xf numFmtId="164" fontId="9" fillId="0" borderId="0" xfId="0" applyNumberFormat="1" applyFont="1" applyFill="1" applyAlignment="1">
      <alignment horizontal="center" vertical="center"/>
    </xf>
    <xf numFmtId="9" fontId="10" fillId="0" borderId="0" xfId="0" applyNumberFormat="1" applyFont="1" applyFill="1" applyBorder="1" applyAlignment="1" applyProtection="1">
      <alignment horizontal="center" vertical="center" wrapText="1"/>
    </xf>
    <xf numFmtId="3" fontId="6" fillId="0" borderId="0" xfId="0" applyNumberFormat="1" applyFont="1" applyFill="1" applyAlignment="1">
      <alignment horizontal="center" vertical="center"/>
    </xf>
    <xf numFmtId="10" fontId="6" fillId="0" borderId="0" xfId="1" applyNumberFormat="1" applyFont="1" applyFill="1" applyAlignment="1">
      <alignment horizontal="center" vertical="center"/>
    </xf>
    <xf numFmtId="0" fontId="6" fillId="0" borderId="0" xfId="0" applyFont="1" applyAlignment="1">
      <alignment horizontal="center" vertical="center" wrapText="1"/>
    </xf>
    <xf numFmtId="0" fontId="6" fillId="2" borderId="0" xfId="0" applyFont="1" applyFill="1" applyAlignment="1">
      <alignment horizontal="center" vertical="center"/>
    </xf>
    <xf numFmtId="164" fontId="9" fillId="0" borderId="0" xfId="0" applyNumberFormat="1" applyFont="1" applyAlignment="1">
      <alignment horizontal="center" vertical="center"/>
    </xf>
    <xf numFmtId="3" fontId="6" fillId="0" borderId="0" xfId="0" applyNumberFormat="1" applyFont="1" applyAlignment="1">
      <alignment horizontal="center" vertical="center"/>
    </xf>
    <xf numFmtId="0" fontId="6" fillId="0" borderId="0" xfId="0" applyFont="1" applyBorder="1" applyAlignment="1">
      <alignment horizontal="center" vertical="center"/>
    </xf>
    <xf numFmtId="9" fontId="9" fillId="2" borderId="1" xfId="1" applyFont="1" applyFill="1" applyBorder="1" applyAlignment="1" applyProtection="1">
      <alignment horizontal="center" vertical="center" wrapText="1"/>
      <protection locked="0"/>
    </xf>
    <xf numFmtId="9" fontId="6" fillId="2" borderId="1" xfId="0" applyNumberFormat="1" applyFont="1" applyFill="1" applyBorder="1" applyAlignment="1" applyProtection="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 fontId="9" fillId="2" borderId="1" xfId="0" applyNumberFormat="1" applyFont="1" applyFill="1" applyBorder="1" applyAlignment="1">
      <alignment horizontal="center" vertical="center" wrapText="1"/>
    </xf>
    <xf numFmtId="0" fontId="9" fillId="2" borderId="1" xfId="0" applyFont="1" applyFill="1" applyBorder="1" applyAlignment="1" applyProtection="1">
      <alignment horizontal="left" vertical="center" wrapText="1"/>
    </xf>
    <xf numFmtId="0" fontId="6" fillId="2" borderId="1" xfId="0" applyFont="1" applyFill="1" applyBorder="1" applyAlignment="1">
      <alignment horizontal="center" vertical="center" wrapText="1"/>
    </xf>
    <xf numFmtId="3" fontId="15" fillId="2" borderId="1" xfId="5" applyNumberFormat="1" applyFill="1" applyBorder="1" applyAlignment="1">
      <alignment vertical="center" wrapText="1"/>
    </xf>
    <xf numFmtId="9" fontId="6" fillId="2" borderId="1" xfId="0" applyNumberFormat="1" applyFont="1" applyFill="1" applyBorder="1" applyAlignment="1" applyProtection="1">
      <alignment horizontal="left" vertical="center" wrapText="1"/>
    </xf>
    <xf numFmtId="1" fontId="9" fillId="2" borderId="1" xfId="0" applyNumberFormat="1" applyFont="1" applyFill="1" applyBorder="1" applyAlignment="1" applyProtection="1">
      <alignment horizontal="center" vertical="center" wrapText="1"/>
    </xf>
    <xf numFmtId="1" fontId="6" fillId="2" borderId="1" xfId="0" applyNumberFormat="1" applyFont="1" applyFill="1" applyBorder="1" applyAlignment="1" applyProtection="1">
      <alignment horizontal="center" vertical="center" wrapText="1"/>
    </xf>
    <xf numFmtId="0" fontId="9" fillId="2" borderId="2" xfId="0" applyFont="1" applyFill="1" applyBorder="1" applyAlignment="1">
      <alignment vertical="center" wrapText="1"/>
    </xf>
    <xf numFmtId="3" fontId="9" fillId="2" borderId="2" xfId="0" applyNumberFormat="1" applyFont="1" applyFill="1" applyBorder="1" applyAlignment="1">
      <alignment horizontal="left" vertical="center" wrapText="1"/>
    </xf>
    <xf numFmtId="0" fontId="9" fillId="2" borderId="2" xfId="0" applyFont="1" applyFill="1" applyBorder="1" applyAlignment="1" applyProtection="1">
      <alignment horizontal="justify" vertical="center" wrapText="1"/>
    </xf>
    <xf numFmtId="0" fontId="6" fillId="2" borderId="1" xfId="0" applyFont="1" applyFill="1" applyBorder="1" applyAlignment="1">
      <alignment horizontal="left" wrapText="1"/>
    </xf>
    <xf numFmtId="0" fontId="6" fillId="2" borderId="1" xfId="0" applyFont="1" applyFill="1" applyBorder="1" applyAlignment="1">
      <alignment horizontal="center" wrapText="1"/>
    </xf>
    <xf numFmtId="9" fontId="9" fillId="2" borderId="1" xfId="0" applyNumberFormat="1" applyFont="1" applyFill="1" applyBorder="1" applyAlignment="1" applyProtection="1">
      <alignment horizontal="center" vertical="center" wrapText="1"/>
    </xf>
    <xf numFmtId="166" fontId="6" fillId="2" borderId="1" xfId="0" applyNumberFormat="1" applyFont="1" applyFill="1" applyBorder="1" applyAlignment="1" applyProtection="1">
      <alignment horizontal="center" vertical="center" wrapText="1"/>
    </xf>
    <xf numFmtId="0" fontId="6" fillId="2" borderId="1" xfId="0" applyFont="1" applyFill="1" applyBorder="1" applyAlignment="1">
      <alignment horizontal="center" vertical="center"/>
    </xf>
    <xf numFmtId="0" fontId="6" fillId="2" borderId="1" xfId="0" applyFont="1" applyFill="1" applyBorder="1"/>
    <xf numFmtId="3" fontId="9" fillId="2" borderId="2" xfId="0" applyNumberFormat="1" applyFont="1" applyFill="1" applyBorder="1" applyAlignment="1">
      <alignment horizontal="justify" vertical="center" wrapText="1"/>
    </xf>
    <xf numFmtId="0" fontId="9" fillId="2" borderId="1" xfId="0" applyFont="1" applyFill="1" applyBorder="1" applyAlignment="1">
      <alignment vertical="center" wrapText="1"/>
    </xf>
    <xf numFmtId="9" fontId="6" fillId="2" borderId="1" xfId="0" applyNumberFormat="1" applyFont="1" applyFill="1" applyBorder="1" applyAlignment="1">
      <alignment horizontal="center" vertical="center" wrapText="1"/>
    </xf>
    <xf numFmtId="0" fontId="6" fillId="2" borderId="3" xfId="0" applyFont="1" applyFill="1" applyBorder="1" applyAlignment="1">
      <alignment horizontal="left" vertical="center" wrapText="1"/>
    </xf>
    <xf numFmtId="0" fontId="15" fillId="2" borderId="1" xfId="5" applyFill="1" applyBorder="1" applyAlignment="1">
      <alignment horizontal="left" vertical="center"/>
    </xf>
    <xf numFmtId="0" fontId="17" fillId="2" borderId="1" xfId="0" applyFont="1" applyFill="1" applyBorder="1" applyAlignment="1" applyProtection="1">
      <alignment horizontal="justify" vertical="center" wrapText="1"/>
    </xf>
    <xf numFmtId="1" fontId="6" fillId="2" borderId="1" xfId="2" applyNumberFormat="1" applyFont="1" applyFill="1" applyBorder="1" applyAlignment="1" applyProtection="1">
      <alignment horizontal="center" vertical="center" wrapText="1"/>
    </xf>
    <xf numFmtId="0" fontId="9" fillId="2" borderId="1" xfId="0" applyFont="1" applyFill="1" applyBorder="1" applyAlignment="1" applyProtection="1">
      <alignment vertical="center" wrapText="1"/>
    </xf>
    <xf numFmtId="0" fontId="6" fillId="2" borderId="1" xfId="0" applyFont="1" applyFill="1" applyBorder="1" applyAlignment="1" applyProtection="1">
      <alignment horizontal="center" vertical="center" wrapText="1"/>
    </xf>
    <xf numFmtId="9" fontId="9" fillId="2" borderId="1" xfId="0" applyNumberFormat="1" applyFont="1" applyFill="1" applyBorder="1" applyAlignment="1" applyProtection="1">
      <alignment horizontal="left" vertical="center" wrapText="1"/>
    </xf>
    <xf numFmtId="0" fontId="20" fillId="2" borderId="1" xfId="0" applyFont="1" applyFill="1" applyBorder="1" applyAlignment="1" applyProtection="1">
      <alignment horizontal="justify" vertical="center" wrapText="1"/>
    </xf>
    <xf numFmtId="9" fontId="20" fillId="2" borderId="1" xfId="0" applyNumberFormat="1" applyFont="1" applyFill="1" applyBorder="1" applyAlignment="1" applyProtection="1">
      <alignment horizontal="center" vertical="center" wrapText="1"/>
    </xf>
    <xf numFmtId="0" fontId="6" fillId="2" borderId="1" xfId="0" applyFont="1" applyFill="1" applyBorder="1" applyAlignment="1">
      <alignment wrapText="1"/>
    </xf>
    <xf numFmtId="0" fontId="6" fillId="2" borderId="1" xfId="0" applyFont="1" applyFill="1" applyBorder="1" applyAlignment="1">
      <alignment horizontal="left"/>
    </xf>
    <xf numFmtId="0" fontId="15" fillId="2" borderId="1" xfId="5" applyFill="1" applyBorder="1" applyAlignment="1">
      <alignment horizontal="left"/>
    </xf>
    <xf numFmtId="167" fontId="9" fillId="2" borderId="1"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164" fontId="9" fillId="4" borderId="1" xfId="0" applyNumberFormat="1" applyFont="1" applyFill="1" applyBorder="1" applyAlignment="1">
      <alignment horizontal="justify" vertical="center" wrapText="1"/>
    </xf>
    <xf numFmtId="3" fontId="9" fillId="4" borderId="1" xfId="0" applyNumberFormat="1" applyFont="1" applyFill="1" applyBorder="1" applyAlignment="1">
      <alignment horizontal="center" vertical="center" wrapText="1"/>
    </xf>
    <xf numFmtId="164" fontId="9" fillId="4" borderId="1" xfId="0" applyNumberFormat="1" applyFont="1" applyFill="1" applyBorder="1" applyAlignment="1">
      <alignment horizontal="center" vertical="center" wrapText="1"/>
    </xf>
    <xf numFmtId="3" fontId="9" fillId="4" borderId="1" xfId="0" applyNumberFormat="1" applyFont="1" applyFill="1" applyBorder="1" applyAlignment="1">
      <alignment horizontal="justify" vertical="center" wrapText="1"/>
    </xf>
    <xf numFmtId="3" fontId="9" fillId="4" borderId="1" xfId="0" applyNumberFormat="1" applyFont="1" applyFill="1" applyBorder="1" applyAlignment="1">
      <alignment horizontal="left" vertical="center" wrapText="1"/>
    </xf>
    <xf numFmtId="0" fontId="6" fillId="4" borderId="1" xfId="0" applyFont="1" applyFill="1" applyBorder="1"/>
    <xf numFmtId="0" fontId="6" fillId="4" borderId="1" xfId="0" applyFont="1" applyFill="1" applyBorder="1" applyAlignment="1">
      <alignment horizontal="center" vertical="center"/>
    </xf>
    <xf numFmtId="0" fontId="6" fillId="4" borderId="1" xfId="0" applyFont="1" applyFill="1" applyBorder="1" applyAlignment="1">
      <alignment horizontal="left" wrapText="1"/>
    </xf>
    <xf numFmtId="0" fontId="6" fillId="4" borderId="1" xfId="0" applyFont="1" applyFill="1" applyBorder="1" applyAlignment="1">
      <alignment horizontal="center" vertical="center" wrapText="1"/>
    </xf>
    <xf numFmtId="3" fontId="15" fillId="4" borderId="1" xfId="5" applyNumberFormat="1" applyFill="1" applyBorder="1" applyAlignment="1">
      <alignment vertical="center" wrapText="1"/>
    </xf>
    <xf numFmtId="0" fontId="6" fillId="4" borderId="1" xfId="0" applyFont="1" applyFill="1" applyBorder="1" applyAlignment="1">
      <alignment wrapText="1"/>
    </xf>
    <xf numFmtId="0" fontId="6" fillId="4" borderId="1" xfId="0" applyFont="1" applyFill="1" applyBorder="1" applyAlignment="1" applyProtection="1">
      <alignment horizontal="left" vertical="center" wrapText="1"/>
    </xf>
    <xf numFmtId="0" fontId="16" fillId="4" borderId="1" xfId="5" applyFont="1" applyFill="1" applyBorder="1" applyAlignment="1" applyProtection="1">
      <alignment horizontal="left" vertical="center" wrapText="1"/>
    </xf>
    <xf numFmtId="0" fontId="6" fillId="4" borderId="1" xfId="0" applyFont="1" applyFill="1" applyBorder="1" applyAlignment="1">
      <alignment horizontal="left"/>
    </xf>
    <xf numFmtId="0" fontId="15" fillId="4" borderId="1" xfId="5" applyFill="1" applyBorder="1" applyAlignment="1">
      <alignment horizontal="left"/>
    </xf>
    <xf numFmtId="3" fontId="9" fillId="4" borderId="1" xfId="6" applyNumberFormat="1" applyFont="1" applyFill="1" applyBorder="1" applyAlignment="1">
      <alignment horizontal="center" vertical="center" wrapText="1"/>
    </xf>
    <xf numFmtId="165" fontId="9" fillId="4" borderId="1" xfId="6" applyNumberFormat="1" applyFont="1" applyFill="1" applyBorder="1" applyAlignment="1">
      <alignment horizontal="center" vertical="center" wrapText="1"/>
    </xf>
    <xf numFmtId="3" fontId="9" fillId="0" borderId="1" xfId="6" applyNumberFormat="1" applyFont="1" applyFill="1" applyBorder="1" applyAlignment="1">
      <alignment horizontal="center" vertical="center" wrapText="1"/>
    </xf>
    <xf numFmtId="171" fontId="9" fillId="4" borderId="1" xfId="6" applyNumberFormat="1" applyFont="1" applyFill="1" applyBorder="1" applyAlignment="1">
      <alignment horizontal="center" vertical="center" wrapText="1"/>
    </xf>
    <xf numFmtId="172" fontId="9" fillId="4" borderId="1" xfId="6" applyNumberFormat="1" applyFont="1" applyFill="1" applyBorder="1" applyAlignment="1">
      <alignment horizontal="center" vertical="center" wrapText="1"/>
    </xf>
    <xf numFmtId="0" fontId="9" fillId="2" borderId="1" xfId="6" applyFont="1" applyFill="1" applyBorder="1" applyAlignment="1" applyProtection="1">
      <alignment horizontal="center" vertical="center" wrapText="1"/>
    </xf>
    <xf numFmtId="170" fontId="9" fillId="2" borderId="1" xfId="7" applyNumberFormat="1" applyFont="1" applyFill="1" applyBorder="1" applyAlignment="1" applyProtection="1">
      <alignment horizontal="center" vertical="center" wrapText="1"/>
    </xf>
    <xf numFmtId="0" fontId="9" fillId="2" borderId="1" xfId="6" applyFont="1" applyFill="1" applyBorder="1" applyAlignment="1">
      <alignment horizontal="center" vertical="center"/>
    </xf>
    <xf numFmtId="164" fontId="9" fillId="4" borderId="9" xfId="0" applyNumberFormat="1" applyFont="1" applyFill="1" applyBorder="1" applyAlignment="1">
      <alignment horizontal="justify" vertical="center" wrapText="1"/>
    </xf>
    <xf numFmtId="3" fontId="9" fillId="4" borderId="9" xfId="0" applyNumberFormat="1" applyFont="1" applyFill="1" applyBorder="1" applyAlignment="1">
      <alignment horizontal="justify" vertical="center" wrapText="1"/>
    </xf>
    <xf numFmtId="0" fontId="6"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1" xfId="0" applyFont="1" applyFill="1" applyBorder="1" applyAlignment="1" applyProtection="1">
      <alignment horizontal="justify" vertical="center" wrapText="1"/>
    </xf>
    <xf numFmtId="3" fontId="11" fillId="3" borderId="4" xfId="0" applyNumberFormat="1" applyFont="1" applyFill="1" applyBorder="1" applyAlignment="1">
      <alignment horizontal="center" vertical="center" wrapText="1"/>
    </xf>
    <xf numFmtId="0" fontId="6" fillId="4" borderId="1" xfId="0" applyFont="1" applyFill="1" applyBorder="1" applyAlignment="1">
      <alignment horizontal="justify" vertical="center" wrapText="1"/>
    </xf>
    <xf numFmtId="10" fontId="9" fillId="2" borderId="1" xfId="1" applyNumberFormat="1" applyFont="1" applyFill="1" applyBorder="1" applyAlignment="1">
      <alignment horizontal="center" vertical="center" wrapText="1"/>
    </xf>
    <xf numFmtId="9" fontId="9" fillId="4" borderId="1" xfId="0" applyNumberFormat="1" applyFont="1" applyFill="1" applyBorder="1" applyAlignment="1" applyProtection="1">
      <alignment horizontal="center" vertical="center" wrapText="1"/>
    </xf>
    <xf numFmtId="1" fontId="6" fillId="2" borderId="1" xfId="0" applyNumberFormat="1" applyFont="1" applyFill="1" applyBorder="1" applyAlignment="1" applyProtection="1">
      <alignment horizontal="justify" vertical="center" wrapText="1"/>
    </xf>
    <xf numFmtId="1" fontId="9" fillId="2" borderId="1" xfId="0" applyNumberFormat="1" applyFont="1" applyFill="1" applyBorder="1" applyAlignment="1" applyProtection="1">
      <alignment horizontal="justify" vertical="center" wrapText="1"/>
    </xf>
    <xf numFmtId="166" fontId="6" fillId="2" borderId="1" xfId="0" applyNumberFormat="1" applyFont="1" applyFill="1" applyBorder="1" applyAlignment="1" applyProtection="1">
      <alignment horizontal="justify" vertical="center" wrapText="1"/>
    </xf>
    <xf numFmtId="3" fontId="9" fillId="4" borderId="1" xfId="6" applyNumberFormat="1" applyFont="1" applyFill="1" applyBorder="1" applyAlignment="1">
      <alignment horizontal="justify" vertical="center" wrapText="1"/>
    </xf>
    <xf numFmtId="10" fontId="9" fillId="4" borderId="1" xfId="6" applyNumberFormat="1" applyFont="1" applyFill="1" applyBorder="1" applyAlignment="1">
      <alignment horizontal="center" vertical="center" wrapText="1"/>
    </xf>
    <xf numFmtId="10" fontId="9" fillId="2" borderId="1" xfId="6" applyNumberFormat="1" applyFont="1" applyFill="1" applyBorder="1" applyAlignment="1">
      <alignment horizontal="center" vertical="center" wrapText="1"/>
    </xf>
    <xf numFmtId="166" fontId="9" fillId="2" borderId="1" xfId="1" applyNumberFormat="1" applyFont="1" applyFill="1" applyBorder="1" applyAlignment="1">
      <alignment horizontal="justify" vertical="center" wrapText="1"/>
    </xf>
    <xf numFmtId="0" fontId="9" fillId="2" borderId="1" xfId="0" applyFont="1" applyFill="1" applyBorder="1" applyAlignment="1">
      <alignment horizontal="justify" vertical="center" wrapText="1"/>
    </xf>
    <xf numFmtId="1" fontId="9" fillId="2" borderId="1" xfId="0" applyNumberFormat="1" applyFont="1" applyFill="1" applyBorder="1" applyAlignment="1">
      <alignment horizontal="justify" vertical="center" wrapText="1"/>
    </xf>
    <xf numFmtId="166" fontId="9" fillId="4" borderId="1" xfId="1" applyNumberFormat="1" applyFont="1" applyFill="1" applyBorder="1" applyAlignment="1">
      <alignment horizontal="center" vertical="center" wrapText="1"/>
    </xf>
    <xf numFmtId="9" fontId="9" fillId="4" borderId="1" xfId="1" applyFont="1" applyFill="1" applyBorder="1" applyAlignment="1">
      <alignment horizontal="justify" vertical="center" wrapText="1"/>
    </xf>
    <xf numFmtId="9" fontId="9" fillId="2" borderId="1" xfId="1" applyFont="1" applyFill="1" applyBorder="1" applyAlignment="1">
      <alignment horizontal="justify" vertical="center" wrapText="1"/>
    </xf>
    <xf numFmtId="10" fontId="9" fillId="2" borderId="1" xfId="0" applyNumberFormat="1" applyFont="1" applyFill="1" applyBorder="1" applyAlignment="1">
      <alignment horizontal="center" vertical="center" wrapText="1"/>
    </xf>
    <xf numFmtId="9" fontId="20" fillId="5" borderId="1" xfId="1" applyFont="1" applyFill="1" applyBorder="1" applyAlignment="1">
      <alignment horizontal="center" vertical="center" wrapText="1"/>
    </xf>
    <xf numFmtId="9" fontId="20" fillId="5" borderId="1" xfId="0" applyNumberFormat="1" applyFont="1" applyFill="1" applyBorder="1" applyAlignment="1">
      <alignment horizontal="center" vertical="center" wrapText="1"/>
    </xf>
    <xf numFmtId="3" fontId="21" fillId="5" borderId="1" xfId="0" applyNumberFormat="1" applyFont="1" applyFill="1" applyBorder="1" applyAlignment="1">
      <alignment horizontal="justify" vertical="center" wrapText="1"/>
    </xf>
    <xf numFmtId="0" fontId="6" fillId="5" borderId="1" xfId="0" applyFont="1" applyFill="1" applyBorder="1" applyAlignment="1">
      <alignment horizontal="left" vertical="center" wrapText="1"/>
    </xf>
    <xf numFmtId="173" fontId="8" fillId="0" borderId="0" xfId="0" applyNumberFormat="1" applyFont="1" applyFill="1" applyBorder="1" applyAlignment="1">
      <alignment horizontal="center" vertical="center" wrapText="1"/>
    </xf>
    <xf numFmtId="173" fontId="14" fillId="0" borderId="0" xfId="0" applyNumberFormat="1" applyFont="1" applyFill="1" applyBorder="1" applyAlignment="1">
      <alignment horizontal="center" vertical="center" wrapText="1"/>
    </xf>
    <xf numFmtId="173" fontId="6" fillId="0" borderId="0" xfId="1" applyNumberFormat="1" applyFont="1" applyFill="1" applyAlignment="1">
      <alignment horizontal="center" vertical="center"/>
    </xf>
    <xf numFmtId="173" fontId="6" fillId="0" borderId="0" xfId="0" applyNumberFormat="1" applyFont="1" applyAlignment="1">
      <alignment horizontal="center" vertical="center"/>
    </xf>
    <xf numFmtId="9" fontId="9" fillId="2" borderId="1" xfId="0" applyNumberFormat="1" applyFont="1" applyFill="1" applyBorder="1" applyAlignment="1">
      <alignment horizontal="center" vertical="center" wrapText="1"/>
    </xf>
    <xf numFmtId="169" fontId="9" fillId="2" borderId="1" xfId="2" applyNumberFormat="1" applyFont="1" applyFill="1" applyBorder="1" applyAlignment="1" applyProtection="1">
      <alignment horizontal="center" vertical="center" wrapText="1"/>
      <protection locked="0"/>
    </xf>
    <xf numFmtId="9" fontId="9" fillId="0" borderId="1" xfId="0" applyNumberFormat="1" applyFont="1" applyBorder="1" applyAlignment="1">
      <alignment horizontal="justify" vertical="center" wrapText="1"/>
    </xf>
    <xf numFmtId="3" fontId="9" fillId="0" borderId="1" xfId="6" applyNumberFormat="1" applyFont="1" applyBorder="1" applyAlignment="1">
      <alignment horizontal="center" vertical="center" wrapText="1"/>
    </xf>
    <xf numFmtId="166" fontId="6" fillId="2" borderId="1" xfId="0" applyNumberFormat="1" applyFont="1" applyFill="1" applyBorder="1" applyAlignment="1">
      <alignment horizontal="center" vertical="center" wrapText="1"/>
    </xf>
    <xf numFmtId="9" fontId="20" fillId="2" borderId="1" xfId="0" applyNumberFormat="1" applyFont="1" applyFill="1" applyBorder="1" applyAlignment="1">
      <alignment horizontal="center" vertical="center" wrapText="1"/>
    </xf>
    <xf numFmtId="0" fontId="9" fillId="2" borderId="1" xfId="6" applyFont="1" applyFill="1" applyBorder="1" applyAlignment="1">
      <alignment horizontal="center" vertical="center" wrapText="1"/>
    </xf>
    <xf numFmtId="0" fontId="9" fillId="2" borderId="1" xfId="6" applyNumberFormat="1" applyFont="1" applyFill="1" applyBorder="1" applyAlignment="1" applyProtection="1">
      <alignment horizontal="center" vertical="center" wrapText="1"/>
    </xf>
    <xf numFmtId="41" fontId="9" fillId="2" borderId="1" xfId="8" applyFont="1" applyFill="1" applyBorder="1" applyAlignment="1">
      <alignment horizontal="center" vertical="center" wrapText="1"/>
    </xf>
    <xf numFmtId="41" fontId="9" fillId="4" borderId="1" xfId="8" applyFont="1" applyFill="1" applyBorder="1" applyAlignment="1">
      <alignment horizontal="center" vertical="center" wrapText="1"/>
    </xf>
    <xf numFmtId="3" fontId="11" fillId="3" borderId="5" xfId="0" applyNumberFormat="1" applyFont="1" applyFill="1" applyBorder="1" applyAlignment="1">
      <alignment horizontal="center" vertical="center" wrapText="1"/>
    </xf>
    <xf numFmtId="3" fontId="11" fillId="3" borderId="3" xfId="0" applyNumberFormat="1" applyFont="1" applyFill="1" applyBorder="1" applyAlignment="1">
      <alignment horizontal="center" vertical="center" wrapText="1"/>
    </xf>
    <xf numFmtId="3" fontId="11" fillId="3" borderId="13" xfId="0" applyNumberFormat="1" applyFont="1" applyFill="1" applyBorder="1" applyAlignment="1">
      <alignment horizontal="center" vertical="center" wrapText="1"/>
    </xf>
    <xf numFmtId="3" fontId="11" fillId="3" borderId="14" xfId="0" applyNumberFormat="1" applyFont="1" applyFill="1" applyBorder="1" applyAlignment="1">
      <alignment horizontal="center" vertical="center" wrapText="1"/>
    </xf>
    <xf numFmtId="3" fontId="11" fillId="3" borderId="10" xfId="0" applyNumberFormat="1" applyFont="1" applyFill="1" applyBorder="1" applyAlignment="1">
      <alignment horizontal="center" vertical="center" wrapText="1"/>
    </xf>
    <xf numFmtId="3" fontId="11" fillId="3" borderId="15" xfId="0" applyNumberFormat="1" applyFont="1" applyFill="1" applyBorder="1" applyAlignment="1">
      <alignment horizontal="center" vertical="center" wrapText="1"/>
    </xf>
    <xf numFmtId="3" fontId="11" fillId="3" borderId="0"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7" xfId="0" applyNumberFormat="1" applyFont="1" applyFill="1" applyBorder="1" applyAlignment="1">
      <alignment horizontal="center" vertical="center" wrapText="1"/>
    </xf>
    <xf numFmtId="164" fontId="11" fillId="3" borderId="5" xfId="0" applyNumberFormat="1" applyFont="1" applyFill="1" applyBorder="1" applyAlignment="1">
      <alignment horizontal="center" vertical="center" wrapText="1"/>
    </xf>
    <xf numFmtId="164" fontId="11" fillId="3" borderId="12" xfId="0" applyNumberFormat="1" applyFont="1" applyFill="1" applyBorder="1" applyAlignment="1">
      <alignment horizontal="center" vertical="center" wrapText="1"/>
    </xf>
    <xf numFmtId="3" fontId="11" fillId="3" borderId="12" xfId="0" applyNumberFormat="1" applyFont="1" applyFill="1" applyBorder="1" applyAlignment="1">
      <alignment horizontal="center" vertical="center" wrapText="1"/>
    </xf>
    <xf numFmtId="3" fontId="9" fillId="2" borderId="2" xfId="0" applyNumberFormat="1" applyFont="1" applyFill="1" applyBorder="1" applyAlignment="1">
      <alignment horizontal="justify" vertical="center" wrapText="1"/>
    </xf>
    <xf numFmtId="3" fontId="9" fillId="2" borderId="4" xfId="0" applyNumberFormat="1" applyFont="1" applyFill="1" applyBorder="1" applyAlignment="1">
      <alignment horizontal="justify" vertical="center" wrapText="1"/>
    </xf>
    <xf numFmtId="3" fontId="9" fillId="2" borderId="3" xfId="0" applyNumberFormat="1" applyFont="1" applyFill="1" applyBorder="1" applyAlignment="1">
      <alignment horizontal="justify" vertical="center" wrapText="1"/>
    </xf>
    <xf numFmtId="0" fontId="13" fillId="4" borderId="8" xfId="0" applyFont="1" applyFill="1" applyBorder="1" applyAlignment="1">
      <alignment horizontal="justify" vertical="center" wrapText="1"/>
    </xf>
    <xf numFmtId="0" fontId="13" fillId="4" borderId="6" xfId="0" applyFont="1" applyFill="1" applyBorder="1" applyAlignment="1">
      <alignment horizontal="justify" vertical="center" wrapText="1"/>
    </xf>
    <xf numFmtId="0" fontId="13" fillId="4" borderId="7" xfId="0" applyFont="1" applyFill="1" applyBorder="1" applyAlignment="1">
      <alignment horizontal="justify" vertical="center" wrapText="1"/>
    </xf>
    <xf numFmtId="3" fontId="9" fillId="4" borderId="2" xfId="0" applyNumberFormat="1" applyFont="1" applyFill="1" applyBorder="1" applyAlignment="1">
      <alignment horizontal="justify" vertical="center" wrapText="1"/>
    </xf>
    <xf numFmtId="3" fontId="9" fillId="4" borderId="4" xfId="0" applyNumberFormat="1" applyFont="1" applyFill="1" applyBorder="1" applyAlignment="1">
      <alignment horizontal="justify" vertical="center" wrapText="1"/>
    </xf>
    <xf numFmtId="3" fontId="9" fillId="4" borderId="3" xfId="0" applyNumberFormat="1" applyFont="1" applyFill="1" applyBorder="1" applyAlignment="1">
      <alignment horizontal="justify" vertical="center" wrapText="1"/>
    </xf>
    <xf numFmtId="3" fontId="9" fillId="4" borderId="2" xfId="0" applyNumberFormat="1" applyFont="1" applyFill="1" applyBorder="1" applyAlignment="1">
      <alignment horizontal="center" vertical="center" wrapText="1"/>
    </xf>
    <xf numFmtId="3" fontId="9" fillId="4" borderId="4" xfId="0" applyNumberFormat="1" applyFont="1" applyFill="1" applyBorder="1" applyAlignment="1">
      <alignment horizontal="center" vertical="center" wrapText="1"/>
    </xf>
    <xf numFmtId="3" fontId="9" fillId="4" borderId="3" xfId="0" applyNumberFormat="1" applyFont="1" applyFill="1" applyBorder="1" applyAlignment="1">
      <alignment horizontal="center" vertical="center" wrapText="1"/>
    </xf>
    <xf numFmtId="3" fontId="9" fillId="2" borderId="2" xfId="0" applyNumberFormat="1" applyFont="1" applyFill="1" applyBorder="1" applyAlignment="1">
      <alignment horizontal="center" vertical="center" wrapText="1"/>
    </xf>
    <xf numFmtId="3" fontId="9" fillId="2" borderId="3" xfId="0" applyNumberFormat="1" applyFont="1" applyFill="1" applyBorder="1" applyAlignment="1">
      <alignment horizontal="center" vertical="center" wrapText="1"/>
    </xf>
    <xf numFmtId="0" fontId="13" fillId="2" borderId="6" xfId="0" applyFont="1" applyFill="1" applyBorder="1" applyAlignment="1">
      <alignment horizontal="justify" vertical="center" wrapText="1"/>
    </xf>
    <xf numFmtId="0" fontId="13" fillId="4" borderId="1" xfId="0" applyFont="1" applyFill="1" applyBorder="1" applyAlignment="1">
      <alignment horizontal="justify" vertical="center" wrapText="1"/>
    </xf>
    <xf numFmtId="0" fontId="13" fillId="2" borderId="8" xfId="0" applyFont="1" applyFill="1" applyBorder="1" applyAlignment="1">
      <alignment horizontal="justify" vertical="center" wrapText="1"/>
    </xf>
    <xf numFmtId="0" fontId="13" fillId="2" borderId="7" xfId="0" applyFont="1" applyFill="1" applyBorder="1" applyAlignment="1">
      <alignment horizontal="justify" vertical="center" wrapText="1"/>
    </xf>
    <xf numFmtId="0" fontId="6" fillId="4" borderId="2" xfId="0" applyFont="1" applyFill="1" applyBorder="1" applyAlignment="1">
      <alignment horizontal="justify" vertical="center" wrapText="1"/>
    </xf>
    <xf numFmtId="0" fontId="6" fillId="4" borderId="4" xfId="0" applyFont="1" applyFill="1" applyBorder="1" applyAlignment="1">
      <alignment horizontal="justify" vertical="center" wrapText="1"/>
    </xf>
    <xf numFmtId="0" fontId="6" fillId="4" borderId="3" xfId="0" applyFont="1" applyFill="1" applyBorder="1" applyAlignment="1">
      <alignment horizontal="justify" vertical="center" wrapText="1"/>
    </xf>
    <xf numFmtId="173" fontId="14" fillId="0" borderId="0" xfId="0" applyNumberFormat="1" applyFont="1" applyFill="1" applyBorder="1" applyAlignment="1">
      <alignment horizontal="center" vertical="center" wrapText="1"/>
    </xf>
    <xf numFmtId="3" fontId="11" fillId="2" borderId="0" xfId="0" applyNumberFormat="1" applyFont="1" applyFill="1" applyBorder="1" applyAlignment="1">
      <alignment horizontal="center" vertical="center" wrapText="1"/>
    </xf>
    <xf numFmtId="173" fontId="11" fillId="2" borderId="0" xfId="0" applyNumberFormat="1" applyFont="1" applyFill="1" applyBorder="1" applyAlignment="1">
      <alignment horizontal="center" vertical="center" wrapText="1"/>
    </xf>
    <xf numFmtId="3" fontId="9" fillId="2" borderId="4" xfId="0" applyNumberFormat="1" applyFont="1" applyFill="1" applyBorder="1" applyAlignment="1">
      <alignment horizontal="center" vertical="center" wrapText="1"/>
    </xf>
    <xf numFmtId="164" fontId="11" fillId="3" borderId="3" xfId="0" applyNumberFormat="1" applyFont="1" applyFill="1" applyBorder="1" applyAlignment="1">
      <alignment horizontal="center" vertical="center" wrapText="1"/>
    </xf>
  </cellXfs>
  <cellStyles count="9">
    <cellStyle name="Hipervínculo" xfId="5" builtinId="8"/>
    <cellStyle name="Millares [0]" xfId="8" builtinId="6"/>
    <cellStyle name="Millares [0] 2" xfId="7" xr:uid="{F52E9F6D-404D-413C-A58D-77107B3F35D1}"/>
    <cellStyle name="Millares 3" xfId="4" xr:uid="{00000000-0005-0000-0000-000002000000}"/>
    <cellStyle name="Normal" xfId="0" builtinId="0"/>
    <cellStyle name="Normal 2" xfId="2" xr:uid="{00000000-0005-0000-0000-000004000000}"/>
    <cellStyle name="Normal 3" xfId="6" xr:uid="{7FCB8071-33A5-4D8C-8A9E-35358B1427F5}"/>
    <cellStyle name="Porcentaje" xfId="1" builtinId="5"/>
    <cellStyle name="Porcentaje 2" xfId="3" xr:uid="{00000000-0005-0000-0000-000006000000}"/>
  </cellStyles>
  <dxfs count="0"/>
  <tableStyles count="0" defaultTableStyle="TableStyleMedium2" defaultPivotStyle="PivotStyleLight16"/>
  <colors>
    <mruColors>
      <color rgb="FF3535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235449</xdr:rowOff>
    </xdr:from>
    <xdr:to>
      <xdr:col>3</xdr:col>
      <xdr:colOff>80420</xdr:colOff>
      <xdr:row>4</xdr:row>
      <xdr:rowOff>214044</xdr:rowOff>
    </xdr:to>
    <xdr:pic>
      <xdr:nvPicPr>
        <xdr:cNvPr id="3" name="2 Imagen">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01967" y="1091629"/>
          <a:ext cx="4280899" cy="813370"/>
        </a:xfrm>
        <a:prstGeom prst="rect">
          <a:avLst/>
        </a:prstGeom>
        <a:noFill/>
        <a:ln>
          <a:noFill/>
        </a:ln>
      </xdr:spPr>
    </xdr:pic>
    <xdr:clientData/>
  </xdr:twoCellAnchor>
  <xdr:twoCellAnchor>
    <xdr:from>
      <xdr:col>2</xdr:col>
      <xdr:colOff>1830085</xdr:colOff>
      <xdr:row>2</xdr:row>
      <xdr:rowOff>96320</xdr:rowOff>
    </xdr:from>
    <xdr:to>
      <xdr:col>3</xdr:col>
      <xdr:colOff>467368</xdr:colOff>
      <xdr:row>4</xdr:row>
      <xdr:rowOff>400463</xdr:rowOff>
    </xdr:to>
    <xdr:pic>
      <xdr:nvPicPr>
        <xdr:cNvPr id="4" name="3 Imagen" descr="Descripción: Descripción: Descripción: logomail.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74832" y="952500"/>
          <a:ext cx="981075" cy="1138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610029</xdr:colOff>
      <xdr:row>2</xdr:row>
      <xdr:rowOff>235450</xdr:rowOff>
    </xdr:from>
    <xdr:to>
      <xdr:col>6</xdr:col>
      <xdr:colOff>319310</xdr:colOff>
      <xdr:row>4</xdr:row>
      <xdr:rowOff>460197</xdr:rowOff>
    </xdr:to>
    <xdr:pic>
      <xdr:nvPicPr>
        <xdr:cNvPr id="5" name="Imagen 1" descr="image001">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815282" y="1091630"/>
          <a:ext cx="1721303" cy="1059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331771</xdr:colOff>
      <xdr:row>2</xdr:row>
      <xdr:rowOff>406684</xdr:rowOff>
    </xdr:from>
    <xdr:to>
      <xdr:col>9</xdr:col>
      <xdr:colOff>856640</xdr:colOff>
      <xdr:row>4</xdr:row>
      <xdr:rowOff>264513</xdr:rowOff>
    </xdr:to>
    <xdr:pic>
      <xdr:nvPicPr>
        <xdr:cNvPr id="6" name="5 Imagen">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544355" y="1262864"/>
          <a:ext cx="2408464" cy="692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331770</xdr:colOff>
      <xdr:row>3</xdr:row>
      <xdr:rowOff>21404</xdr:rowOff>
    </xdr:from>
    <xdr:to>
      <xdr:col>16</xdr:col>
      <xdr:colOff>2263985</xdr:colOff>
      <xdr:row>4</xdr:row>
      <xdr:rowOff>356491</xdr:rowOff>
    </xdr:to>
    <xdr:pic>
      <xdr:nvPicPr>
        <xdr:cNvPr id="7" name="6 Imagen" descr="Descripción: Logo para firma de correo electrónico">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108203" y="1294971"/>
          <a:ext cx="193221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374576</xdr:colOff>
      <xdr:row>3</xdr:row>
      <xdr:rowOff>21404</xdr:rowOff>
    </xdr:from>
    <xdr:to>
      <xdr:col>15</xdr:col>
      <xdr:colOff>1027415</xdr:colOff>
      <xdr:row>4</xdr:row>
      <xdr:rowOff>420445</xdr:rowOff>
    </xdr:to>
    <xdr:pic>
      <xdr:nvPicPr>
        <xdr:cNvPr id="8" name="7 Imagen" descr="_1_09D5CC3C09D5C9D00051771305257E52">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5764407" y="1294971"/>
          <a:ext cx="1594637" cy="816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ymarinr@mintrabajo.gov.co" TargetMode="External"/><Relationship Id="rId18" Type="http://schemas.openxmlformats.org/officeDocument/2006/relationships/hyperlink" Target="mailto:afernandez@mintrabajo.gov.co" TargetMode="External"/><Relationship Id="rId26" Type="http://schemas.openxmlformats.org/officeDocument/2006/relationships/hyperlink" Target="mailto:fredy.ramos@serviciodeempleo.gov.co" TargetMode="External"/><Relationship Id="rId39" Type="http://schemas.openxmlformats.org/officeDocument/2006/relationships/hyperlink" Target="mailto:nipena@sena.edu.co" TargetMode="External"/><Relationship Id="rId21" Type="http://schemas.openxmlformats.org/officeDocument/2006/relationships/hyperlink" Target="mailto:nserna@mintrabajo.gov.co" TargetMode="External"/><Relationship Id="rId34" Type="http://schemas.openxmlformats.org/officeDocument/2006/relationships/hyperlink" Target="mailto:yquirogaf@ssf.gov.co" TargetMode="External"/><Relationship Id="rId42" Type="http://schemas.openxmlformats.org/officeDocument/2006/relationships/hyperlink" Target="mailto:nipena@sena.edu.co" TargetMode="External"/><Relationship Id="rId47" Type="http://schemas.openxmlformats.org/officeDocument/2006/relationships/hyperlink" Target="mailto:ehyder.barbosa@orgsolidarias.gov.co" TargetMode="External"/><Relationship Id="rId50" Type="http://schemas.openxmlformats.org/officeDocument/2006/relationships/hyperlink" Target="mailto:mviveros@orgsolidarias.gov.co" TargetMode="External"/><Relationship Id="rId55" Type="http://schemas.openxmlformats.org/officeDocument/2006/relationships/printerSettings" Target="../printerSettings/printerSettings1.bin"/><Relationship Id="rId7" Type="http://schemas.openxmlformats.org/officeDocument/2006/relationships/hyperlink" Target="mailto:jromeron@mintrabajo.gov.co" TargetMode="External"/><Relationship Id="rId2" Type="http://schemas.openxmlformats.org/officeDocument/2006/relationships/hyperlink" Target="mailto:lcarrero@mintrabajo.gov.co" TargetMode="External"/><Relationship Id="rId16" Type="http://schemas.openxmlformats.org/officeDocument/2006/relationships/hyperlink" Target="mailto:cantolinez@mintrabajo.gov.co" TargetMode="External"/><Relationship Id="rId29" Type="http://schemas.openxmlformats.org/officeDocument/2006/relationships/hyperlink" Target="mailto:fredy.ramos@serviciodeempleo.gov.co" TargetMode="External"/><Relationship Id="rId11" Type="http://schemas.openxmlformats.org/officeDocument/2006/relationships/hyperlink" Target="mailto:LSANCHEZ@MINTRABAJO.GOV.CO" TargetMode="External"/><Relationship Id="rId24" Type="http://schemas.openxmlformats.org/officeDocument/2006/relationships/hyperlink" Target="mailto:fredy.ramos@serviciodeempleo.gov.co" TargetMode="External"/><Relationship Id="rId32" Type="http://schemas.openxmlformats.org/officeDocument/2006/relationships/hyperlink" Target="mailto:cacondez@colpensiones.gov.co" TargetMode="External"/><Relationship Id="rId37" Type="http://schemas.openxmlformats.org/officeDocument/2006/relationships/hyperlink" Target="mailto:nipena@sena.edu.co" TargetMode="External"/><Relationship Id="rId40" Type="http://schemas.openxmlformats.org/officeDocument/2006/relationships/hyperlink" Target="mailto:nipena@sena.edu.co" TargetMode="External"/><Relationship Id="rId45" Type="http://schemas.openxmlformats.org/officeDocument/2006/relationships/hyperlink" Target="mailto:nipena@sena.edu.co" TargetMode="External"/><Relationship Id="rId53" Type="http://schemas.openxmlformats.org/officeDocument/2006/relationships/hyperlink" Target="mailto:mviveros@orgsolidarias.gov.co" TargetMode="External"/><Relationship Id="rId58" Type="http://schemas.openxmlformats.org/officeDocument/2006/relationships/comments" Target="../comments1.xml"/><Relationship Id="rId5" Type="http://schemas.openxmlformats.org/officeDocument/2006/relationships/hyperlink" Target="mailto:lcarrero@mintrabajo.gov.co" TargetMode="External"/><Relationship Id="rId19" Type="http://schemas.openxmlformats.org/officeDocument/2006/relationships/hyperlink" Target="mailto:afernandez@mintrabajo.gov.co" TargetMode="External"/><Relationship Id="rId4" Type="http://schemas.openxmlformats.org/officeDocument/2006/relationships/hyperlink" Target="mailto:lcarrero@mintrabajo.gov.co" TargetMode="External"/><Relationship Id="rId9" Type="http://schemas.openxmlformats.org/officeDocument/2006/relationships/hyperlink" Target="mailto:jsantiago@mintrabajo.gov.co" TargetMode="External"/><Relationship Id="rId14" Type="http://schemas.openxmlformats.org/officeDocument/2006/relationships/hyperlink" Target="mailto:jsantiago@mintrabajo.gov.co" TargetMode="External"/><Relationship Id="rId22" Type="http://schemas.openxmlformats.org/officeDocument/2006/relationships/hyperlink" Target="mailto:nserna@mintrabajo.gov.co" TargetMode="External"/><Relationship Id="rId27" Type="http://schemas.openxmlformats.org/officeDocument/2006/relationships/hyperlink" Target="mailto:fredy.ramos@serviciodeempleo.gov.co" TargetMode="External"/><Relationship Id="rId30" Type="http://schemas.openxmlformats.org/officeDocument/2006/relationships/hyperlink" Target="mailto:fredy.ramos@serviciodeempleo.gov.co" TargetMode="External"/><Relationship Id="rId35" Type="http://schemas.openxmlformats.org/officeDocument/2006/relationships/hyperlink" Target="mailto:mgonzalezb@sssf.gov.co" TargetMode="External"/><Relationship Id="rId43" Type="http://schemas.openxmlformats.org/officeDocument/2006/relationships/hyperlink" Target="mailto:nipena@sena.edu.co" TargetMode="External"/><Relationship Id="rId48" Type="http://schemas.openxmlformats.org/officeDocument/2006/relationships/hyperlink" Target="mailto:ehyder.barbosa@orgsolidarias.gov.co" TargetMode="External"/><Relationship Id="rId56" Type="http://schemas.openxmlformats.org/officeDocument/2006/relationships/drawing" Target="../drawings/drawing1.xml"/><Relationship Id="rId8" Type="http://schemas.openxmlformats.org/officeDocument/2006/relationships/hyperlink" Target="mailto:ssalazarm@mintrabajo.gov.co" TargetMode="External"/><Relationship Id="rId51" Type="http://schemas.openxmlformats.org/officeDocument/2006/relationships/hyperlink" Target="mailto:mviveros@orgsolidarias.gov.co" TargetMode="External"/><Relationship Id="rId3" Type="http://schemas.openxmlformats.org/officeDocument/2006/relationships/hyperlink" Target="mailto:lcarrero@mintrabajo.gov.co" TargetMode="External"/><Relationship Id="rId12" Type="http://schemas.openxmlformats.org/officeDocument/2006/relationships/hyperlink" Target="mailto:mdiazh@mintrabajo.gov.co" TargetMode="External"/><Relationship Id="rId17" Type="http://schemas.openxmlformats.org/officeDocument/2006/relationships/hyperlink" Target="mailto:cantolinez@mintrabajo.gov.co" TargetMode="External"/><Relationship Id="rId25" Type="http://schemas.openxmlformats.org/officeDocument/2006/relationships/hyperlink" Target="mailto:fredy.ramos@serviciodeempleo.gov.co" TargetMode="External"/><Relationship Id="rId33" Type="http://schemas.openxmlformats.org/officeDocument/2006/relationships/hyperlink" Target="mailto:jgomezm@mintrabajo.gov.co" TargetMode="External"/><Relationship Id="rId38" Type="http://schemas.openxmlformats.org/officeDocument/2006/relationships/hyperlink" Target="mailto:nipena@sena.edu.co" TargetMode="External"/><Relationship Id="rId46" Type="http://schemas.openxmlformats.org/officeDocument/2006/relationships/hyperlink" Target="mailto:ehyder.barbosa@orgsolidarias.gov.co" TargetMode="External"/><Relationship Id="rId20" Type="http://schemas.openxmlformats.org/officeDocument/2006/relationships/hyperlink" Target="mailto:afernandez@mintrabajo.gov.co" TargetMode="External"/><Relationship Id="rId41" Type="http://schemas.openxmlformats.org/officeDocument/2006/relationships/hyperlink" Target="mailto:nipena@sena.edu.co" TargetMode="External"/><Relationship Id="rId54" Type="http://schemas.openxmlformats.org/officeDocument/2006/relationships/hyperlink" Target="mailto:mviveros@orgsolidarias.gov.co" TargetMode="External"/><Relationship Id="rId1" Type="http://schemas.openxmlformats.org/officeDocument/2006/relationships/hyperlink" Target="mailto:mmoraa@mintrabajo.gov.co" TargetMode="External"/><Relationship Id="rId6" Type="http://schemas.openxmlformats.org/officeDocument/2006/relationships/hyperlink" Target="mailto:mduarteo@mintrabajo.gov.co" TargetMode="External"/><Relationship Id="rId15" Type="http://schemas.openxmlformats.org/officeDocument/2006/relationships/hyperlink" Target="mailto:mllano@mintrabajo.gov.co" TargetMode="External"/><Relationship Id="rId23" Type="http://schemas.openxmlformats.org/officeDocument/2006/relationships/hyperlink" Target="mailto:mdiazh@mintrabajo.gov.co" TargetMode="External"/><Relationship Id="rId28" Type="http://schemas.openxmlformats.org/officeDocument/2006/relationships/hyperlink" Target="mailto:fredy.ramos@serviciodeempleo.gov.co" TargetMode="External"/><Relationship Id="rId36" Type="http://schemas.openxmlformats.org/officeDocument/2006/relationships/hyperlink" Target="mailto:lcarrero@mintrabajo.gov.co" TargetMode="External"/><Relationship Id="rId49" Type="http://schemas.openxmlformats.org/officeDocument/2006/relationships/hyperlink" Target="mailto:ehyder.barbosa@orgsolidarias.gov.co" TargetMode="External"/><Relationship Id="rId57" Type="http://schemas.openxmlformats.org/officeDocument/2006/relationships/vmlDrawing" Target="../drawings/vmlDrawing1.vml"/><Relationship Id="rId10" Type="http://schemas.openxmlformats.org/officeDocument/2006/relationships/hyperlink" Target="mailto:gleal@mintrabajo.gov.co" TargetMode="External"/><Relationship Id="rId31" Type="http://schemas.openxmlformats.org/officeDocument/2006/relationships/hyperlink" Target="mailto:cacondez@colpensiones.gov.co" TargetMode="External"/><Relationship Id="rId44" Type="http://schemas.openxmlformats.org/officeDocument/2006/relationships/hyperlink" Target="mailto:nipena@sena.edu.co" TargetMode="External"/><Relationship Id="rId52" Type="http://schemas.openxmlformats.org/officeDocument/2006/relationships/hyperlink" Target="mailto:glache@orgsolidarias.gov.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WZX76"/>
  <sheetViews>
    <sheetView showGridLines="0" tabSelected="1" topLeftCell="C5" zoomScale="70" zoomScaleNormal="70" zoomScaleSheetLayoutView="75" zoomScalePageLayoutView="75" workbookViewId="0">
      <pane xSplit="1" ySplit="7" topLeftCell="H12" activePane="bottomRight" state="frozen"/>
      <selection activeCell="C5" sqref="C5"/>
      <selection pane="topRight" activeCell="D5" sqref="D5"/>
      <selection pane="bottomLeft" activeCell="C12" sqref="C12"/>
      <selection pane="bottomRight" activeCell="J5" sqref="J5:O5"/>
    </sheetView>
  </sheetViews>
  <sheetFormatPr baseColWidth="10" defaultRowHeight="16.5" x14ac:dyDescent="0.3"/>
  <cols>
    <col min="1" max="1" width="34.5703125" style="7" customWidth="1"/>
    <col min="2" max="2" width="39.28515625" style="7" customWidth="1"/>
    <col min="3" max="3" width="23.7109375" style="7" customWidth="1"/>
    <col min="4" max="5" width="15.28515625" style="56" customWidth="1"/>
    <col min="6" max="6" width="14.85546875" style="57" customWidth="1"/>
    <col min="7" max="7" width="14.85546875" style="58" customWidth="1"/>
    <col min="8" max="13" width="14.140625" style="22" customWidth="1"/>
    <col min="14" max="14" width="14.140625" style="151" customWidth="1"/>
    <col min="15" max="15" width="142.42578125" style="22" customWidth="1"/>
    <col min="16" max="16" width="21.7109375" style="22" customWidth="1"/>
    <col min="17" max="17" width="36.42578125" style="7" customWidth="1"/>
    <col min="18" max="18" width="34" style="7" customWidth="1"/>
    <col min="19" max="19" width="37.85546875" style="7" customWidth="1"/>
    <col min="20" max="22" width="39.140625" style="7" customWidth="1"/>
    <col min="23" max="23" width="41" style="29" customWidth="1"/>
    <col min="24" max="24" width="43.85546875" style="22" bestFit="1" customWidth="1"/>
    <col min="25" max="16246" width="11.42578125" style="4"/>
    <col min="16247" max="16247" width="8.7109375" style="4" customWidth="1"/>
    <col min="16248" max="16384" width="19.7109375" style="4" customWidth="1"/>
  </cols>
  <sheetData>
    <row r="1" spans="1:24 16248:16248" s="1" customFormat="1" ht="9.75" customHeight="1" x14ac:dyDescent="0.25">
      <c r="A1" s="12"/>
      <c r="B1" s="23"/>
      <c r="C1" s="19"/>
      <c r="D1" s="48"/>
      <c r="E1" s="48"/>
      <c r="F1" s="48"/>
      <c r="G1" s="49"/>
      <c r="H1" s="48"/>
      <c r="I1" s="48"/>
      <c r="J1" s="48"/>
      <c r="K1" s="48"/>
      <c r="L1" s="48"/>
      <c r="M1" s="48"/>
      <c r="N1" s="148"/>
      <c r="O1" s="48"/>
      <c r="P1" s="19"/>
      <c r="Q1" s="12"/>
      <c r="R1" s="12"/>
      <c r="S1" s="12"/>
      <c r="T1" s="12"/>
      <c r="U1" s="12"/>
      <c r="V1" s="12"/>
      <c r="W1" s="19"/>
      <c r="X1" s="19"/>
    </row>
    <row r="2" spans="1:24 16248:16248" s="1" customFormat="1" ht="57" customHeight="1" x14ac:dyDescent="0.25">
      <c r="A2" s="12"/>
      <c r="B2" s="23"/>
      <c r="C2" s="195" t="s">
        <v>255</v>
      </c>
      <c r="D2" s="195"/>
      <c r="E2" s="195"/>
      <c r="F2" s="195"/>
      <c r="G2" s="195"/>
      <c r="H2" s="195"/>
      <c r="I2" s="195"/>
      <c r="J2" s="195"/>
      <c r="K2" s="195"/>
      <c r="L2" s="195"/>
      <c r="M2" s="195"/>
      <c r="N2" s="195"/>
      <c r="O2" s="195"/>
      <c r="P2" s="19"/>
      <c r="Q2" s="12"/>
      <c r="R2" s="12"/>
      <c r="S2" s="12"/>
      <c r="T2" s="12"/>
      <c r="U2" s="12"/>
      <c r="V2" s="12"/>
      <c r="W2" s="19"/>
      <c r="X2" s="19"/>
    </row>
    <row r="3" spans="1:24 16248:16248" s="16" customFormat="1" ht="33" customHeight="1" x14ac:dyDescent="0.3">
      <c r="A3" s="29"/>
      <c r="B3" s="12"/>
      <c r="D3" s="46"/>
      <c r="E3" s="46"/>
      <c r="F3" s="46"/>
      <c r="G3" s="46"/>
      <c r="H3" s="46"/>
      <c r="I3" s="47"/>
      <c r="J3" s="46"/>
      <c r="K3" s="46"/>
      <c r="L3" s="47"/>
      <c r="M3" s="47"/>
      <c r="N3" s="149"/>
      <c r="O3" s="46"/>
      <c r="P3" s="31"/>
      <c r="Q3" s="17"/>
      <c r="R3" s="17"/>
      <c r="S3" s="17"/>
      <c r="T3" s="17"/>
      <c r="U3" s="17"/>
      <c r="V3" s="17"/>
      <c r="W3" s="17"/>
      <c r="X3" s="17"/>
    </row>
    <row r="4" spans="1:24 16248:16248" s="1" customFormat="1" ht="33" customHeight="1" x14ac:dyDescent="0.25">
      <c r="A4" s="15"/>
      <c r="B4" s="23"/>
      <c r="C4" s="31"/>
      <c r="D4" s="46"/>
      <c r="E4" s="46"/>
      <c r="F4" s="46"/>
      <c r="G4" s="46"/>
      <c r="H4" s="46"/>
      <c r="I4" s="47" t="s">
        <v>215</v>
      </c>
      <c r="J4" s="46"/>
      <c r="K4" s="46"/>
      <c r="L4" s="47"/>
      <c r="M4" s="47"/>
      <c r="N4" s="149"/>
      <c r="O4" s="46"/>
      <c r="P4" s="31"/>
      <c r="Q4" s="12"/>
      <c r="R4" s="12"/>
      <c r="S4" s="12"/>
      <c r="T4" s="12"/>
      <c r="U4" s="12"/>
      <c r="V4" s="12"/>
      <c r="W4" s="19"/>
      <c r="X4" s="19"/>
      <c r="WZX4" s="1" t="s">
        <v>0</v>
      </c>
    </row>
    <row r="5" spans="1:24 16248:16248" s="2" customFormat="1" ht="45" customHeight="1" thickBot="1" x14ac:dyDescent="0.3">
      <c r="A5" s="5"/>
      <c r="B5" s="5"/>
      <c r="C5" s="5"/>
      <c r="D5" s="20"/>
      <c r="E5" s="20"/>
      <c r="F5" s="42"/>
      <c r="G5" s="49"/>
      <c r="H5" s="20"/>
      <c r="I5" s="20"/>
      <c r="J5" s="196"/>
      <c r="K5" s="196"/>
      <c r="L5" s="196"/>
      <c r="M5" s="196"/>
      <c r="N5" s="197"/>
      <c r="O5" s="196"/>
      <c r="P5" s="20"/>
      <c r="Q5" s="13"/>
      <c r="R5" s="13"/>
      <c r="S5" s="13"/>
      <c r="T5" s="13"/>
      <c r="U5" s="13"/>
      <c r="V5" s="13"/>
      <c r="W5" s="20"/>
      <c r="X5" s="20"/>
    </row>
    <row r="6" spans="1:24 16248:16248" s="11" customFormat="1" ht="33" customHeight="1" x14ac:dyDescent="0.25">
      <c r="A6" s="166" t="s">
        <v>1</v>
      </c>
      <c r="B6" s="169" t="s">
        <v>2</v>
      </c>
      <c r="C6" s="171" t="s">
        <v>3</v>
      </c>
      <c r="D6" s="162" t="s">
        <v>4</v>
      </c>
      <c r="E6" s="162" t="s">
        <v>5</v>
      </c>
      <c r="F6" s="162" t="s">
        <v>34</v>
      </c>
      <c r="G6" s="171" t="s">
        <v>6</v>
      </c>
      <c r="H6" s="162" t="s">
        <v>33</v>
      </c>
      <c r="I6" s="162" t="s">
        <v>215</v>
      </c>
      <c r="J6" s="164" t="s">
        <v>256</v>
      </c>
      <c r="K6" s="169"/>
      <c r="L6" s="162" t="s">
        <v>263</v>
      </c>
      <c r="M6" s="164" t="s">
        <v>262</v>
      </c>
      <c r="N6" s="169"/>
      <c r="O6" s="162" t="s">
        <v>264</v>
      </c>
      <c r="P6" s="162" t="s">
        <v>16</v>
      </c>
      <c r="Q6" s="164" t="s">
        <v>64</v>
      </c>
      <c r="R6" s="166" t="s">
        <v>66</v>
      </c>
      <c r="S6" s="166" t="s">
        <v>67</v>
      </c>
      <c r="T6" s="166" t="s">
        <v>8</v>
      </c>
      <c r="U6" s="166" t="s">
        <v>141</v>
      </c>
      <c r="V6" s="162" t="s">
        <v>7</v>
      </c>
      <c r="W6" s="164" t="s">
        <v>89</v>
      </c>
      <c r="X6" s="166" t="s">
        <v>90</v>
      </c>
    </row>
    <row r="7" spans="1:24 16248:16248" s="11" customFormat="1" ht="17.25" hidden="1" thickBot="1" x14ac:dyDescent="0.3">
      <c r="A7" s="168"/>
      <c r="B7" s="170"/>
      <c r="C7" s="172"/>
      <c r="D7" s="173"/>
      <c r="E7" s="173"/>
      <c r="F7" s="163"/>
      <c r="G7" s="199"/>
      <c r="H7" s="163"/>
      <c r="I7" s="163"/>
      <c r="J7" s="127" t="s">
        <v>257</v>
      </c>
      <c r="K7" s="127" t="s">
        <v>258</v>
      </c>
      <c r="L7" s="163"/>
      <c r="M7" s="127" t="s">
        <v>257</v>
      </c>
      <c r="N7" s="127" t="s">
        <v>258</v>
      </c>
      <c r="O7" s="163"/>
      <c r="P7" s="163"/>
      <c r="Q7" s="165"/>
      <c r="R7" s="167"/>
      <c r="S7" s="167"/>
      <c r="T7" s="167"/>
      <c r="U7" s="167"/>
      <c r="V7" s="163"/>
      <c r="W7" s="165"/>
      <c r="X7" s="167"/>
    </row>
    <row r="8" spans="1:24 16248:16248" s="18" customFormat="1" ht="24" hidden="1" customHeight="1" x14ac:dyDescent="0.25">
      <c r="A8" s="188" t="s">
        <v>20</v>
      </c>
      <c r="B8" s="180" t="s">
        <v>25</v>
      </c>
      <c r="C8" s="122" t="s">
        <v>29</v>
      </c>
      <c r="D8" s="123" t="s">
        <v>176</v>
      </c>
      <c r="E8" s="123" t="s">
        <v>10</v>
      </c>
      <c r="F8" s="101">
        <v>9.4</v>
      </c>
      <c r="G8" s="101">
        <v>7.9</v>
      </c>
      <c r="H8" s="100" t="s">
        <v>239</v>
      </c>
      <c r="I8" s="100" t="s">
        <v>240</v>
      </c>
      <c r="J8" s="100" t="s">
        <v>240</v>
      </c>
      <c r="K8" s="100" t="s">
        <v>240</v>
      </c>
      <c r="L8" s="100" t="s">
        <v>240</v>
      </c>
      <c r="M8" s="100"/>
      <c r="N8" s="100"/>
      <c r="O8" s="102"/>
      <c r="P8" s="102" t="s">
        <v>18</v>
      </c>
      <c r="Q8" s="102" t="s">
        <v>65</v>
      </c>
      <c r="R8" s="102" t="s">
        <v>68</v>
      </c>
      <c r="S8" s="102" t="s">
        <v>78</v>
      </c>
      <c r="T8" s="102" t="s">
        <v>77</v>
      </c>
      <c r="U8" s="103" t="s">
        <v>142</v>
      </c>
      <c r="V8" s="102" t="s">
        <v>42</v>
      </c>
      <c r="W8" s="103"/>
      <c r="X8" s="103"/>
    </row>
    <row r="9" spans="1:24 16248:16248" s="18" customFormat="1" ht="28.5" hidden="1" customHeight="1" x14ac:dyDescent="0.25">
      <c r="A9" s="188"/>
      <c r="B9" s="181"/>
      <c r="C9" s="25" t="s">
        <v>210</v>
      </c>
      <c r="D9" s="8" t="s">
        <v>176</v>
      </c>
      <c r="E9" s="8" t="s">
        <v>10</v>
      </c>
      <c r="F9" s="24">
        <v>21.2</v>
      </c>
      <c r="G9" s="24">
        <v>17.600000000000001</v>
      </c>
      <c r="H9" s="10" t="s">
        <v>241</v>
      </c>
      <c r="I9" s="10" t="s">
        <v>240</v>
      </c>
      <c r="J9" s="10" t="s">
        <v>240</v>
      </c>
      <c r="K9" s="10" t="s">
        <v>240</v>
      </c>
      <c r="L9" s="10" t="s">
        <v>240</v>
      </c>
      <c r="M9" s="10"/>
      <c r="N9" s="10"/>
      <c r="O9" s="8"/>
      <c r="P9" s="8" t="s">
        <v>18</v>
      </c>
      <c r="Q9" s="8" t="s">
        <v>65</v>
      </c>
      <c r="R9" s="8" t="s">
        <v>68</v>
      </c>
      <c r="S9" s="8" t="s">
        <v>78</v>
      </c>
      <c r="T9" s="8" t="s">
        <v>77</v>
      </c>
      <c r="U9" s="38" t="s">
        <v>142</v>
      </c>
      <c r="V9" s="8" t="s">
        <v>42</v>
      </c>
      <c r="W9" s="38"/>
      <c r="X9" s="38"/>
    </row>
    <row r="10" spans="1:24 16248:16248" s="18" customFormat="1" ht="47.25" hidden="1" customHeight="1" x14ac:dyDescent="0.25">
      <c r="A10" s="188"/>
      <c r="B10" s="181"/>
      <c r="C10" s="99" t="s">
        <v>209</v>
      </c>
      <c r="D10" s="102" t="s">
        <v>12</v>
      </c>
      <c r="E10" s="102" t="s">
        <v>88</v>
      </c>
      <c r="F10" s="101">
        <v>0</v>
      </c>
      <c r="G10" s="101">
        <v>1300000</v>
      </c>
      <c r="H10" s="100">
        <v>195000</v>
      </c>
      <c r="I10" s="100" t="s">
        <v>240</v>
      </c>
      <c r="J10" s="100" t="s">
        <v>240</v>
      </c>
      <c r="K10" s="100" t="s">
        <v>240</v>
      </c>
      <c r="L10" s="100">
        <v>10000</v>
      </c>
      <c r="M10" s="100"/>
      <c r="N10" s="100"/>
      <c r="O10" s="102"/>
      <c r="P10" s="102" t="s">
        <v>18</v>
      </c>
      <c r="Q10" s="102" t="s">
        <v>65</v>
      </c>
      <c r="R10" s="102" t="s">
        <v>68</v>
      </c>
      <c r="S10" s="102" t="s">
        <v>78</v>
      </c>
      <c r="T10" s="102" t="s">
        <v>77</v>
      </c>
      <c r="U10" s="103" t="s">
        <v>142</v>
      </c>
      <c r="V10" s="102" t="s">
        <v>42</v>
      </c>
      <c r="W10" s="103" t="s">
        <v>124</v>
      </c>
      <c r="X10" s="103" t="s">
        <v>125</v>
      </c>
    </row>
    <row r="11" spans="1:24 16248:16248" s="18" customFormat="1" ht="36" hidden="1" customHeight="1" x14ac:dyDescent="0.25">
      <c r="A11" s="188"/>
      <c r="B11" s="181"/>
      <c r="C11" s="25" t="s">
        <v>61</v>
      </c>
      <c r="D11" s="8" t="s">
        <v>176</v>
      </c>
      <c r="E11" s="8" t="s">
        <v>10</v>
      </c>
      <c r="F11" s="24">
        <v>36.799999999999997</v>
      </c>
      <c r="G11" s="24">
        <v>41.2</v>
      </c>
      <c r="H11" s="30">
        <v>0.38600000000000001</v>
      </c>
      <c r="I11" s="10" t="s">
        <v>240</v>
      </c>
      <c r="J11" s="10" t="s">
        <v>240</v>
      </c>
      <c r="K11" s="10" t="s">
        <v>240</v>
      </c>
      <c r="L11" s="30" t="s">
        <v>216</v>
      </c>
      <c r="M11" s="10"/>
      <c r="N11" s="10"/>
      <c r="O11" s="137"/>
      <c r="P11" s="8" t="s">
        <v>18</v>
      </c>
      <c r="Q11" s="8" t="s">
        <v>65</v>
      </c>
      <c r="R11" s="8" t="s">
        <v>68</v>
      </c>
      <c r="S11" s="8" t="s">
        <v>78</v>
      </c>
      <c r="T11" s="8" t="s">
        <v>77</v>
      </c>
      <c r="U11" s="38" t="s">
        <v>142</v>
      </c>
      <c r="V11" s="8" t="s">
        <v>42</v>
      </c>
      <c r="W11" s="38" t="s">
        <v>124</v>
      </c>
      <c r="X11" s="39" t="s">
        <v>125</v>
      </c>
    </row>
    <row r="12" spans="1:24 16248:16248" s="18" customFormat="1" ht="190.5" customHeight="1" x14ac:dyDescent="0.25">
      <c r="A12" s="188"/>
      <c r="B12" s="181"/>
      <c r="C12" s="102" t="s">
        <v>164</v>
      </c>
      <c r="D12" s="102" t="s">
        <v>176</v>
      </c>
      <c r="E12" s="102" t="s">
        <v>10</v>
      </c>
      <c r="F12" s="115">
        <v>248000</v>
      </c>
      <c r="G12" s="115">
        <v>875000</v>
      </c>
      <c r="H12" s="115">
        <v>144210</v>
      </c>
      <c r="I12" s="114">
        <f>H12*0.22</f>
        <v>31726.2</v>
      </c>
      <c r="J12" s="115">
        <v>65919</v>
      </c>
      <c r="K12" s="135">
        <v>1</v>
      </c>
      <c r="L12" s="114">
        <f>H12*0.28</f>
        <v>40378.800000000003</v>
      </c>
      <c r="M12" s="115">
        <v>64324</v>
      </c>
      <c r="N12" s="135">
        <f>M12/L12</f>
        <v>1.5930141559432176</v>
      </c>
      <c r="O12" s="134" t="s">
        <v>269</v>
      </c>
      <c r="P12" s="102" t="s">
        <v>18</v>
      </c>
      <c r="Q12" s="102" t="s">
        <v>138</v>
      </c>
      <c r="R12" s="102" t="s">
        <v>165</v>
      </c>
      <c r="S12" s="102" t="s">
        <v>166</v>
      </c>
      <c r="T12" s="102" t="s">
        <v>167</v>
      </c>
      <c r="U12" s="103" t="s">
        <v>145</v>
      </c>
      <c r="V12" s="102"/>
      <c r="W12" s="103" t="s">
        <v>147</v>
      </c>
      <c r="X12" s="103" t="s">
        <v>140</v>
      </c>
    </row>
    <row r="13" spans="1:24 16248:16248" s="18" customFormat="1" ht="82.5" hidden="1" x14ac:dyDescent="0.25">
      <c r="A13" s="188"/>
      <c r="B13" s="181"/>
      <c r="C13" s="124" t="s">
        <v>180</v>
      </c>
      <c r="D13" s="125" t="s">
        <v>176</v>
      </c>
      <c r="E13" s="125" t="s">
        <v>10</v>
      </c>
      <c r="F13" s="30" t="s">
        <v>181</v>
      </c>
      <c r="G13" s="30">
        <v>0.57499999999999996</v>
      </c>
      <c r="H13" s="30">
        <v>0.55500000000000005</v>
      </c>
      <c r="I13" s="30" t="s">
        <v>220</v>
      </c>
      <c r="J13" s="30" t="s">
        <v>220</v>
      </c>
      <c r="K13" s="30" t="s">
        <v>220</v>
      </c>
      <c r="L13" s="30" t="s">
        <v>220</v>
      </c>
      <c r="M13" s="30"/>
      <c r="N13" s="30"/>
      <c r="O13" s="137"/>
      <c r="P13" s="37" t="s">
        <v>18</v>
      </c>
      <c r="Q13" s="83" t="s">
        <v>138</v>
      </c>
      <c r="R13" s="83" t="s">
        <v>165</v>
      </c>
      <c r="S13" s="8" t="s">
        <v>166</v>
      </c>
      <c r="T13" s="8" t="s">
        <v>167</v>
      </c>
      <c r="U13" s="85" t="s">
        <v>143</v>
      </c>
      <c r="V13" s="63" t="s">
        <v>219</v>
      </c>
      <c r="W13" s="38" t="s">
        <v>217</v>
      </c>
      <c r="X13" s="86" t="s">
        <v>218</v>
      </c>
    </row>
    <row r="14" spans="1:24 16248:16248" s="18" customFormat="1" ht="66" customHeight="1" x14ac:dyDescent="0.25">
      <c r="A14" s="188"/>
      <c r="B14" s="181"/>
      <c r="C14" s="102" t="s">
        <v>163</v>
      </c>
      <c r="D14" s="102" t="s">
        <v>176</v>
      </c>
      <c r="E14" s="102" t="s">
        <v>10</v>
      </c>
      <c r="F14" s="117" t="s">
        <v>253</v>
      </c>
      <c r="G14" s="117" t="s">
        <v>254</v>
      </c>
      <c r="H14" s="118" t="s">
        <v>245</v>
      </c>
      <c r="I14" s="118" t="s">
        <v>247</v>
      </c>
      <c r="J14" s="118" t="s">
        <v>247</v>
      </c>
      <c r="K14" s="118" t="s">
        <v>247</v>
      </c>
      <c r="L14" s="118" t="s">
        <v>247</v>
      </c>
      <c r="M14" s="118" t="s">
        <v>247</v>
      </c>
      <c r="N14" s="118" t="s">
        <v>247</v>
      </c>
      <c r="O14" s="134" t="s">
        <v>271</v>
      </c>
      <c r="P14" s="102" t="s">
        <v>18</v>
      </c>
      <c r="Q14" s="102" t="s">
        <v>138</v>
      </c>
      <c r="R14" s="102" t="s">
        <v>139</v>
      </c>
      <c r="S14" s="102" t="s">
        <v>78</v>
      </c>
      <c r="T14" s="102" t="s">
        <v>77</v>
      </c>
      <c r="U14" s="103" t="s">
        <v>145</v>
      </c>
      <c r="V14" s="102"/>
      <c r="W14" s="103" t="s">
        <v>147</v>
      </c>
      <c r="X14" s="103" t="s">
        <v>140</v>
      </c>
    </row>
    <row r="15" spans="1:24 16248:16248" s="18" customFormat="1" ht="66" hidden="1" customHeight="1" x14ac:dyDescent="0.25">
      <c r="A15" s="188"/>
      <c r="B15" s="181"/>
      <c r="C15" s="125" t="s">
        <v>182</v>
      </c>
      <c r="D15" s="125" t="s">
        <v>176</v>
      </c>
      <c r="E15" s="154" t="s">
        <v>39</v>
      </c>
      <c r="F15" s="64">
        <v>76</v>
      </c>
      <c r="G15" s="64">
        <v>800</v>
      </c>
      <c r="H15" s="64">
        <v>200</v>
      </c>
      <c r="I15" s="30" t="s">
        <v>220</v>
      </c>
      <c r="J15" s="64">
        <v>42</v>
      </c>
      <c r="K15" s="30">
        <v>1</v>
      </c>
      <c r="L15" s="30" t="s">
        <v>220</v>
      </c>
      <c r="M15" s="30"/>
      <c r="N15" s="30"/>
      <c r="O15" s="138"/>
      <c r="P15" s="37" t="s">
        <v>18</v>
      </c>
      <c r="Q15" s="83" t="s">
        <v>138</v>
      </c>
      <c r="R15" s="83" t="s">
        <v>165</v>
      </c>
      <c r="S15" s="8" t="s">
        <v>166</v>
      </c>
      <c r="T15" s="8" t="s">
        <v>167</v>
      </c>
      <c r="U15" s="85" t="s">
        <v>143</v>
      </c>
      <c r="V15" s="63" t="s">
        <v>221</v>
      </c>
      <c r="W15" s="38" t="s">
        <v>217</v>
      </c>
      <c r="X15" s="86" t="s">
        <v>218</v>
      </c>
    </row>
    <row r="16" spans="1:24 16248:16248" s="18" customFormat="1" ht="55.5" hidden="1" customHeight="1" x14ac:dyDescent="0.25">
      <c r="A16" s="188"/>
      <c r="B16" s="182"/>
      <c r="C16" s="102" t="s">
        <v>183</v>
      </c>
      <c r="D16" s="102" t="s">
        <v>176</v>
      </c>
      <c r="E16" s="102" t="s">
        <v>39</v>
      </c>
      <c r="F16" s="101">
        <v>455</v>
      </c>
      <c r="G16" s="101">
        <v>3500</v>
      </c>
      <c r="H16" s="100">
        <v>875</v>
      </c>
      <c r="I16" s="100" t="s">
        <v>220</v>
      </c>
      <c r="J16" s="100">
        <v>250</v>
      </c>
      <c r="K16" s="140">
        <v>1</v>
      </c>
      <c r="L16" s="100" t="s">
        <v>220</v>
      </c>
      <c r="M16" s="140"/>
      <c r="N16" s="140"/>
      <c r="O16" s="102"/>
      <c r="P16" s="102" t="s">
        <v>18</v>
      </c>
      <c r="Q16" s="102" t="s">
        <v>138</v>
      </c>
      <c r="R16" s="102" t="s">
        <v>165</v>
      </c>
      <c r="S16" s="102" t="s">
        <v>166</v>
      </c>
      <c r="T16" s="102" t="s">
        <v>167</v>
      </c>
      <c r="U16" s="103" t="s">
        <v>143</v>
      </c>
      <c r="V16" s="102" t="s">
        <v>221</v>
      </c>
      <c r="W16" s="103" t="s">
        <v>217</v>
      </c>
      <c r="X16" s="103" t="s">
        <v>218</v>
      </c>
    </row>
    <row r="17" spans="1:24" s="18" customFormat="1" ht="39" hidden="1" customHeight="1" x14ac:dyDescent="0.25">
      <c r="A17" s="188"/>
      <c r="B17" s="174" t="s">
        <v>26</v>
      </c>
      <c r="C17" s="25" t="s">
        <v>30</v>
      </c>
      <c r="D17" s="8" t="s">
        <v>12</v>
      </c>
      <c r="E17" s="8" t="s">
        <v>39</v>
      </c>
      <c r="F17" s="24">
        <v>0</v>
      </c>
      <c r="G17" s="24">
        <v>6</v>
      </c>
      <c r="H17" s="10">
        <v>1</v>
      </c>
      <c r="I17" s="10">
        <v>0</v>
      </c>
      <c r="J17" s="30" t="s">
        <v>220</v>
      </c>
      <c r="K17" s="30" t="s">
        <v>220</v>
      </c>
      <c r="L17" s="10">
        <v>0</v>
      </c>
      <c r="M17" s="30"/>
      <c r="N17" s="30"/>
      <c r="O17" s="102"/>
      <c r="P17" s="8" t="s">
        <v>18</v>
      </c>
      <c r="Q17" s="8" t="s">
        <v>65</v>
      </c>
      <c r="R17" s="8" t="s">
        <v>68</v>
      </c>
      <c r="S17" s="8" t="s">
        <v>78</v>
      </c>
      <c r="T17" s="8" t="s">
        <v>77</v>
      </c>
      <c r="U17" s="38" t="s">
        <v>142</v>
      </c>
      <c r="V17" s="8" t="s">
        <v>42</v>
      </c>
      <c r="W17" s="38"/>
      <c r="X17" s="38"/>
    </row>
    <row r="18" spans="1:24" s="18" customFormat="1" ht="35.25" hidden="1" customHeight="1" x14ac:dyDescent="0.25">
      <c r="A18" s="188"/>
      <c r="B18" s="175"/>
      <c r="C18" s="102" t="s">
        <v>58</v>
      </c>
      <c r="D18" s="102" t="s">
        <v>12</v>
      </c>
      <c r="E18" s="102" t="s">
        <v>39</v>
      </c>
      <c r="F18" s="101">
        <v>0</v>
      </c>
      <c r="G18" s="101">
        <v>111</v>
      </c>
      <c r="H18" s="100">
        <v>6</v>
      </c>
      <c r="I18" s="100">
        <v>0</v>
      </c>
      <c r="J18" s="100" t="s">
        <v>220</v>
      </c>
      <c r="K18" s="100" t="s">
        <v>220</v>
      </c>
      <c r="L18" s="100">
        <v>2</v>
      </c>
      <c r="M18" s="100"/>
      <c r="N18" s="100"/>
      <c r="O18" s="100"/>
      <c r="P18" s="102" t="s">
        <v>18</v>
      </c>
      <c r="Q18" s="102" t="s">
        <v>65</v>
      </c>
      <c r="R18" s="102" t="s">
        <v>68</v>
      </c>
      <c r="S18" s="102" t="s">
        <v>78</v>
      </c>
      <c r="T18" s="102" t="s">
        <v>77</v>
      </c>
      <c r="U18" s="103" t="s">
        <v>142</v>
      </c>
      <c r="V18" s="102" t="s">
        <v>42</v>
      </c>
      <c r="W18" s="103"/>
      <c r="X18" s="103"/>
    </row>
    <row r="19" spans="1:24" s="18" customFormat="1" ht="408.75" customHeight="1" x14ac:dyDescent="0.3">
      <c r="A19" s="188"/>
      <c r="B19" s="176"/>
      <c r="C19" s="25" t="s">
        <v>137</v>
      </c>
      <c r="D19" s="126" t="s">
        <v>176</v>
      </c>
      <c r="E19" s="126" t="s">
        <v>39</v>
      </c>
      <c r="F19" s="120">
        <v>2263302</v>
      </c>
      <c r="G19" s="120">
        <v>4563302</v>
      </c>
      <c r="H19" s="120">
        <v>529000</v>
      </c>
      <c r="I19" s="116">
        <f>H19*0.22</f>
        <v>116380</v>
      </c>
      <c r="J19" s="116">
        <v>185834</v>
      </c>
      <c r="K19" s="136">
        <v>1</v>
      </c>
      <c r="L19" s="155">
        <f>H19*0.28</f>
        <v>148120</v>
      </c>
      <c r="M19" s="160">
        <v>166514</v>
      </c>
      <c r="N19" s="136">
        <f>M19/L19</f>
        <v>1.1241830947880098</v>
      </c>
      <c r="O19" s="134" t="s">
        <v>270</v>
      </c>
      <c r="P19" s="8" t="s">
        <v>18</v>
      </c>
      <c r="Q19" s="8" t="s">
        <v>138</v>
      </c>
      <c r="R19" s="8" t="s">
        <v>139</v>
      </c>
      <c r="S19" s="8" t="s">
        <v>78</v>
      </c>
      <c r="T19" s="8" t="s">
        <v>77</v>
      </c>
      <c r="U19" s="76" t="s">
        <v>145</v>
      </c>
      <c r="V19" s="87"/>
      <c r="W19" s="76" t="s">
        <v>147</v>
      </c>
      <c r="X19" s="39" t="s">
        <v>140</v>
      </c>
    </row>
    <row r="20" spans="1:24" s="18" customFormat="1" ht="62.25" hidden="1" customHeight="1" x14ac:dyDescent="0.25">
      <c r="A20" s="188"/>
      <c r="B20" s="102" t="s">
        <v>27</v>
      </c>
      <c r="C20" s="102" t="s">
        <v>31</v>
      </c>
      <c r="D20" s="102" t="s">
        <v>12</v>
      </c>
      <c r="E20" s="102" t="s">
        <v>39</v>
      </c>
      <c r="F20" s="101">
        <v>0</v>
      </c>
      <c r="G20" s="101">
        <f>SUBTOTAL(9,H20:O20)</f>
        <v>0</v>
      </c>
      <c r="H20" s="100">
        <v>7</v>
      </c>
      <c r="I20" s="100">
        <v>0</v>
      </c>
      <c r="J20" s="100" t="s">
        <v>220</v>
      </c>
      <c r="K20" s="100" t="s">
        <v>220</v>
      </c>
      <c r="L20" s="100">
        <v>1</v>
      </c>
      <c r="M20" s="100"/>
      <c r="N20" s="100"/>
      <c r="O20" s="100"/>
      <c r="P20" s="102" t="s">
        <v>18</v>
      </c>
      <c r="Q20" s="102" t="s">
        <v>65</v>
      </c>
      <c r="R20" s="102" t="s">
        <v>68</v>
      </c>
      <c r="S20" s="102" t="s">
        <v>78</v>
      </c>
      <c r="T20" s="102" t="s">
        <v>77</v>
      </c>
      <c r="U20" s="103" t="s">
        <v>142</v>
      </c>
      <c r="V20" s="102" t="s">
        <v>43</v>
      </c>
      <c r="W20" s="103" t="s">
        <v>91</v>
      </c>
      <c r="X20" s="103" t="s">
        <v>93</v>
      </c>
    </row>
    <row r="21" spans="1:24" s="18" customFormat="1" ht="30.75" hidden="1" customHeight="1" x14ac:dyDescent="0.25">
      <c r="A21" s="188"/>
      <c r="B21" s="174" t="s">
        <v>28</v>
      </c>
      <c r="C21" s="25" t="s">
        <v>86</v>
      </c>
      <c r="D21" s="10" t="s">
        <v>12</v>
      </c>
      <c r="E21" s="10" t="s">
        <v>39</v>
      </c>
      <c r="F21" s="24">
        <v>0</v>
      </c>
      <c r="G21" s="24">
        <v>39000</v>
      </c>
      <c r="H21" s="10">
        <v>9750</v>
      </c>
      <c r="I21" s="10">
        <v>3500</v>
      </c>
      <c r="J21" s="10"/>
      <c r="K21" s="10"/>
      <c r="L21" s="10">
        <v>3500</v>
      </c>
      <c r="M21" s="10"/>
      <c r="N21" s="10"/>
      <c r="O21" s="10"/>
      <c r="P21" s="8" t="s">
        <v>18</v>
      </c>
      <c r="Q21" s="8" t="s">
        <v>65</v>
      </c>
      <c r="R21" s="8" t="s">
        <v>68</v>
      </c>
      <c r="S21" s="8" t="s">
        <v>76</v>
      </c>
      <c r="T21" s="8" t="s">
        <v>75</v>
      </c>
      <c r="U21" s="38" t="s">
        <v>142</v>
      </c>
      <c r="V21" s="8" t="s">
        <v>43</v>
      </c>
      <c r="W21" s="38" t="s">
        <v>92</v>
      </c>
      <c r="X21" s="39" t="s">
        <v>94</v>
      </c>
    </row>
    <row r="22" spans="1:24" s="18" customFormat="1" ht="30.75" hidden="1" customHeight="1" x14ac:dyDescent="0.25">
      <c r="A22" s="188"/>
      <c r="B22" s="175"/>
      <c r="C22" s="99" t="s">
        <v>86</v>
      </c>
      <c r="D22" s="100" t="s">
        <v>12</v>
      </c>
      <c r="E22" s="100" t="s">
        <v>39</v>
      </c>
      <c r="F22" s="101">
        <v>0</v>
      </c>
      <c r="G22" s="101">
        <v>39000</v>
      </c>
      <c r="H22" s="101">
        <v>9750</v>
      </c>
      <c r="I22" s="101">
        <v>3500</v>
      </c>
      <c r="J22" s="102">
        <v>8758</v>
      </c>
      <c r="K22" s="141">
        <v>1</v>
      </c>
      <c r="L22" s="101">
        <v>3500</v>
      </c>
      <c r="M22" s="141"/>
      <c r="N22" s="141"/>
      <c r="O22" s="102"/>
      <c r="P22" s="102"/>
      <c r="Q22" s="102"/>
      <c r="R22" s="102"/>
      <c r="S22" s="102"/>
      <c r="T22" s="102" t="s">
        <v>75</v>
      </c>
      <c r="U22" s="103" t="s">
        <v>142</v>
      </c>
      <c r="V22" s="102"/>
      <c r="W22" s="103" t="s">
        <v>92</v>
      </c>
      <c r="X22" s="103" t="s">
        <v>94</v>
      </c>
    </row>
    <row r="23" spans="1:24" s="18" customFormat="1" ht="51" hidden="1" customHeight="1" x14ac:dyDescent="0.25">
      <c r="A23" s="188"/>
      <c r="B23" s="175"/>
      <c r="C23" s="25" t="s">
        <v>211</v>
      </c>
      <c r="D23" s="10" t="s">
        <v>12</v>
      </c>
      <c r="E23" s="10" t="s">
        <v>88</v>
      </c>
      <c r="F23" s="10">
        <v>5921</v>
      </c>
      <c r="G23" s="10">
        <f>SUBTOTAL(9,H23:O23)</f>
        <v>0</v>
      </c>
      <c r="H23" s="10">
        <v>2724</v>
      </c>
      <c r="I23" s="10">
        <v>0</v>
      </c>
      <c r="J23" s="30" t="s">
        <v>220</v>
      </c>
      <c r="K23" s="30" t="s">
        <v>220</v>
      </c>
      <c r="L23" s="10">
        <v>1065</v>
      </c>
      <c r="M23" s="30"/>
      <c r="N23" s="30"/>
      <c r="O23" s="8"/>
      <c r="P23" s="8" t="s">
        <v>18</v>
      </c>
      <c r="Q23" s="8" t="s">
        <v>65</v>
      </c>
      <c r="R23" s="8" t="s">
        <v>68</v>
      </c>
      <c r="S23" s="8" t="s">
        <v>76</v>
      </c>
      <c r="T23" s="8" t="s">
        <v>75</v>
      </c>
      <c r="U23" s="38" t="s">
        <v>142</v>
      </c>
      <c r="V23" s="8" t="s">
        <v>43</v>
      </c>
      <c r="W23" s="38" t="s">
        <v>92</v>
      </c>
      <c r="X23" s="39" t="s">
        <v>94</v>
      </c>
    </row>
    <row r="24" spans="1:24" s="18" customFormat="1" ht="48" hidden="1" customHeight="1" x14ac:dyDescent="0.25">
      <c r="A24" s="188"/>
      <c r="B24" s="175"/>
      <c r="C24" s="99" t="s">
        <v>87</v>
      </c>
      <c r="D24" s="100" t="s">
        <v>12</v>
      </c>
      <c r="E24" s="100" t="s">
        <v>39</v>
      </c>
      <c r="F24" s="101">
        <v>0</v>
      </c>
      <c r="G24" s="101">
        <v>140</v>
      </c>
      <c r="H24" s="101">
        <v>35</v>
      </c>
      <c r="I24" s="101">
        <v>3</v>
      </c>
      <c r="J24" s="102">
        <v>2</v>
      </c>
      <c r="K24" s="141">
        <v>0.67</v>
      </c>
      <c r="L24" s="101">
        <v>12</v>
      </c>
      <c r="M24" s="141"/>
      <c r="N24" s="141"/>
      <c r="O24" s="102"/>
      <c r="P24" s="102" t="s">
        <v>18</v>
      </c>
      <c r="Q24" s="102" t="s">
        <v>65</v>
      </c>
      <c r="R24" s="102" t="s">
        <v>68</v>
      </c>
      <c r="S24" s="102" t="s">
        <v>76</v>
      </c>
      <c r="T24" s="102" t="s">
        <v>75</v>
      </c>
      <c r="U24" s="103" t="s">
        <v>142</v>
      </c>
      <c r="V24" s="102" t="s">
        <v>43</v>
      </c>
      <c r="W24" s="103" t="s">
        <v>92</v>
      </c>
      <c r="X24" s="103" t="s">
        <v>94</v>
      </c>
    </row>
    <row r="25" spans="1:24" s="18" customFormat="1" ht="48" hidden="1" customHeight="1" x14ac:dyDescent="0.25">
      <c r="A25" s="188"/>
      <c r="B25" s="175"/>
      <c r="C25" s="25" t="s">
        <v>62</v>
      </c>
      <c r="D25" s="10" t="s">
        <v>12</v>
      </c>
      <c r="E25" s="10" t="s">
        <v>39</v>
      </c>
      <c r="F25" s="9">
        <v>0.11</v>
      </c>
      <c r="G25" s="9">
        <v>0.65</v>
      </c>
      <c r="H25" s="9">
        <v>0.05</v>
      </c>
      <c r="I25" s="9">
        <v>0</v>
      </c>
      <c r="J25" s="137" t="s">
        <v>247</v>
      </c>
      <c r="K25" s="142" t="s">
        <v>247</v>
      </c>
      <c r="L25" s="30">
        <v>5.0000000000000001E-3</v>
      </c>
      <c r="M25" s="142"/>
      <c r="N25" s="142"/>
      <c r="O25" s="137"/>
      <c r="P25" s="8" t="s">
        <v>18</v>
      </c>
      <c r="Q25" s="8" t="s">
        <v>65</v>
      </c>
      <c r="R25" s="8" t="s">
        <v>68</v>
      </c>
      <c r="S25" s="8" t="s">
        <v>76</v>
      </c>
      <c r="T25" s="8" t="s">
        <v>75</v>
      </c>
      <c r="U25" s="38" t="s">
        <v>142</v>
      </c>
      <c r="V25" s="8" t="s">
        <v>43</v>
      </c>
      <c r="W25" s="38" t="s">
        <v>92</v>
      </c>
      <c r="X25" s="39" t="s">
        <v>94</v>
      </c>
    </row>
    <row r="26" spans="1:24" s="18" customFormat="1" ht="63.75" hidden="1" customHeight="1" x14ac:dyDescent="0.25">
      <c r="A26" s="188"/>
      <c r="B26" s="175"/>
      <c r="C26" s="99" t="s">
        <v>175</v>
      </c>
      <c r="D26" s="100" t="s">
        <v>176</v>
      </c>
      <c r="E26" s="100" t="s">
        <v>10</v>
      </c>
      <c r="F26" s="101" t="s">
        <v>177</v>
      </c>
      <c r="G26" s="101">
        <v>0.5</v>
      </c>
      <c r="H26" s="100">
        <v>0.47499999999999998</v>
      </c>
      <c r="I26" s="100" t="s">
        <v>220</v>
      </c>
      <c r="J26" s="100" t="s">
        <v>220</v>
      </c>
      <c r="K26" s="100" t="s">
        <v>220</v>
      </c>
      <c r="L26" s="100" t="s">
        <v>220</v>
      </c>
      <c r="M26" s="100"/>
      <c r="N26" s="100"/>
      <c r="O26" s="102"/>
      <c r="P26" s="102" t="s">
        <v>18</v>
      </c>
      <c r="Q26" s="102" t="s">
        <v>65</v>
      </c>
      <c r="R26" s="102" t="s">
        <v>68</v>
      </c>
      <c r="S26" s="102" t="s">
        <v>76</v>
      </c>
      <c r="T26" s="102" t="s">
        <v>75</v>
      </c>
      <c r="U26" s="103" t="s">
        <v>143</v>
      </c>
      <c r="V26" s="102" t="s">
        <v>219</v>
      </c>
      <c r="W26" s="103" t="s">
        <v>217</v>
      </c>
      <c r="X26" s="103" t="s">
        <v>218</v>
      </c>
    </row>
    <row r="27" spans="1:24" s="18" customFormat="1" ht="73.5" hidden="1" customHeight="1" x14ac:dyDescent="0.25">
      <c r="A27" s="188"/>
      <c r="B27" s="175"/>
      <c r="C27" s="65" t="s">
        <v>178</v>
      </c>
      <c r="D27" s="68" t="s">
        <v>176</v>
      </c>
      <c r="E27" s="152" t="s">
        <v>10</v>
      </c>
      <c r="F27" s="84" t="s">
        <v>179</v>
      </c>
      <c r="G27" s="9">
        <v>0.65</v>
      </c>
      <c r="H27" s="30">
        <v>0.63500000000000001</v>
      </c>
      <c r="I27" s="30" t="s">
        <v>220</v>
      </c>
      <c r="J27" s="30" t="s">
        <v>220</v>
      </c>
      <c r="K27" s="30" t="s">
        <v>220</v>
      </c>
      <c r="L27" s="30" t="s">
        <v>220</v>
      </c>
      <c r="M27" s="30"/>
      <c r="N27" s="30"/>
      <c r="O27" s="137"/>
      <c r="P27" s="8" t="s">
        <v>18</v>
      </c>
      <c r="Q27" s="8" t="s">
        <v>65</v>
      </c>
      <c r="R27" s="8" t="s">
        <v>68</v>
      </c>
      <c r="S27" s="8" t="s">
        <v>76</v>
      </c>
      <c r="T27" s="8" t="s">
        <v>75</v>
      </c>
      <c r="U27" s="85" t="s">
        <v>143</v>
      </c>
      <c r="V27" s="63" t="s">
        <v>219</v>
      </c>
      <c r="W27" s="38" t="s">
        <v>217</v>
      </c>
      <c r="X27" s="86" t="s">
        <v>218</v>
      </c>
    </row>
    <row r="28" spans="1:24" s="18" customFormat="1" ht="48" hidden="1" customHeight="1" x14ac:dyDescent="0.25">
      <c r="A28" s="188"/>
      <c r="B28" s="175"/>
      <c r="C28" s="99" t="s">
        <v>259</v>
      </c>
      <c r="D28" s="100" t="s">
        <v>12</v>
      </c>
      <c r="E28" s="100" t="s">
        <v>10</v>
      </c>
      <c r="F28" s="101">
        <v>1310238</v>
      </c>
      <c r="G28" s="101">
        <v>1313154</v>
      </c>
      <c r="H28" s="100">
        <v>1313154</v>
      </c>
      <c r="I28" s="100" t="s">
        <v>220</v>
      </c>
      <c r="J28" s="100">
        <v>1056564</v>
      </c>
      <c r="K28" s="140">
        <v>1</v>
      </c>
      <c r="L28" s="100" t="s">
        <v>220</v>
      </c>
      <c r="M28" s="140"/>
      <c r="N28" s="140"/>
      <c r="O28" s="102"/>
      <c r="P28" s="102" t="s">
        <v>18</v>
      </c>
      <c r="Q28" s="102" t="s">
        <v>65</v>
      </c>
      <c r="R28" s="102" t="s">
        <v>68</v>
      </c>
      <c r="S28" s="102" t="s">
        <v>76</v>
      </c>
      <c r="T28" s="102" t="s">
        <v>75</v>
      </c>
      <c r="U28" s="103" t="s">
        <v>143</v>
      </c>
      <c r="V28" s="102" t="s">
        <v>222</v>
      </c>
      <c r="W28" s="103" t="s">
        <v>217</v>
      </c>
      <c r="X28" s="103" t="s">
        <v>218</v>
      </c>
    </row>
    <row r="29" spans="1:24" s="18" customFormat="1" ht="67.5" hidden="1" customHeight="1" x14ac:dyDescent="0.25">
      <c r="A29" s="188"/>
      <c r="B29" s="175"/>
      <c r="C29" s="63" t="s">
        <v>87</v>
      </c>
      <c r="D29" s="64" t="s">
        <v>12</v>
      </c>
      <c r="E29" s="152" t="s">
        <v>10</v>
      </c>
      <c r="F29" s="10">
        <v>0</v>
      </c>
      <c r="G29" s="10">
        <v>3800</v>
      </c>
      <c r="H29" s="10">
        <v>400</v>
      </c>
      <c r="I29" s="30" t="s">
        <v>220</v>
      </c>
      <c r="J29" s="30" t="s">
        <v>220</v>
      </c>
      <c r="K29" s="30" t="s">
        <v>220</v>
      </c>
      <c r="L29" s="30" t="s">
        <v>220</v>
      </c>
      <c r="M29" s="30"/>
      <c r="N29" s="30"/>
      <c r="O29" s="8"/>
      <c r="P29" s="8" t="s">
        <v>18</v>
      </c>
      <c r="Q29" s="8" t="s">
        <v>65</v>
      </c>
      <c r="R29" s="8" t="s">
        <v>68</v>
      </c>
      <c r="S29" s="8" t="s">
        <v>76</v>
      </c>
      <c r="T29" s="8" t="s">
        <v>75</v>
      </c>
      <c r="U29" s="85" t="s">
        <v>143</v>
      </c>
      <c r="V29" s="63" t="s">
        <v>222</v>
      </c>
      <c r="W29" s="38" t="s">
        <v>217</v>
      </c>
      <c r="X29" s="86" t="s">
        <v>218</v>
      </c>
    </row>
    <row r="30" spans="1:24" s="18" customFormat="1" ht="41.25" hidden="1" customHeight="1" x14ac:dyDescent="0.25">
      <c r="A30" s="188"/>
      <c r="B30" s="176"/>
      <c r="C30" s="63" t="s">
        <v>174</v>
      </c>
      <c r="D30" s="64" t="s">
        <v>12</v>
      </c>
      <c r="E30" s="152" t="s">
        <v>10</v>
      </c>
      <c r="F30" s="10">
        <v>27163</v>
      </c>
      <c r="G30" s="10">
        <v>30448</v>
      </c>
      <c r="H30" s="10">
        <v>27109</v>
      </c>
      <c r="I30" s="30" t="s">
        <v>220</v>
      </c>
      <c r="J30" s="10">
        <v>9044</v>
      </c>
      <c r="K30" s="30">
        <v>1</v>
      </c>
      <c r="L30" s="30" t="s">
        <v>220</v>
      </c>
      <c r="M30" s="30"/>
      <c r="N30" s="30"/>
      <c r="O30" s="8"/>
      <c r="P30" s="8" t="s">
        <v>18</v>
      </c>
      <c r="Q30" s="8" t="s">
        <v>65</v>
      </c>
      <c r="R30" s="8" t="s">
        <v>68</v>
      </c>
      <c r="S30" s="8" t="s">
        <v>76</v>
      </c>
      <c r="T30" s="8" t="s">
        <v>75</v>
      </c>
      <c r="U30" s="85" t="s">
        <v>143</v>
      </c>
      <c r="V30" s="65" t="s">
        <v>223</v>
      </c>
      <c r="W30" s="38" t="s">
        <v>217</v>
      </c>
      <c r="X30" s="86" t="s">
        <v>218</v>
      </c>
    </row>
    <row r="31" spans="1:24" s="18" customFormat="1" ht="97.5" hidden="1" customHeight="1" x14ac:dyDescent="0.25">
      <c r="A31" s="188"/>
      <c r="B31" s="183" t="s">
        <v>35</v>
      </c>
      <c r="C31" s="99" t="s">
        <v>36</v>
      </c>
      <c r="D31" s="100" t="s">
        <v>176</v>
      </c>
      <c r="E31" s="100" t="s">
        <v>10</v>
      </c>
      <c r="F31" s="101">
        <v>16.600000000000001</v>
      </c>
      <c r="G31" s="101">
        <v>14</v>
      </c>
      <c r="H31" s="100">
        <v>16</v>
      </c>
      <c r="I31" s="100" t="s">
        <v>220</v>
      </c>
      <c r="J31" s="102" t="s">
        <v>247</v>
      </c>
      <c r="K31" s="102" t="s">
        <v>247</v>
      </c>
      <c r="L31" s="100" t="s">
        <v>220</v>
      </c>
      <c r="M31" s="102"/>
      <c r="N31" s="102"/>
      <c r="O31" s="102"/>
      <c r="P31" s="102" t="s">
        <v>18</v>
      </c>
      <c r="Q31" s="102" t="s">
        <v>65</v>
      </c>
      <c r="R31" s="102" t="s">
        <v>68</v>
      </c>
      <c r="S31" s="102" t="s">
        <v>78</v>
      </c>
      <c r="T31" s="102" t="s">
        <v>77</v>
      </c>
      <c r="U31" s="103" t="s">
        <v>142</v>
      </c>
      <c r="V31" s="102" t="s">
        <v>42</v>
      </c>
      <c r="W31" s="103"/>
      <c r="X31" s="103"/>
    </row>
    <row r="32" spans="1:24" s="18" customFormat="1" ht="99" hidden="1" x14ac:dyDescent="0.25">
      <c r="A32" s="188"/>
      <c r="B32" s="184"/>
      <c r="C32" s="25" t="s">
        <v>79</v>
      </c>
      <c r="D32" s="10" t="s">
        <v>176</v>
      </c>
      <c r="E32" s="10" t="s">
        <v>10</v>
      </c>
      <c r="F32" s="24">
        <v>20688</v>
      </c>
      <c r="G32" s="24">
        <v>5260</v>
      </c>
      <c r="H32" s="10">
        <v>1420</v>
      </c>
      <c r="I32" s="30" t="s">
        <v>220</v>
      </c>
      <c r="J32" s="8" t="s">
        <v>247</v>
      </c>
      <c r="K32" s="8" t="s">
        <v>247</v>
      </c>
      <c r="L32" s="30" t="s">
        <v>220</v>
      </c>
      <c r="M32" s="8"/>
      <c r="N32" s="8"/>
      <c r="O32" s="8"/>
      <c r="P32" s="8" t="s">
        <v>18</v>
      </c>
      <c r="Q32" s="8" t="s">
        <v>65</v>
      </c>
      <c r="R32" s="8" t="s">
        <v>68</v>
      </c>
      <c r="S32" s="8" t="s">
        <v>82</v>
      </c>
      <c r="T32" s="8" t="s">
        <v>81</v>
      </c>
      <c r="U32" s="38" t="s">
        <v>142</v>
      </c>
      <c r="V32" s="8" t="s">
        <v>44</v>
      </c>
      <c r="W32" s="38" t="s">
        <v>120</v>
      </c>
      <c r="X32" s="39" t="s">
        <v>121</v>
      </c>
    </row>
    <row r="33" spans="1:24" s="18" customFormat="1" ht="82.5" hidden="1" x14ac:dyDescent="0.25">
      <c r="A33" s="188"/>
      <c r="B33" s="184"/>
      <c r="C33" s="99" t="s">
        <v>123</v>
      </c>
      <c r="D33" s="100" t="s">
        <v>176</v>
      </c>
      <c r="E33" s="100" t="s">
        <v>10</v>
      </c>
      <c r="F33" s="101">
        <v>1225</v>
      </c>
      <c r="G33" s="101" t="e">
        <f>+H33+J33+K33</f>
        <v>#VALUE!</v>
      </c>
      <c r="H33" s="100">
        <v>600</v>
      </c>
      <c r="I33" s="100" t="s">
        <v>220</v>
      </c>
      <c r="J33" s="102" t="s">
        <v>247</v>
      </c>
      <c r="K33" s="102" t="s">
        <v>247</v>
      </c>
      <c r="L33" s="100" t="s">
        <v>220</v>
      </c>
      <c r="M33" s="102"/>
      <c r="N33" s="102"/>
      <c r="O33" s="102"/>
      <c r="P33" s="102" t="s">
        <v>18</v>
      </c>
      <c r="Q33" s="102" t="s">
        <v>65</v>
      </c>
      <c r="R33" s="102" t="s">
        <v>68</v>
      </c>
      <c r="S33" s="102" t="s">
        <v>82</v>
      </c>
      <c r="T33" s="102" t="s">
        <v>81</v>
      </c>
      <c r="U33" s="103" t="s">
        <v>142</v>
      </c>
      <c r="V33" s="102" t="s">
        <v>44</v>
      </c>
      <c r="W33" s="103" t="s">
        <v>120</v>
      </c>
      <c r="X33" s="103" t="s">
        <v>121</v>
      </c>
    </row>
    <row r="34" spans="1:24" s="18" customFormat="1" ht="82.5" hidden="1" x14ac:dyDescent="0.25">
      <c r="A34" s="188"/>
      <c r="B34" s="184"/>
      <c r="C34" s="25" t="s">
        <v>83</v>
      </c>
      <c r="D34" s="10" t="s">
        <v>12</v>
      </c>
      <c r="E34" s="10" t="s">
        <v>10</v>
      </c>
      <c r="F34" s="24">
        <v>47</v>
      </c>
      <c r="G34" s="24">
        <v>48</v>
      </c>
      <c r="H34" s="10">
        <v>24</v>
      </c>
      <c r="I34" s="30" t="s">
        <v>220</v>
      </c>
      <c r="J34" s="8" t="s">
        <v>247</v>
      </c>
      <c r="K34" s="8" t="s">
        <v>247</v>
      </c>
      <c r="L34" s="30" t="s">
        <v>220</v>
      </c>
      <c r="M34" s="8"/>
      <c r="N34" s="8"/>
      <c r="O34" s="8"/>
      <c r="P34" s="8" t="s">
        <v>18</v>
      </c>
      <c r="Q34" s="8" t="s">
        <v>65</v>
      </c>
      <c r="R34" s="8" t="s">
        <v>68</v>
      </c>
      <c r="S34" s="8" t="s">
        <v>82</v>
      </c>
      <c r="T34" s="8" t="s">
        <v>81</v>
      </c>
      <c r="U34" s="38" t="s">
        <v>142</v>
      </c>
      <c r="V34" s="8" t="s">
        <v>44</v>
      </c>
      <c r="W34" s="38" t="s">
        <v>120</v>
      </c>
      <c r="X34" s="39" t="s">
        <v>121</v>
      </c>
    </row>
    <row r="35" spans="1:24" s="18" customFormat="1" ht="115.5" hidden="1" x14ac:dyDescent="0.25">
      <c r="A35" s="188"/>
      <c r="B35" s="184"/>
      <c r="C35" s="99" t="s">
        <v>122</v>
      </c>
      <c r="D35" s="100" t="s">
        <v>12</v>
      </c>
      <c r="E35" s="100" t="s">
        <v>10</v>
      </c>
      <c r="F35" s="101">
        <v>8143</v>
      </c>
      <c r="G35" s="101">
        <v>4700</v>
      </c>
      <c r="H35" s="100">
        <v>1900</v>
      </c>
      <c r="I35" s="100" t="s">
        <v>220</v>
      </c>
      <c r="J35" s="102" t="s">
        <v>247</v>
      </c>
      <c r="K35" s="102" t="s">
        <v>247</v>
      </c>
      <c r="L35" s="100" t="s">
        <v>220</v>
      </c>
      <c r="M35" s="102"/>
      <c r="N35" s="102"/>
      <c r="O35" s="102"/>
      <c r="P35" s="102" t="s">
        <v>18</v>
      </c>
      <c r="Q35" s="102" t="s">
        <v>65</v>
      </c>
      <c r="R35" s="102" t="s">
        <v>68</v>
      </c>
      <c r="S35" s="102" t="s">
        <v>82</v>
      </c>
      <c r="T35" s="102" t="s">
        <v>81</v>
      </c>
      <c r="U35" s="103" t="s">
        <v>142</v>
      </c>
      <c r="V35" s="102" t="s">
        <v>44</v>
      </c>
      <c r="W35" s="103" t="s">
        <v>120</v>
      </c>
      <c r="X35" s="103" t="s">
        <v>121</v>
      </c>
    </row>
    <row r="36" spans="1:24" s="18" customFormat="1" ht="399" customHeight="1" x14ac:dyDescent="0.3">
      <c r="A36" s="188"/>
      <c r="B36" s="184"/>
      <c r="C36" s="63" t="s">
        <v>158</v>
      </c>
      <c r="D36" s="119" t="s">
        <v>12</v>
      </c>
      <c r="E36" s="119" t="s">
        <v>39</v>
      </c>
      <c r="F36" s="120" t="s">
        <v>252</v>
      </c>
      <c r="G36" s="120">
        <v>6600</v>
      </c>
      <c r="H36" s="120">
        <v>1518</v>
      </c>
      <c r="I36" s="116">
        <f>H36*0.22</f>
        <v>333.96</v>
      </c>
      <c r="J36" s="116">
        <v>774</v>
      </c>
      <c r="K36" s="136">
        <f>J36/I36</f>
        <v>2.3176428314768236</v>
      </c>
      <c r="L36" s="155">
        <f>H36*0.28</f>
        <v>425.04</v>
      </c>
      <c r="M36" s="160">
        <v>296</v>
      </c>
      <c r="N36" s="136">
        <f>M36/L36</f>
        <v>0.69640504423113114</v>
      </c>
      <c r="O36" s="134" t="s">
        <v>265</v>
      </c>
      <c r="P36" s="37" t="s">
        <v>18</v>
      </c>
      <c r="Q36" s="83" t="s">
        <v>159</v>
      </c>
      <c r="R36" s="83" t="s">
        <v>160</v>
      </c>
      <c r="S36" s="8" t="s">
        <v>161</v>
      </c>
      <c r="T36" s="8" t="s">
        <v>162</v>
      </c>
      <c r="U36" s="76" t="s">
        <v>145</v>
      </c>
      <c r="V36" s="26"/>
      <c r="W36" s="76" t="s">
        <v>147</v>
      </c>
      <c r="X36" s="39" t="s">
        <v>140</v>
      </c>
    </row>
    <row r="37" spans="1:24" s="18" customFormat="1" ht="219" customHeight="1" x14ac:dyDescent="0.25">
      <c r="A37" s="188"/>
      <c r="B37" s="185"/>
      <c r="C37" s="99" t="s">
        <v>153</v>
      </c>
      <c r="D37" s="114" t="s">
        <v>176</v>
      </c>
      <c r="E37" s="114" t="s">
        <v>39</v>
      </c>
      <c r="F37" s="115">
        <v>73000</v>
      </c>
      <c r="G37" s="115">
        <v>176400</v>
      </c>
      <c r="H37" s="115">
        <v>23782</v>
      </c>
      <c r="I37" s="114">
        <f>H37*0.22</f>
        <v>5232.04</v>
      </c>
      <c r="J37" s="161">
        <v>16826</v>
      </c>
      <c r="K37" s="135">
        <v>1</v>
      </c>
      <c r="L37" s="114">
        <f>H37*0.28</f>
        <v>6658.9600000000009</v>
      </c>
      <c r="M37" s="161">
        <v>16790</v>
      </c>
      <c r="N37" s="135">
        <f>M37/L37</f>
        <v>2.5214147554573083</v>
      </c>
      <c r="O37" s="134" t="s">
        <v>266</v>
      </c>
      <c r="P37" s="102" t="s">
        <v>18</v>
      </c>
      <c r="Q37" s="102" t="s">
        <v>154</v>
      </c>
      <c r="R37" s="102" t="s">
        <v>155</v>
      </c>
      <c r="S37" s="102" t="s">
        <v>156</v>
      </c>
      <c r="T37" s="102" t="s">
        <v>157</v>
      </c>
      <c r="U37" s="103" t="s">
        <v>145</v>
      </c>
      <c r="V37" s="102"/>
      <c r="W37" s="103" t="s">
        <v>147</v>
      </c>
      <c r="X37" s="103" t="s">
        <v>140</v>
      </c>
    </row>
    <row r="38" spans="1:24" s="18" customFormat="1" ht="49.5" hidden="1" customHeight="1" x14ac:dyDescent="0.25">
      <c r="A38" s="188"/>
      <c r="B38" s="186" t="s">
        <v>37</v>
      </c>
      <c r="C38" s="25" t="s">
        <v>13</v>
      </c>
      <c r="D38" s="10" t="s">
        <v>176</v>
      </c>
      <c r="E38" s="10" t="s">
        <v>10</v>
      </c>
      <c r="F38" s="24">
        <v>12.7</v>
      </c>
      <c r="G38" s="24" t="s">
        <v>243</v>
      </c>
      <c r="H38" s="10" t="s">
        <v>242</v>
      </c>
      <c r="I38" s="30" t="s">
        <v>220</v>
      </c>
      <c r="J38" s="30" t="s">
        <v>220</v>
      </c>
      <c r="K38" s="30" t="s">
        <v>220</v>
      </c>
      <c r="L38" s="30" t="s">
        <v>220</v>
      </c>
      <c r="M38" s="30"/>
      <c r="N38" s="30"/>
      <c r="O38" s="10"/>
      <c r="P38" s="8" t="s">
        <v>18</v>
      </c>
      <c r="Q38" s="8" t="s">
        <v>65</v>
      </c>
      <c r="R38" s="8" t="s">
        <v>68</v>
      </c>
      <c r="S38" s="8" t="s">
        <v>82</v>
      </c>
      <c r="T38" s="8" t="s">
        <v>81</v>
      </c>
      <c r="U38" s="38" t="s">
        <v>142</v>
      </c>
      <c r="V38" s="8" t="s">
        <v>44</v>
      </c>
      <c r="W38" s="38" t="s">
        <v>120</v>
      </c>
      <c r="X38" s="39" t="s">
        <v>121</v>
      </c>
    </row>
    <row r="39" spans="1:24" s="18" customFormat="1" ht="58.5" hidden="1" customHeight="1" x14ac:dyDescent="0.25">
      <c r="A39" s="188"/>
      <c r="B39" s="198"/>
      <c r="C39" s="99" t="s">
        <v>214</v>
      </c>
      <c r="D39" s="100" t="s">
        <v>12</v>
      </c>
      <c r="E39" s="100" t="s">
        <v>10</v>
      </c>
      <c r="F39" s="101">
        <v>44</v>
      </c>
      <c r="G39" s="101">
        <v>100</v>
      </c>
      <c r="H39" s="100" t="s">
        <v>244</v>
      </c>
      <c r="I39" s="100" t="s">
        <v>220</v>
      </c>
      <c r="J39" s="100" t="s">
        <v>220</v>
      </c>
      <c r="K39" s="100" t="s">
        <v>220</v>
      </c>
      <c r="L39" s="100" t="s">
        <v>220</v>
      </c>
      <c r="M39" s="100"/>
      <c r="N39" s="100"/>
      <c r="O39" s="100"/>
      <c r="P39" s="102" t="s">
        <v>18</v>
      </c>
      <c r="Q39" s="102" t="s">
        <v>65</v>
      </c>
      <c r="R39" s="102" t="s">
        <v>68</v>
      </c>
      <c r="S39" s="102" t="s">
        <v>82</v>
      </c>
      <c r="T39" s="102" t="s">
        <v>81</v>
      </c>
      <c r="U39" s="103" t="s">
        <v>142</v>
      </c>
      <c r="V39" s="102" t="s">
        <v>44</v>
      </c>
      <c r="W39" s="103" t="s">
        <v>120</v>
      </c>
      <c r="X39" s="103" t="s">
        <v>121</v>
      </c>
    </row>
    <row r="40" spans="1:24" s="18" customFormat="1" ht="49.5" hidden="1" customHeight="1" x14ac:dyDescent="0.25">
      <c r="A40" s="188"/>
      <c r="B40" s="198"/>
      <c r="C40" s="25" t="s">
        <v>80</v>
      </c>
      <c r="D40" s="10" t="s">
        <v>176</v>
      </c>
      <c r="E40" s="10" t="s">
        <v>10</v>
      </c>
      <c r="F40" s="24">
        <v>17.559999999999999</v>
      </c>
      <c r="G40" s="24">
        <v>16.7</v>
      </c>
      <c r="H40" s="24" t="s">
        <v>245</v>
      </c>
      <c r="I40" s="24" t="s">
        <v>220</v>
      </c>
      <c r="J40" s="24" t="s">
        <v>220</v>
      </c>
      <c r="K40" s="24" t="s">
        <v>220</v>
      </c>
      <c r="L40" s="30" t="s">
        <v>220</v>
      </c>
      <c r="M40" s="24"/>
      <c r="N40" s="24"/>
      <c r="O40" s="24"/>
      <c r="P40" s="8" t="s">
        <v>18</v>
      </c>
      <c r="Q40" s="8" t="s">
        <v>65</v>
      </c>
      <c r="R40" s="8" t="s">
        <v>68</v>
      </c>
      <c r="S40" s="8" t="s">
        <v>82</v>
      </c>
      <c r="T40" s="8" t="s">
        <v>81</v>
      </c>
      <c r="U40" s="38" t="s">
        <v>142</v>
      </c>
      <c r="V40" s="8" t="s">
        <v>44</v>
      </c>
      <c r="W40" s="38" t="s">
        <v>120</v>
      </c>
      <c r="X40" s="39" t="s">
        <v>121</v>
      </c>
    </row>
    <row r="41" spans="1:24" s="18" customFormat="1" ht="251.25" customHeight="1" x14ac:dyDescent="0.25">
      <c r="A41" s="188"/>
      <c r="B41" s="198"/>
      <c r="C41" s="99" t="s">
        <v>148</v>
      </c>
      <c r="D41" s="114" t="s">
        <v>176</v>
      </c>
      <c r="E41" s="114" t="s">
        <v>39</v>
      </c>
      <c r="F41" s="115">
        <v>236000</v>
      </c>
      <c r="G41" s="115">
        <v>1116000</v>
      </c>
      <c r="H41" s="115">
        <v>202400</v>
      </c>
      <c r="I41" s="114">
        <f>H41*0.28</f>
        <v>56672.000000000007</v>
      </c>
      <c r="J41" s="114">
        <v>83248</v>
      </c>
      <c r="K41" s="135">
        <v>1</v>
      </c>
      <c r="L41" s="114">
        <f>H41*0.28</f>
        <v>56672.000000000007</v>
      </c>
      <c r="M41" s="114">
        <v>74631</v>
      </c>
      <c r="N41" s="135">
        <f>M41/L41</f>
        <v>1.3168937041219648</v>
      </c>
      <c r="O41" s="134" t="s">
        <v>268</v>
      </c>
      <c r="P41" s="102" t="s">
        <v>18</v>
      </c>
      <c r="Q41" s="102" t="s">
        <v>149</v>
      </c>
      <c r="R41" s="102" t="s">
        <v>150</v>
      </c>
      <c r="S41" s="102" t="s">
        <v>151</v>
      </c>
      <c r="T41" s="102" t="s">
        <v>152</v>
      </c>
      <c r="U41" s="103" t="s">
        <v>145</v>
      </c>
      <c r="V41" s="102"/>
      <c r="W41" s="103" t="s">
        <v>147</v>
      </c>
      <c r="X41" s="103" t="s">
        <v>140</v>
      </c>
    </row>
    <row r="42" spans="1:24" s="32" customFormat="1" ht="49.5" hidden="1" customHeight="1" x14ac:dyDescent="0.3">
      <c r="A42" s="188"/>
      <c r="B42" s="180" t="s">
        <v>196</v>
      </c>
      <c r="C42" s="67" t="s">
        <v>184</v>
      </c>
      <c r="D42" s="35" t="s">
        <v>185</v>
      </c>
      <c r="E42" s="35" t="s">
        <v>186</v>
      </c>
      <c r="F42" s="41">
        <v>1179</v>
      </c>
      <c r="G42" s="41">
        <v>1600</v>
      </c>
      <c r="H42" s="35">
        <v>400</v>
      </c>
      <c r="I42" s="35">
        <v>0</v>
      </c>
      <c r="J42" s="35">
        <v>150</v>
      </c>
      <c r="K42" s="78">
        <v>1</v>
      </c>
      <c r="L42" s="64">
        <v>200</v>
      </c>
      <c r="M42" s="78"/>
      <c r="N42" s="78"/>
      <c r="O42" s="37"/>
      <c r="P42" s="75" t="s">
        <v>18</v>
      </c>
      <c r="Q42" s="73" t="s">
        <v>65</v>
      </c>
      <c r="R42" s="73" t="s">
        <v>68</v>
      </c>
      <c r="S42" s="74" t="s">
        <v>229</v>
      </c>
      <c r="T42" s="82" t="s">
        <v>230</v>
      </c>
      <c r="U42" s="76" t="s">
        <v>144</v>
      </c>
      <c r="V42" s="67" t="s">
        <v>225</v>
      </c>
      <c r="W42" s="68" t="s">
        <v>226</v>
      </c>
      <c r="X42" s="69" t="s">
        <v>227</v>
      </c>
    </row>
    <row r="43" spans="1:24" s="32" customFormat="1" ht="49.5" hidden="1" customHeight="1" x14ac:dyDescent="0.25">
      <c r="A43" s="188"/>
      <c r="B43" s="181"/>
      <c r="C43" s="99" t="s">
        <v>187</v>
      </c>
      <c r="D43" s="100" t="s">
        <v>12</v>
      </c>
      <c r="E43" s="100" t="s">
        <v>88</v>
      </c>
      <c r="F43" s="101">
        <v>8011</v>
      </c>
      <c r="G43" s="101">
        <v>0</v>
      </c>
      <c r="H43" s="100">
        <v>6000</v>
      </c>
      <c r="I43" s="100">
        <v>0</v>
      </c>
      <c r="J43" s="100">
        <v>2250</v>
      </c>
      <c r="K43" s="130">
        <v>1</v>
      </c>
      <c r="L43" s="100">
        <v>3000</v>
      </c>
      <c r="M43" s="130"/>
      <c r="N43" s="130"/>
      <c r="O43" s="102"/>
      <c r="P43" s="102" t="s">
        <v>18</v>
      </c>
      <c r="Q43" s="102" t="s">
        <v>65</v>
      </c>
      <c r="R43" s="102" t="s">
        <v>68</v>
      </c>
      <c r="S43" s="102" t="s">
        <v>229</v>
      </c>
      <c r="T43" s="102" t="s">
        <v>230</v>
      </c>
      <c r="U43" s="103" t="s">
        <v>144</v>
      </c>
      <c r="V43" s="102" t="s">
        <v>225</v>
      </c>
      <c r="W43" s="103" t="s">
        <v>226</v>
      </c>
      <c r="X43" s="103" t="s">
        <v>227</v>
      </c>
    </row>
    <row r="44" spans="1:24" s="32" customFormat="1" ht="49.5" hidden="1" customHeight="1" x14ac:dyDescent="0.3">
      <c r="A44" s="188"/>
      <c r="B44" s="182"/>
      <c r="C44" s="67" t="s">
        <v>188</v>
      </c>
      <c r="D44" s="35" t="s">
        <v>185</v>
      </c>
      <c r="E44" s="153" t="s">
        <v>88</v>
      </c>
      <c r="F44" s="88">
        <v>8</v>
      </c>
      <c r="G44" s="71">
        <v>20</v>
      </c>
      <c r="H44" s="71">
        <v>10</v>
      </c>
      <c r="I44" s="71">
        <v>0</v>
      </c>
      <c r="J44" s="71">
        <v>5</v>
      </c>
      <c r="K44" s="78">
        <v>1</v>
      </c>
      <c r="L44" s="66">
        <v>5</v>
      </c>
      <c r="M44" s="78"/>
      <c r="N44" s="78"/>
      <c r="O44" s="131"/>
      <c r="P44" s="75" t="s">
        <v>18</v>
      </c>
      <c r="Q44" s="73" t="s">
        <v>65</v>
      </c>
      <c r="R44" s="73" t="s">
        <v>68</v>
      </c>
      <c r="S44" s="74" t="s">
        <v>229</v>
      </c>
      <c r="T44" s="82" t="s">
        <v>230</v>
      </c>
      <c r="U44" s="76" t="s">
        <v>144</v>
      </c>
      <c r="V44" s="70" t="s">
        <v>225</v>
      </c>
      <c r="W44" s="68" t="s">
        <v>226</v>
      </c>
      <c r="X44" s="69" t="s">
        <v>227</v>
      </c>
    </row>
    <row r="45" spans="1:24" s="32" customFormat="1" ht="49.5" hidden="1" customHeight="1" x14ac:dyDescent="0.25">
      <c r="A45" s="188"/>
      <c r="B45" s="174" t="s">
        <v>197</v>
      </c>
      <c r="C45" s="99" t="s">
        <v>189</v>
      </c>
      <c r="D45" s="100" t="s">
        <v>185</v>
      </c>
      <c r="E45" s="100" t="s">
        <v>190</v>
      </c>
      <c r="F45" s="101">
        <v>3</v>
      </c>
      <c r="G45" s="101">
        <v>0</v>
      </c>
      <c r="H45" s="100">
        <v>2</v>
      </c>
      <c r="I45" s="100">
        <v>0</v>
      </c>
      <c r="J45" s="100" t="s">
        <v>247</v>
      </c>
      <c r="K45" s="100" t="s">
        <v>247</v>
      </c>
      <c r="L45" s="100">
        <v>0</v>
      </c>
      <c r="M45" s="100"/>
      <c r="N45" s="100"/>
      <c r="O45" s="102"/>
      <c r="P45" s="102" t="s">
        <v>18</v>
      </c>
      <c r="Q45" s="102" t="s">
        <v>65</v>
      </c>
      <c r="R45" s="102" t="s">
        <v>68</v>
      </c>
      <c r="S45" s="102" t="s">
        <v>229</v>
      </c>
      <c r="T45" s="102" t="s">
        <v>230</v>
      </c>
      <c r="U45" s="103" t="s">
        <v>144</v>
      </c>
      <c r="V45" s="102" t="s">
        <v>228</v>
      </c>
      <c r="W45" s="103" t="s">
        <v>226</v>
      </c>
      <c r="X45" s="103" t="s">
        <v>227</v>
      </c>
    </row>
    <row r="46" spans="1:24" s="32" customFormat="1" ht="49.5" hidden="1" customHeight="1" x14ac:dyDescent="0.3">
      <c r="A46" s="188"/>
      <c r="B46" s="175"/>
      <c r="C46" s="89" t="s">
        <v>191</v>
      </c>
      <c r="D46" s="90" t="s">
        <v>185</v>
      </c>
      <c r="E46" s="78" t="s">
        <v>190</v>
      </c>
      <c r="F46" s="72">
        <v>4</v>
      </c>
      <c r="G46" s="71">
        <v>12</v>
      </c>
      <c r="H46" s="71">
        <v>3</v>
      </c>
      <c r="I46" s="71">
        <v>0</v>
      </c>
      <c r="J46" s="71" t="s">
        <v>247</v>
      </c>
      <c r="K46" s="71" t="s">
        <v>247</v>
      </c>
      <c r="L46" s="66">
        <v>0</v>
      </c>
      <c r="M46" s="71"/>
      <c r="N46" s="71"/>
      <c r="O46" s="132"/>
      <c r="P46" s="75" t="s">
        <v>18</v>
      </c>
      <c r="Q46" s="73" t="s">
        <v>65</v>
      </c>
      <c r="R46" s="73" t="s">
        <v>68</v>
      </c>
      <c r="S46" s="74" t="s">
        <v>231</v>
      </c>
      <c r="T46" s="82" t="s">
        <v>230</v>
      </c>
      <c r="U46" s="76" t="s">
        <v>144</v>
      </c>
      <c r="V46" s="70" t="s">
        <v>225</v>
      </c>
      <c r="W46" s="77" t="s">
        <v>232</v>
      </c>
      <c r="X46" s="69" t="s">
        <v>233</v>
      </c>
    </row>
    <row r="47" spans="1:24" s="32" customFormat="1" ht="49.5" hidden="1" customHeight="1" x14ac:dyDescent="0.25">
      <c r="A47" s="188"/>
      <c r="B47" s="176"/>
      <c r="C47" s="99" t="s">
        <v>192</v>
      </c>
      <c r="D47" s="100" t="s">
        <v>12</v>
      </c>
      <c r="E47" s="100" t="s">
        <v>88</v>
      </c>
      <c r="F47" s="101">
        <v>22000</v>
      </c>
      <c r="G47" s="101">
        <v>88000</v>
      </c>
      <c r="H47" s="100">
        <v>22000</v>
      </c>
      <c r="I47" s="100">
        <v>0</v>
      </c>
      <c r="J47" s="100">
        <v>8150</v>
      </c>
      <c r="K47" s="130">
        <v>1</v>
      </c>
      <c r="L47" s="100">
        <v>10000</v>
      </c>
      <c r="M47" s="130"/>
      <c r="N47" s="130"/>
      <c r="O47" s="102"/>
      <c r="P47" s="102" t="s">
        <v>18</v>
      </c>
      <c r="Q47" s="102" t="s">
        <v>65</v>
      </c>
      <c r="R47" s="102" t="s">
        <v>68</v>
      </c>
      <c r="S47" s="102" t="s">
        <v>231</v>
      </c>
      <c r="T47" s="102" t="s">
        <v>230</v>
      </c>
      <c r="U47" s="103" t="s">
        <v>144</v>
      </c>
      <c r="V47" s="102" t="s">
        <v>228</v>
      </c>
      <c r="W47" s="103" t="s">
        <v>232</v>
      </c>
      <c r="X47" s="103" t="s">
        <v>233</v>
      </c>
    </row>
    <row r="48" spans="1:24" s="32" customFormat="1" ht="49.5" hidden="1" customHeight="1" x14ac:dyDescent="0.3">
      <c r="A48" s="188"/>
      <c r="B48" s="100" t="s">
        <v>198</v>
      </c>
      <c r="C48" s="91" t="s">
        <v>193</v>
      </c>
      <c r="D48" s="90" t="s">
        <v>32</v>
      </c>
      <c r="E48" s="78" t="s">
        <v>194</v>
      </c>
      <c r="F48" s="62">
        <v>0</v>
      </c>
      <c r="G48" s="61">
        <v>1</v>
      </c>
      <c r="H48" s="78">
        <v>0.25</v>
      </c>
      <c r="I48" s="78">
        <v>0</v>
      </c>
      <c r="J48" s="79" t="s">
        <v>247</v>
      </c>
      <c r="K48" s="79" t="s">
        <v>247</v>
      </c>
      <c r="L48" s="156">
        <v>0.125</v>
      </c>
      <c r="M48" s="79"/>
      <c r="N48" s="79"/>
      <c r="O48" s="133"/>
      <c r="P48" s="75" t="s">
        <v>18</v>
      </c>
      <c r="Q48" s="73" t="s">
        <v>65</v>
      </c>
      <c r="R48" s="73" t="s">
        <v>68</v>
      </c>
      <c r="S48" s="74" t="s">
        <v>235</v>
      </c>
      <c r="T48" s="82" t="s">
        <v>230</v>
      </c>
      <c r="U48" s="76" t="s">
        <v>144</v>
      </c>
      <c r="V48" s="67" t="s">
        <v>234</v>
      </c>
      <c r="W48" s="68" t="s">
        <v>236</v>
      </c>
      <c r="X48" s="69" t="s">
        <v>237</v>
      </c>
    </row>
    <row r="49" spans="1:24" s="42" customFormat="1" ht="57" hidden="1" customHeight="1" x14ac:dyDescent="0.25">
      <c r="A49" s="188"/>
      <c r="B49" s="40" t="s">
        <v>199</v>
      </c>
      <c r="C49" s="25" t="s">
        <v>195</v>
      </c>
      <c r="D49" s="10" t="s">
        <v>12</v>
      </c>
      <c r="E49" s="10" t="s">
        <v>194</v>
      </c>
      <c r="F49" s="24">
        <v>0</v>
      </c>
      <c r="G49" s="24">
        <v>100</v>
      </c>
      <c r="H49" s="10">
        <v>25</v>
      </c>
      <c r="I49" s="10">
        <v>0</v>
      </c>
      <c r="J49" s="24" t="s">
        <v>247</v>
      </c>
      <c r="K49" s="10" t="s">
        <v>247</v>
      </c>
      <c r="L49" s="101">
        <v>12.5</v>
      </c>
      <c r="M49" s="99"/>
      <c r="N49" s="99"/>
      <c r="O49" s="99"/>
      <c r="P49" s="102" t="s">
        <v>18</v>
      </c>
      <c r="Q49" s="102" t="s">
        <v>65</v>
      </c>
      <c r="R49" s="102" t="s">
        <v>68</v>
      </c>
      <c r="S49" s="102" t="s">
        <v>235</v>
      </c>
      <c r="T49" s="102" t="s">
        <v>230</v>
      </c>
      <c r="U49" s="103" t="s">
        <v>144</v>
      </c>
      <c r="V49" s="102" t="s">
        <v>228</v>
      </c>
      <c r="W49" s="103" t="s">
        <v>232</v>
      </c>
      <c r="X49" s="103" t="s">
        <v>233</v>
      </c>
    </row>
    <row r="50" spans="1:24" s="18" customFormat="1" ht="49.5" hidden="1" x14ac:dyDescent="0.25">
      <c r="A50" s="189" t="s">
        <v>21</v>
      </c>
      <c r="B50" s="102" t="s">
        <v>38</v>
      </c>
      <c r="C50" s="25" t="s">
        <v>59</v>
      </c>
      <c r="D50" s="10" t="s">
        <v>176</v>
      </c>
      <c r="E50" s="10" t="s">
        <v>10</v>
      </c>
      <c r="F50" s="24">
        <v>36.799999999999997</v>
      </c>
      <c r="G50" s="24">
        <v>41.2</v>
      </c>
      <c r="H50" s="27">
        <v>37.9</v>
      </c>
      <c r="I50" s="24">
        <v>37.799999999999997</v>
      </c>
      <c r="J50" s="24">
        <v>40.21</v>
      </c>
      <c r="K50" s="143">
        <f>J50/I50</f>
        <v>1.0637566137566139</v>
      </c>
      <c r="L50" s="30" t="s">
        <v>220</v>
      </c>
      <c r="M50" s="143"/>
      <c r="N50" s="143"/>
      <c r="O50" s="25"/>
      <c r="P50" s="8" t="s">
        <v>19</v>
      </c>
      <c r="Q50" s="8" t="s">
        <v>65</v>
      </c>
      <c r="R50" s="8" t="s">
        <v>68</v>
      </c>
      <c r="S50" s="8" t="s">
        <v>70</v>
      </c>
      <c r="T50" s="8" t="s">
        <v>69</v>
      </c>
      <c r="U50" s="38" t="s">
        <v>142</v>
      </c>
      <c r="V50" s="8" t="s">
        <v>15</v>
      </c>
      <c r="W50" s="38" t="s">
        <v>118</v>
      </c>
      <c r="X50" s="39" t="s">
        <v>119</v>
      </c>
    </row>
    <row r="51" spans="1:24" s="18" customFormat="1" ht="66" hidden="1" x14ac:dyDescent="0.25">
      <c r="A51" s="189"/>
      <c r="B51" s="8" t="s">
        <v>40</v>
      </c>
      <c r="C51" s="99" t="s">
        <v>60</v>
      </c>
      <c r="D51" s="100" t="s">
        <v>176</v>
      </c>
      <c r="E51" s="100" t="s">
        <v>10</v>
      </c>
      <c r="F51" s="101">
        <v>43.22</v>
      </c>
      <c r="G51" s="101">
        <v>44.7</v>
      </c>
      <c r="H51" s="100" t="s">
        <v>246</v>
      </c>
      <c r="I51" s="100" t="s">
        <v>220</v>
      </c>
      <c r="J51" s="100" t="s">
        <v>220</v>
      </c>
      <c r="K51" s="100" t="s">
        <v>220</v>
      </c>
      <c r="L51" s="100" t="s">
        <v>220</v>
      </c>
      <c r="M51" s="100"/>
      <c r="N51" s="100"/>
      <c r="O51" s="100"/>
      <c r="P51" s="102" t="s">
        <v>19</v>
      </c>
      <c r="Q51" s="102" t="s">
        <v>65</v>
      </c>
      <c r="R51" s="102" t="s">
        <v>68</v>
      </c>
      <c r="S51" s="102" t="s">
        <v>70</v>
      </c>
      <c r="T51" s="102" t="s">
        <v>69</v>
      </c>
      <c r="U51" s="103" t="s">
        <v>142</v>
      </c>
      <c r="V51" s="102" t="s">
        <v>14</v>
      </c>
      <c r="W51" s="103" t="s">
        <v>96</v>
      </c>
      <c r="X51" s="103" t="s">
        <v>95</v>
      </c>
    </row>
    <row r="52" spans="1:24" s="18" customFormat="1" ht="82.5" hidden="1" customHeight="1" x14ac:dyDescent="0.25">
      <c r="A52" s="189"/>
      <c r="B52" s="180" t="s">
        <v>41</v>
      </c>
      <c r="C52" s="25" t="s">
        <v>260</v>
      </c>
      <c r="D52" s="10" t="s">
        <v>12</v>
      </c>
      <c r="E52" s="10" t="s">
        <v>10</v>
      </c>
      <c r="F52" s="24">
        <v>681195</v>
      </c>
      <c r="G52" s="28">
        <v>762846</v>
      </c>
      <c r="H52" s="10">
        <v>674806</v>
      </c>
      <c r="I52" s="24" t="s">
        <v>220</v>
      </c>
      <c r="J52" s="24" t="s">
        <v>220</v>
      </c>
      <c r="K52" s="24" t="s">
        <v>220</v>
      </c>
      <c r="L52" s="30" t="s">
        <v>220</v>
      </c>
      <c r="M52" s="24"/>
      <c r="N52" s="24"/>
      <c r="O52" s="10"/>
      <c r="P52" s="8" t="s">
        <v>19</v>
      </c>
      <c r="Q52" s="8" t="s">
        <v>65</v>
      </c>
      <c r="R52" s="8" t="s">
        <v>68</v>
      </c>
      <c r="S52" s="8" t="s">
        <v>70</v>
      </c>
      <c r="T52" s="8" t="s">
        <v>69</v>
      </c>
      <c r="U52" s="38" t="s">
        <v>142</v>
      </c>
      <c r="V52" s="8" t="s">
        <v>42</v>
      </c>
      <c r="W52" s="38"/>
      <c r="X52" s="38"/>
    </row>
    <row r="53" spans="1:24" s="18" customFormat="1" ht="49.5" hidden="1" x14ac:dyDescent="0.25">
      <c r="A53" s="189"/>
      <c r="B53" s="182"/>
      <c r="C53" s="99" t="s">
        <v>63</v>
      </c>
      <c r="D53" s="100" t="s">
        <v>176</v>
      </c>
      <c r="E53" s="100" t="s">
        <v>10</v>
      </c>
      <c r="F53" s="101">
        <v>9863411</v>
      </c>
      <c r="G53" s="101">
        <v>11279692</v>
      </c>
      <c r="H53" s="100">
        <v>10503539</v>
      </c>
      <c r="I53" s="100" t="s">
        <v>220</v>
      </c>
      <c r="J53" s="100" t="s">
        <v>220</v>
      </c>
      <c r="K53" s="100" t="s">
        <v>220</v>
      </c>
      <c r="L53" s="100" t="s">
        <v>220</v>
      </c>
      <c r="M53" s="100"/>
      <c r="N53" s="100"/>
      <c r="O53" s="100"/>
      <c r="P53" s="102" t="s">
        <v>19</v>
      </c>
      <c r="Q53" s="102" t="s">
        <v>65</v>
      </c>
      <c r="R53" s="102" t="s">
        <v>68</v>
      </c>
      <c r="S53" s="102" t="s">
        <v>70</v>
      </c>
      <c r="T53" s="102" t="s">
        <v>69</v>
      </c>
      <c r="U53" s="103" t="s">
        <v>142</v>
      </c>
      <c r="V53" s="102" t="s">
        <v>42</v>
      </c>
      <c r="W53" s="103"/>
      <c r="X53" s="103"/>
    </row>
    <row r="54" spans="1:24" s="18" customFormat="1" ht="45.75" hidden="1" customHeight="1" x14ac:dyDescent="0.25">
      <c r="A54" s="189"/>
      <c r="B54" s="174" t="s">
        <v>45</v>
      </c>
      <c r="C54" s="25" t="s">
        <v>212</v>
      </c>
      <c r="D54" s="10" t="s">
        <v>12</v>
      </c>
      <c r="E54" s="10" t="s">
        <v>39</v>
      </c>
      <c r="F54" s="10">
        <v>3747605</v>
      </c>
      <c r="G54" s="10">
        <v>4067000</v>
      </c>
      <c r="H54" s="10">
        <v>3839609</v>
      </c>
      <c r="I54" s="25">
        <v>3770606</v>
      </c>
      <c r="J54" s="24">
        <v>3829622</v>
      </c>
      <c r="K54" s="143">
        <f>J54/I54</f>
        <v>1.0156515955260241</v>
      </c>
      <c r="L54" s="30" t="s">
        <v>220</v>
      </c>
      <c r="M54" s="143"/>
      <c r="N54" s="143"/>
      <c r="O54" s="25"/>
      <c r="P54" s="8" t="s">
        <v>19</v>
      </c>
      <c r="Q54" s="8" t="s">
        <v>65</v>
      </c>
      <c r="R54" s="8" t="s">
        <v>68</v>
      </c>
      <c r="S54" s="8" t="s">
        <v>70</v>
      </c>
      <c r="T54" s="8" t="s">
        <v>69</v>
      </c>
      <c r="U54" s="38" t="s">
        <v>142</v>
      </c>
      <c r="V54" s="8" t="s">
        <v>15</v>
      </c>
      <c r="W54" s="38" t="s">
        <v>118</v>
      </c>
      <c r="X54" s="39" t="s">
        <v>119</v>
      </c>
    </row>
    <row r="55" spans="1:24" s="18" customFormat="1" ht="45.75" hidden="1" customHeight="1" x14ac:dyDescent="0.25">
      <c r="A55" s="189"/>
      <c r="B55" s="175"/>
      <c r="C55" s="99" t="s">
        <v>213</v>
      </c>
      <c r="D55" s="100" t="s">
        <v>12</v>
      </c>
      <c r="E55" s="100" t="s">
        <v>46</v>
      </c>
      <c r="F55" s="101">
        <v>0</v>
      </c>
      <c r="G55" s="101">
        <v>50000</v>
      </c>
      <c r="H55" s="100">
        <v>25000</v>
      </c>
      <c r="I55" s="100">
        <v>10000</v>
      </c>
      <c r="J55" s="100">
        <v>10000</v>
      </c>
      <c r="K55" s="100">
        <v>100</v>
      </c>
      <c r="L55" s="100">
        <v>15000</v>
      </c>
      <c r="M55" s="100"/>
      <c r="N55" s="100"/>
      <c r="O55" s="100"/>
      <c r="P55" s="102" t="s">
        <v>19</v>
      </c>
      <c r="Q55" s="102" t="s">
        <v>65</v>
      </c>
      <c r="R55" s="102" t="s">
        <v>68</v>
      </c>
      <c r="S55" s="102" t="s">
        <v>70</v>
      </c>
      <c r="T55" s="102" t="s">
        <v>69</v>
      </c>
      <c r="U55" s="103" t="s">
        <v>142</v>
      </c>
      <c r="V55" s="102" t="s">
        <v>15</v>
      </c>
      <c r="W55" s="103" t="s">
        <v>116</v>
      </c>
      <c r="X55" s="103" t="s">
        <v>117</v>
      </c>
    </row>
    <row r="56" spans="1:24" s="18" customFormat="1" ht="78" hidden="1" customHeight="1" x14ac:dyDescent="0.3">
      <c r="A56" s="189"/>
      <c r="B56" s="176"/>
      <c r="C56" s="25" t="s">
        <v>173</v>
      </c>
      <c r="D56" s="35" t="s">
        <v>12</v>
      </c>
      <c r="E56" s="35" t="s">
        <v>39</v>
      </c>
      <c r="F56" s="36">
        <v>459833</v>
      </c>
      <c r="G56" s="36">
        <v>1200000</v>
      </c>
      <c r="H56" s="36">
        <v>639704</v>
      </c>
      <c r="I56" s="36">
        <v>503173</v>
      </c>
      <c r="J56" s="36">
        <v>482050</v>
      </c>
      <c r="K56" s="129">
        <v>0.95799999999999996</v>
      </c>
      <c r="L56" s="10">
        <v>548478</v>
      </c>
      <c r="M56" s="129"/>
      <c r="N56" s="129"/>
      <c r="O56" s="8"/>
      <c r="P56" s="37" t="s">
        <v>19</v>
      </c>
      <c r="Q56" s="8" t="s">
        <v>65</v>
      </c>
      <c r="R56" s="8" t="s">
        <v>68</v>
      </c>
      <c r="S56" s="8" t="s">
        <v>70</v>
      </c>
      <c r="T56" s="8" t="s">
        <v>69</v>
      </c>
      <c r="U56" s="76" t="s">
        <v>168</v>
      </c>
      <c r="W56" s="33" t="s">
        <v>169</v>
      </c>
      <c r="X56" s="34" t="s">
        <v>170</v>
      </c>
    </row>
    <row r="57" spans="1:24" s="18" customFormat="1" ht="99" hidden="1" customHeight="1" x14ac:dyDescent="0.25">
      <c r="A57" s="188" t="s">
        <v>22</v>
      </c>
      <c r="B57" s="183" t="s">
        <v>47</v>
      </c>
      <c r="C57" s="99" t="s">
        <v>9</v>
      </c>
      <c r="D57" s="100" t="s">
        <v>176</v>
      </c>
      <c r="E57" s="100" t="s">
        <v>10</v>
      </c>
      <c r="F57" s="101">
        <v>5.9</v>
      </c>
      <c r="G57" s="101">
        <v>5.5</v>
      </c>
      <c r="H57" s="100">
        <v>6.7</v>
      </c>
      <c r="I57" s="100" t="s">
        <v>247</v>
      </c>
      <c r="J57" s="100" t="s">
        <v>247</v>
      </c>
      <c r="K57" s="100" t="s">
        <v>247</v>
      </c>
      <c r="L57" s="100" t="s">
        <v>247</v>
      </c>
      <c r="M57" s="100"/>
      <c r="N57" s="100"/>
      <c r="O57" s="102"/>
      <c r="P57" s="102" t="s">
        <v>17</v>
      </c>
      <c r="Q57" s="102" t="s">
        <v>65</v>
      </c>
      <c r="R57" s="102" t="s">
        <v>68</v>
      </c>
      <c r="S57" s="102" t="s">
        <v>71</v>
      </c>
      <c r="T57" s="102" t="s">
        <v>72</v>
      </c>
      <c r="U57" s="103" t="s">
        <v>142</v>
      </c>
      <c r="V57" s="102" t="s">
        <v>49</v>
      </c>
      <c r="W57" s="103" t="s">
        <v>107</v>
      </c>
      <c r="X57" s="103" t="s">
        <v>102</v>
      </c>
    </row>
    <row r="58" spans="1:24" s="18" customFormat="1" ht="115.5" hidden="1" x14ac:dyDescent="0.25">
      <c r="A58" s="188"/>
      <c r="B58" s="185"/>
      <c r="C58" s="25" t="s">
        <v>85</v>
      </c>
      <c r="D58" s="10" t="s">
        <v>12</v>
      </c>
      <c r="E58" s="10" t="s">
        <v>11</v>
      </c>
      <c r="F58" s="24">
        <v>0</v>
      </c>
      <c r="G58" s="24">
        <v>33</v>
      </c>
      <c r="H58" s="10">
        <v>10</v>
      </c>
      <c r="I58" s="8">
        <v>3</v>
      </c>
      <c r="J58" s="8">
        <v>2</v>
      </c>
      <c r="K58" s="142">
        <v>0.67</v>
      </c>
      <c r="L58" s="10">
        <v>3</v>
      </c>
      <c r="M58" s="142"/>
      <c r="N58" s="142"/>
      <c r="O58" s="8"/>
      <c r="P58" s="8" t="s">
        <v>17</v>
      </c>
      <c r="Q58" s="8" t="s">
        <v>65</v>
      </c>
      <c r="R58" s="8" t="s">
        <v>68</v>
      </c>
      <c r="S58" s="8" t="s">
        <v>71</v>
      </c>
      <c r="T58" s="8" t="s">
        <v>72</v>
      </c>
      <c r="U58" s="38" t="s">
        <v>142</v>
      </c>
      <c r="V58" s="8" t="s">
        <v>49</v>
      </c>
      <c r="W58" s="38" t="s">
        <v>107</v>
      </c>
      <c r="X58" s="39" t="s">
        <v>102</v>
      </c>
    </row>
    <row r="59" spans="1:24" s="18" customFormat="1" ht="96.75" hidden="1" customHeight="1" x14ac:dyDescent="0.25">
      <c r="A59" s="188"/>
      <c r="B59" s="8" t="s">
        <v>48</v>
      </c>
      <c r="C59" s="99" t="s">
        <v>248</v>
      </c>
      <c r="D59" s="100" t="s">
        <v>12</v>
      </c>
      <c r="E59" s="100" t="s">
        <v>10</v>
      </c>
      <c r="F59" s="101">
        <v>0</v>
      </c>
      <c r="G59" s="101">
        <v>100</v>
      </c>
      <c r="H59" s="100">
        <v>100</v>
      </c>
      <c r="I59" s="100">
        <v>100</v>
      </c>
      <c r="J59" s="99">
        <v>100</v>
      </c>
      <c r="K59" s="99">
        <v>100</v>
      </c>
      <c r="L59" s="100">
        <v>100</v>
      </c>
      <c r="M59" s="99"/>
      <c r="N59" s="99"/>
      <c r="O59" s="102"/>
      <c r="P59" s="102" t="s">
        <v>17</v>
      </c>
      <c r="Q59" s="102" t="s">
        <v>65</v>
      </c>
      <c r="R59" s="102" t="s">
        <v>68</v>
      </c>
      <c r="S59" s="102" t="s">
        <v>71</v>
      </c>
      <c r="T59" s="102" t="s">
        <v>72</v>
      </c>
      <c r="U59" s="103" t="s">
        <v>142</v>
      </c>
      <c r="V59" s="102" t="s">
        <v>49</v>
      </c>
      <c r="W59" s="103" t="s">
        <v>126</v>
      </c>
      <c r="X59" s="103" t="s">
        <v>108</v>
      </c>
    </row>
    <row r="60" spans="1:24" s="18" customFormat="1" ht="122.25" hidden="1" customHeight="1" x14ac:dyDescent="0.25">
      <c r="A60" s="189" t="s">
        <v>23</v>
      </c>
      <c r="B60" s="102" t="s">
        <v>50</v>
      </c>
      <c r="C60" s="25" t="s">
        <v>249</v>
      </c>
      <c r="D60" s="10" t="s">
        <v>12</v>
      </c>
      <c r="E60" s="10" t="s">
        <v>39</v>
      </c>
      <c r="F60" s="24">
        <v>4</v>
      </c>
      <c r="G60" s="28">
        <v>100</v>
      </c>
      <c r="H60" s="10">
        <v>100</v>
      </c>
      <c r="I60" s="10">
        <v>100</v>
      </c>
      <c r="J60" s="142">
        <v>1</v>
      </c>
      <c r="K60" s="142">
        <v>1</v>
      </c>
      <c r="L60" s="10">
        <v>100</v>
      </c>
      <c r="M60" s="142"/>
      <c r="N60" s="142"/>
      <c r="O60" s="142"/>
      <c r="P60" s="8" t="s">
        <v>54</v>
      </c>
      <c r="Q60" s="8" t="s">
        <v>65</v>
      </c>
      <c r="R60" s="8" t="s">
        <v>68</v>
      </c>
      <c r="S60" s="8" t="s">
        <v>73</v>
      </c>
      <c r="T60" s="8" t="s">
        <v>72</v>
      </c>
      <c r="U60" s="38" t="s">
        <v>142</v>
      </c>
      <c r="V60" s="8" t="s">
        <v>49</v>
      </c>
      <c r="W60" s="38" t="s">
        <v>104</v>
      </c>
      <c r="X60" s="39" t="s">
        <v>103</v>
      </c>
    </row>
    <row r="61" spans="1:24" s="18" customFormat="1" ht="86.25" hidden="1" customHeight="1" x14ac:dyDescent="0.25">
      <c r="A61" s="189"/>
      <c r="B61" s="8" t="s">
        <v>51</v>
      </c>
      <c r="C61" s="99" t="s">
        <v>250</v>
      </c>
      <c r="D61" s="100" t="s">
        <v>12</v>
      </c>
      <c r="E61" s="100" t="s">
        <v>39</v>
      </c>
      <c r="F61" s="101">
        <v>0</v>
      </c>
      <c r="G61" s="101">
        <v>100</v>
      </c>
      <c r="H61" s="100">
        <v>100</v>
      </c>
      <c r="I61" s="100">
        <v>100</v>
      </c>
      <c r="J61" s="99">
        <v>100</v>
      </c>
      <c r="K61" s="99">
        <v>100</v>
      </c>
      <c r="L61" s="100">
        <v>100</v>
      </c>
      <c r="M61" s="99"/>
      <c r="N61" s="99"/>
      <c r="O61" s="102"/>
      <c r="P61" s="102" t="s">
        <v>54</v>
      </c>
      <c r="Q61" s="102" t="s">
        <v>65</v>
      </c>
      <c r="R61" s="102" t="s">
        <v>68</v>
      </c>
      <c r="S61" s="102" t="s">
        <v>73</v>
      </c>
      <c r="T61" s="102" t="s">
        <v>72</v>
      </c>
      <c r="U61" s="103" t="s">
        <v>142</v>
      </c>
      <c r="V61" s="102" t="s">
        <v>49</v>
      </c>
      <c r="W61" s="103" t="s">
        <v>106</v>
      </c>
      <c r="X61" s="103" t="s">
        <v>105</v>
      </c>
    </row>
    <row r="62" spans="1:24" s="18" customFormat="1" ht="91.5" hidden="1" customHeight="1" x14ac:dyDescent="0.25">
      <c r="A62" s="189"/>
      <c r="B62" s="102" t="s">
        <v>52</v>
      </c>
      <c r="C62" s="25" t="s">
        <v>251</v>
      </c>
      <c r="D62" s="10" t="s">
        <v>12</v>
      </c>
      <c r="E62" s="10" t="s">
        <v>39</v>
      </c>
      <c r="F62" s="24">
        <v>0</v>
      </c>
      <c r="G62" s="28">
        <v>48</v>
      </c>
      <c r="H62" s="10">
        <v>12</v>
      </c>
      <c r="I62" s="10">
        <v>12</v>
      </c>
      <c r="J62" s="8">
        <v>25</v>
      </c>
      <c r="K62" s="142">
        <v>1</v>
      </c>
      <c r="L62" s="10">
        <v>0</v>
      </c>
      <c r="M62" s="142"/>
      <c r="N62" s="142"/>
      <c r="O62" s="8"/>
      <c r="P62" s="8" t="s">
        <v>54</v>
      </c>
      <c r="Q62" s="8" t="s">
        <v>65</v>
      </c>
      <c r="R62" s="8" t="s">
        <v>68</v>
      </c>
      <c r="S62" s="8" t="s">
        <v>73</v>
      </c>
      <c r="T62" s="8" t="s">
        <v>72</v>
      </c>
      <c r="U62" s="38" t="s">
        <v>142</v>
      </c>
      <c r="V62" s="8" t="s">
        <v>49</v>
      </c>
      <c r="W62" s="38" t="s">
        <v>109</v>
      </c>
      <c r="X62" s="39" t="s">
        <v>108</v>
      </c>
    </row>
    <row r="63" spans="1:24" s="18" customFormat="1" ht="84.75" hidden="1" customHeight="1" x14ac:dyDescent="0.25">
      <c r="A63" s="190" t="s">
        <v>24</v>
      </c>
      <c r="B63" s="186" t="s">
        <v>53</v>
      </c>
      <c r="C63" s="99" t="s">
        <v>97</v>
      </c>
      <c r="D63" s="100" t="s">
        <v>12</v>
      </c>
      <c r="E63" s="100" t="s">
        <v>11</v>
      </c>
      <c r="F63" s="101">
        <v>5000</v>
      </c>
      <c r="G63" s="101">
        <v>20000</v>
      </c>
      <c r="H63" s="100">
        <v>5000</v>
      </c>
      <c r="I63" s="100">
        <v>200</v>
      </c>
      <c r="J63" s="102">
        <v>624</v>
      </c>
      <c r="K63" s="141">
        <v>1</v>
      </c>
      <c r="L63" s="100">
        <v>2500</v>
      </c>
      <c r="M63" s="141"/>
      <c r="N63" s="141"/>
      <c r="O63" s="102"/>
      <c r="P63" s="102" t="s">
        <v>17</v>
      </c>
      <c r="Q63" s="102" t="s">
        <v>65</v>
      </c>
      <c r="R63" s="102" t="s">
        <v>68</v>
      </c>
      <c r="S63" s="102" t="s">
        <v>74</v>
      </c>
      <c r="T63" s="102" t="s">
        <v>72</v>
      </c>
      <c r="U63" s="103" t="s">
        <v>142</v>
      </c>
      <c r="V63" s="102" t="s">
        <v>56</v>
      </c>
      <c r="W63" s="103" t="s">
        <v>98</v>
      </c>
      <c r="X63" s="103" t="s">
        <v>99</v>
      </c>
    </row>
    <row r="64" spans="1:24" s="18" customFormat="1" ht="84.75" hidden="1" customHeight="1" x14ac:dyDescent="0.25">
      <c r="A64" s="188"/>
      <c r="B64" s="187"/>
      <c r="C64" s="25" t="s">
        <v>84</v>
      </c>
      <c r="D64" s="10" t="s">
        <v>12</v>
      </c>
      <c r="E64" s="10" t="s">
        <v>11</v>
      </c>
      <c r="F64" s="28">
        <v>25</v>
      </c>
      <c r="G64" s="28">
        <v>200</v>
      </c>
      <c r="H64" s="10">
        <v>50</v>
      </c>
      <c r="I64" s="10">
        <v>0</v>
      </c>
      <c r="J64" s="8" t="s">
        <v>247</v>
      </c>
      <c r="K64" s="8" t="s">
        <v>247</v>
      </c>
      <c r="L64" s="10">
        <v>30</v>
      </c>
      <c r="M64" s="8"/>
      <c r="N64" s="8"/>
      <c r="O64" s="8"/>
      <c r="P64" s="8" t="s">
        <v>17</v>
      </c>
      <c r="Q64" s="8" t="s">
        <v>65</v>
      </c>
      <c r="R64" s="8" t="s">
        <v>68</v>
      </c>
      <c r="S64" s="8" t="s">
        <v>74</v>
      </c>
      <c r="T64" s="8" t="s">
        <v>72</v>
      </c>
      <c r="U64" s="38" t="s">
        <v>142</v>
      </c>
      <c r="V64" s="8" t="s">
        <v>56</v>
      </c>
      <c r="W64" s="38" t="s">
        <v>100</v>
      </c>
      <c r="X64" s="39" t="s">
        <v>101</v>
      </c>
    </row>
    <row r="65" spans="1:24" s="18" customFormat="1" ht="91.5" hidden="1" customHeight="1" x14ac:dyDescent="0.25">
      <c r="A65" s="188"/>
      <c r="B65" s="102" t="s">
        <v>55</v>
      </c>
      <c r="C65" s="99" t="s">
        <v>110</v>
      </c>
      <c r="D65" s="100" t="s">
        <v>12</v>
      </c>
      <c r="E65" s="100" t="s">
        <v>11</v>
      </c>
      <c r="F65" s="101" t="s">
        <v>111</v>
      </c>
      <c r="G65" s="101" t="s">
        <v>112</v>
      </c>
      <c r="H65" s="100" t="s">
        <v>113</v>
      </c>
      <c r="I65" s="100" t="s">
        <v>247</v>
      </c>
      <c r="J65" s="102" t="s">
        <v>261</v>
      </c>
      <c r="K65" s="102" t="s">
        <v>261</v>
      </c>
      <c r="L65" s="100">
        <v>1</v>
      </c>
      <c r="M65" s="102"/>
      <c r="N65" s="102"/>
      <c r="O65" s="102"/>
      <c r="P65" s="102" t="s">
        <v>17</v>
      </c>
      <c r="Q65" s="102" t="s">
        <v>65</v>
      </c>
      <c r="R65" s="102" t="s">
        <v>68</v>
      </c>
      <c r="S65" s="102" t="s">
        <v>74</v>
      </c>
      <c r="T65" s="102" t="s">
        <v>72</v>
      </c>
      <c r="U65" s="103" t="s">
        <v>142</v>
      </c>
      <c r="V65" s="102" t="s">
        <v>56</v>
      </c>
      <c r="W65" s="103" t="s">
        <v>114</v>
      </c>
      <c r="X65" s="103" t="s">
        <v>115</v>
      </c>
    </row>
    <row r="66" spans="1:24" s="18" customFormat="1" ht="91.5" hidden="1" customHeight="1" x14ac:dyDescent="0.25">
      <c r="A66" s="191"/>
      <c r="B66" s="82" t="s">
        <v>204</v>
      </c>
      <c r="C66" s="92" t="s">
        <v>205</v>
      </c>
      <c r="D66" s="43" t="s">
        <v>32</v>
      </c>
      <c r="E66" s="43" t="s">
        <v>88</v>
      </c>
      <c r="F66" s="93">
        <v>1</v>
      </c>
      <c r="G66" s="93">
        <v>1</v>
      </c>
      <c r="H66" s="93">
        <v>1</v>
      </c>
      <c r="I66" s="93">
        <v>1</v>
      </c>
      <c r="J66" s="144">
        <v>1</v>
      </c>
      <c r="K66" s="145">
        <v>1</v>
      </c>
      <c r="L66" s="157">
        <v>1</v>
      </c>
      <c r="M66" s="145"/>
      <c r="N66" s="145"/>
      <c r="O66" s="146"/>
      <c r="P66" s="92" t="s">
        <v>17</v>
      </c>
      <c r="Q66" s="44" t="s">
        <v>65</v>
      </c>
      <c r="R66" s="44" t="s">
        <v>68</v>
      </c>
      <c r="S66" s="44" t="s">
        <v>206</v>
      </c>
      <c r="T66" s="44" t="s">
        <v>69</v>
      </c>
      <c r="U66" s="38" t="s">
        <v>146</v>
      </c>
      <c r="W66" s="38" t="s">
        <v>207</v>
      </c>
      <c r="X66" s="45" t="s">
        <v>208</v>
      </c>
    </row>
    <row r="67" spans="1:24" s="18" customFormat="1" ht="33" hidden="1" x14ac:dyDescent="0.3">
      <c r="A67" s="177" t="s">
        <v>57</v>
      </c>
      <c r="B67" s="192" t="s">
        <v>127</v>
      </c>
      <c r="C67" s="99" t="s">
        <v>128</v>
      </c>
      <c r="D67" s="100" t="s">
        <v>32</v>
      </c>
      <c r="E67" s="100" t="s">
        <v>10</v>
      </c>
      <c r="F67" s="101">
        <v>80.8</v>
      </c>
      <c r="G67" s="101">
        <v>85</v>
      </c>
      <c r="H67" s="100">
        <v>81</v>
      </c>
      <c r="I67" s="100">
        <v>0</v>
      </c>
      <c r="J67" s="101" t="s">
        <v>247</v>
      </c>
      <c r="K67" s="100" t="s">
        <v>247</v>
      </c>
      <c r="L67" s="100">
        <v>81</v>
      </c>
      <c r="M67" s="100"/>
      <c r="N67" s="100"/>
      <c r="O67" s="102"/>
      <c r="P67" s="186" t="s">
        <v>129</v>
      </c>
      <c r="Q67" s="174" t="s">
        <v>172</v>
      </c>
      <c r="R67" s="174" t="s">
        <v>171</v>
      </c>
      <c r="S67" s="104"/>
      <c r="T67" s="104"/>
      <c r="U67" s="106" t="s">
        <v>144</v>
      </c>
      <c r="V67" s="102" t="s">
        <v>238</v>
      </c>
      <c r="W67" s="107" t="s">
        <v>232</v>
      </c>
      <c r="X67" s="108" t="s">
        <v>233</v>
      </c>
    </row>
    <row r="68" spans="1:24" s="18" customFormat="1" ht="60" customHeight="1" x14ac:dyDescent="0.3">
      <c r="A68" s="178"/>
      <c r="B68" s="193"/>
      <c r="C68" s="81" t="s">
        <v>130</v>
      </c>
      <c r="D68" s="121" t="s">
        <v>32</v>
      </c>
      <c r="E68" s="121" t="s">
        <v>10</v>
      </c>
      <c r="F68" s="119">
        <v>58.2</v>
      </c>
      <c r="G68" s="119">
        <v>84</v>
      </c>
      <c r="H68" s="119">
        <v>68</v>
      </c>
      <c r="I68" s="119" t="s">
        <v>247</v>
      </c>
      <c r="J68" s="119" t="s">
        <v>247</v>
      </c>
      <c r="K68" s="119" t="s">
        <v>247</v>
      </c>
      <c r="L68" s="158" t="s">
        <v>247</v>
      </c>
      <c r="M68" s="159" t="s">
        <v>247</v>
      </c>
      <c r="N68" s="119" t="s">
        <v>247</v>
      </c>
      <c r="O68" s="134" t="s">
        <v>267</v>
      </c>
      <c r="P68" s="198"/>
      <c r="Q68" s="175"/>
      <c r="R68" s="175"/>
      <c r="S68" s="8"/>
      <c r="T68" s="94"/>
      <c r="U68" s="76" t="s">
        <v>145</v>
      </c>
      <c r="V68" s="10"/>
      <c r="W68" s="76" t="s">
        <v>147</v>
      </c>
      <c r="X68" s="39" t="s">
        <v>140</v>
      </c>
    </row>
    <row r="69" spans="1:24" s="18" customFormat="1" hidden="1" x14ac:dyDescent="0.3">
      <c r="A69" s="178"/>
      <c r="B69" s="193"/>
      <c r="C69" s="104" t="s">
        <v>131</v>
      </c>
      <c r="D69" s="105" t="s">
        <v>32</v>
      </c>
      <c r="E69" s="105" t="s">
        <v>10</v>
      </c>
      <c r="F69" s="105">
        <v>82.4</v>
      </c>
      <c r="G69" s="105">
        <v>90</v>
      </c>
      <c r="H69" s="105">
        <v>84</v>
      </c>
      <c r="I69" s="105" t="s">
        <v>216</v>
      </c>
      <c r="J69" s="105" t="s">
        <v>247</v>
      </c>
      <c r="K69" s="105" t="s">
        <v>247</v>
      </c>
      <c r="L69" s="105" t="s">
        <v>216</v>
      </c>
      <c r="M69" s="105"/>
      <c r="N69" s="105"/>
      <c r="O69" s="128"/>
      <c r="P69" s="198"/>
      <c r="Q69" s="175"/>
      <c r="R69" s="175"/>
      <c r="S69" s="102"/>
      <c r="T69" s="109"/>
      <c r="U69" s="106" t="s">
        <v>168</v>
      </c>
      <c r="V69" s="100"/>
      <c r="W69" s="110" t="s">
        <v>169</v>
      </c>
      <c r="X69" s="111" t="s">
        <v>170</v>
      </c>
    </row>
    <row r="70" spans="1:24" s="18" customFormat="1" hidden="1" x14ac:dyDescent="0.3">
      <c r="A70" s="178"/>
      <c r="B70" s="193"/>
      <c r="C70" s="81" t="s">
        <v>132</v>
      </c>
      <c r="D70" s="80" t="s">
        <v>32</v>
      </c>
      <c r="E70" s="80" t="s">
        <v>10</v>
      </c>
      <c r="F70" s="80">
        <v>74.8</v>
      </c>
      <c r="G70" s="80">
        <v>81</v>
      </c>
      <c r="H70" s="80">
        <v>76.5</v>
      </c>
      <c r="I70" s="80" t="s">
        <v>247</v>
      </c>
      <c r="J70" s="80" t="s">
        <v>247</v>
      </c>
      <c r="K70" s="80" t="s">
        <v>247</v>
      </c>
      <c r="L70" s="80" t="s">
        <v>247</v>
      </c>
      <c r="M70" s="80"/>
      <c r="N70" s="80"/>
      <c r="O70" s="80"/>
      <c r="P70" s="198"/>
      <c r="Q70" s="175"/>
      <c r="R70" s="175"/>
      <c r="S70" s="8"/>
      <c r="T70" s="94"/>
      <c r="U70" s="76" t="s">
        <v>142</v>
      </c>
      <c r="V70" s="10"/>
      <c r="W70" s="95" t="s">
        <v>200</v>
      </c>
      <c r="X70" s="96" t="s">
        <v>201</v>
      </c>
    </row>
    <row r="71" spans="1:24" s="18" customFormat="1" hidden="1" x14ac:dyDescent="0.3">
      <c r="A71" s="178"/>
      <c r="B71" s="193"/>
      <c r="C71" s="104" t="s">
        <v>133</v>
      </c>
      <c r="D71" s="105" t="s">
        <v>32</v>
      </c>
      <c r="E71" s="105" t="s">
        <v>10</v>
      </c>
      <c r="F71" s="105">
        <v>79.2</v>
      </c>
      <c r="G71" s="105">
        <v>85</v>
      </c>
      <c r="H71" s="105">
        <v>81</v>
      </c>
      <c r="I71" s="105" t="s">
        <v>247</v>
      </c>
      <c r="J71" s="105" t="s">
        <v>247</v>
      </c>
      <c r="K71" s="105" t="s">
        <v>247</v>
      </c>
      <c r="L71" s="105" t="s">
        <v>247</v>
      </c>
      <c r="M71" s="105"/>
      <c r="N71" s="105"/>
      <c r="O71" s="147"/>
      <c r="P71" s="198"/>
      <c r="Q71" s="175"/>
      <c r="R71" s="175"/>
      <c r="S71" s="102"/>
      <c r="T71" s="109"/>
      <c r="U71" s="106" t="s">
        <v>146</v>
      </c>
      <c r="V71" s="100"/>
      <c r="W71" s="112" t="s">
        <v>202</v>
      </c>
      <c r="X71" s="113" t="s">
        <v>203</v>
      </c>
    </row>
    <row r="72" spans="1:24" s="18" customFormat="1" ht="78" hidden="1" customHeight="1" x14ac:dyDescent="0.3">
      <c r="A72" s="179"/>
      <c r="B72" s="194"/>
      <c r="C72" s="81" t="s">
        <v>134</v>
      </c>
      <c r="D72" s="80" t="s">
        <v>32</v>
      </c>
      <c r="E72" s="84" t="s">
        <v>10</v>
      </c>
      <c r="F72" s="97" t="s">
        <v>135</v>
      </c>
      <c r="G72" s="66">
        <v>90</v>
      </c>
      <c r="H72" s="66">
        <v>83</v>
      </c>
      <c r="I72" s="30" t="s">
        <v>220</v>
      </c>
      <c r="J72" s="30" t="s">
        <v>220</v>
      </c>
      <c r="K72" s="30" t="s">
        <v>220</v>
      </c>
      <c r="L72" s="30" t="s">
        <v>220</v>
      </c>
      <c r="M72" s="30"/>
      <c r="N72" s="30"/>
      <c r="O72" s="139"/>
      <c r="P72" s="187"/>
      <c r="Q72" s="176"/>
      <c r="R72" s="176"/>
      <c r="S72" s="8" t="s">
        <v>136</v>
      </c>
      <c r="T72" s="98"/>
      <c r="U72" s="85" t="s">
        <v>143</v>
      </c>
      <c r="V72" s="10" t="s">
        <v>224</v>
      </c>
      <c r="W72" s="38" t="s">
        <v>217</v>
      </c>
      <c r="X72" s="86" t="s">
        <v>218</v>
      </c>
    </row>
    <row r="73" spans="1:24" s="3" customFormat="1" x14ac:dyDescent="0.25">
      <c r="A73" s="6"/>
      <c r="B73" s="6"/>
      <c r="C73" s="6"/>
      <c r="D73" s="50"/>
      <c r="E73" s="50"/>
      <c r="F73" s="51"/>
      <c r="G73" s="52"/>
      <c r="H73" s="53"/>
      <c r="I73" s="53"/>
      <c r="J73" s="54"/>
      <c r="K73" s="55"/>
      <c r="L73" s="55"/>
      <c r="M73" s="55"/>
      <c r="N73" s="150"/>
      <c r="O73" s="55"/>
      <c r="P73" s="21"/>
      <c r="Q73" s="14"/>
      <c r="R73" s="14"/>
      <c r="S73" s="14"/>
      <c r="T73" s="14"/>
      <c r="U73" s="14"/>
      <c r="V73" s="14"/>
      <c r="W73" s="21"/>
      <c r="X73" s="21"/>
    </row>
    <row r="74" spans="1:24" x14ac:dyDescent="0.3">
      <c r="H74" s="53"/>
      <c r="I74" s="53"/>
      <c r="K74" s="59"/>
      <c r="L74" s="59"/>
      <c r="M74" s="59"/>
      <c r="O74" s="59"/>
      <c r="Q74" s="14"/>
      <c r="R74" s="14"/>
      <c r="S74" s="14"/>
      <c r="T74" s="14"/>
      <c r="U74" s="14"/>
      <c r="V74" s="14"/>
    </row>
    <row r="75" spans="1:24" x14ac:dyDescent="0.3">
      <c r="F75" s="51"/>
      <c r="H75" s="60"/>
      <c r="I75" s="60"/>
      <c r="Q75" s="14"/>
      <c r="R75" s="14"/>
      <c r="S75" s="14"/>
      <c r="T75" s="14"/>
      <c r="U75" s="14"/>
      <c r="V75" s="14"/>
    </row>
    <row r="76" spans="1:24" x14ac:dyDescent="0.3">
      <c r="H76" s="59"/>
      <c r="I76" s="59"/>
      <c r="Q76" s="14"/>
      <c r="R76" s="14"/>
      <c r="S76" s="14"/>
      <c r="T76" s="14"/>
      <c r="U76" s="14"/>
      <c r="V76" s="14"/>
    </row>
  </sheetData>
  <autoFilter ref="A6:WZX72" xr:uid="{00000000-0009-0000-0000-000000000000}">
    <filterColumn colId="20">
      <filters>
        <filter val="Unidad Admiinistrativa Especial del Servicio Público de Empleo"/>
      </filters>
    </filterColumn>
  </autoFilter>
  <mergeCells count="45">
    <mergeCell ref="C2:O2"/>
    <mergeCell ref="R67:R72"/>
    <mergeCell ref="J5:O5"/>
    <mergeCell ref="B38:B41"/>
    <mergeCell ref="B42:B44"/>
    <mergeCell ref="B45:B47"/>
    <mergeCell ref="F6:F7"/>
    <mergeCell ref="G6:G7"/>
    <mergeCell ref="H6:H7"/>
    <mergeCell ref="I6:I7"/>
    <mergeCell ref="J6:K6"/>
    <mergeCell ref="O6:O7"/>
    <mergeCell ref="P6:P7"/>
    <mergeCell ref="M6:N6"/>
    <mergeCell ref="L6:L7"/>
    <mergeCell ref="P67:P72"/>
    <mergeCell ref="Q67:Q72"/>
    <mergeCell ref="A67:A72"/>
    <mergeCell ref="B8:B16"/>
    <mergeCell ref="B31:B37"/>
    <mergeCell ref="B57:B58"/>
    <mergeCell ref="B63:B64"/>
    <mergeCell ref="A8:A49"/>
    <mergeCell ref="A50:A56"/>
    <mergeCell ref="A57:A59"/>
    <mergeCell ref="B17:B19"/>
    <mergeCell ref="A60:A62"/>
    <mergeCell ref="B21:B30"/>
    <mergeCell ref="B54:B56"/>
    <mergeCell ref="B52:B53"/>
    <mergeCell ref="A63:A66"/>
    <mergeCell ref="B67:B72"/>
    <mergeCell ref="A6:A7"/>
    <mergeCell ref="B6:B7"/>
    <mergeCell ref="C6:C7"/>
    <mergeCell ref="D6:D7"/>
    <mergeCell ref="E6:E7"/>
    <mergeCell ref="V6:V7"/>
    <mergeCell ref="W6:W7"/>
    <mergeCell ref="X6:X7"/>
    <mergeCell ref="Q6:Q7"/>
    <mergeCell ref="R6:R7"/>
    <mergeCell ref="S6:S7"/>
    <mergeCell ref="T6:T7"/>
    <mergeCell ref="U6:U7"/>
  </mergeCells>
  <hyperlinks>
    <hyperlink ref="X20" r:id="rId1" xr:uid="{00000000-0004-0000-0000-000000000000}"/>
    <hyperlink ref="X21" r:id="rId2" xr:uid="{00000000-0004-0000-0000-000001000000}"/>
    <hyperlink ref="X23" r:id="rId3" xr:uid="{00000000-0004-0000-0000-000002000000}"/>
    <hyperlink ref="X24" r:id="rId4" xr:uid="{00000000-0004-0000-0000-000003000000}"/>
    <hyperlink ref="X25" r:id="rId5" xr:uid="{00000000-0004-0000-0000-000004000000}"/>
    <hyperlink ref="X51" r:id="rId6" xr:uid="{00000000-0004-0000-0000-000005000000}"/>
    <hyperlink ref="X63" r:id="rId7" xr:uid="{00000000-0004-0000-0000-000006000000}"/>
    <hyperlink ref="X64" r:id="rId8" xr:uid="{00000000-0004-0000-0000-000007000000}"/>
    <hyperlink ref="X57" r:id="rId9" xr:uid="{00000000-0004-0000-0000-000008000000}"/>
    <hyperlink ref="X60" r:id="rId10" xr:uid="{00000000-0004-0000-0000-000009000000}"/>
    <hyperlink ref="X61" r:id="rId11" xr:uid="{00000000-0004-0000-0000-00000A000000}"/>
    <hyperlink ref="X62" r:id="rId12" xr:uid="{00000000-0004-0000-0000-00000B000000}"/>
    <hyperlink ref="X65" r:id="rId13" xr:uid="{00000000-0004-0000-0000-00000C000000}"/>
    <hyperlink ref="X58" r:id="rId14" xr:uid="{00000000-0004-0000-0000-00000D000000}"/>
    <hyperlink ref="X55" r:id="rId15" xr:uid="{00000000-0004-0000-0000-00000E000000}"/>
    <hyperlink ref="X50" r:id="rId16" xr:uid="{00000000-0004-0000-0000-00000F000000}"/>
    <hyperlink ref="X54" r:id="rId17" xr:uid="{00000000-0004-0000-0000-000010000000}"/>
    <hyperlink ref="X32" r:id="rId18" xr:uid="{00000000-0004-0000-0000-000011000000}"/>
    <hyperlink ref="X34:X40" r:id="rId19" display="afernandez@mintrabajo.gov.co" xr:uid="{00000000-0004-0000-0000-000012000000}"/>
    <hyperlink ref="X33" r:id="rId20" xr:uid="{00000000-0004-0000-0000-000013000000}"/>
    <hyperlink ref="X10" r:id="rId21" xr:uid="{00000000-0004-0000-0000-000014000000}"/>
    <hyperlink ref="X11" r:id="rId22" xr:uid="{00000000-0004-0000-0000-000015000000}"/>
    <hyperlink ref="X59" r:id="rId23" xr:uid="{00000000-0004-0000-0000-000016000000}"/>
    <hyperlink ref="X68" r:id="rId24" xr:uid="{00000000-0004-0000-0000-000017000000}"/>
    <hyperlink ref="X19" r:id="rId25" xr:uid="{00000000-0004-0000-0000-000018000000}"/>
    <hyperlink ref="X41" r:id="rId26" xr:uid="{00000000-0004-0000-0000-000019000000}"/>
    <hyperlink ref="X37" r:id="rId27" xr:uid="{00000000-0004-0000-0000-00001A000000}"/>
    <hyperlink ref="X36" r:id="rId28" xr:uid="{00000000-0004-0000-0000-00001B000000}"/>
    <hyperlink ref="X14" r:id="rId29" xr:uid="{00000000-0004-0000-0000-00001C000000}"/>
    <hyperlink ref="X12" r:id="rId30" xr:uid="{00000000-0004-0000-0000-00001D000000}"/>
    <hyperlink ref="X69" r:id="rId31" xr:uid="{00000000-0004-0000-0000-00001E000000}"/>
    <hyperlink ref="X56" r:id="rId32" xr:uid="{00000000-0004-0000-0000-00001F000000}"/>
    <hyperlink ref="X70" r:id="rId33" xr:uid="{00000000-0004-0000-0000-000020000000}"/>
    <hyperlink ref="X71" r:id="rId34" xr:uid="{00000000-0004-0000-0000-000021000000}"/>
    <hyperlink ref="X66" r:id="rId35" xr:uid="{00000000-0004-0000-0000-000022000000}"/>
    <hyperlink ref="X22" r:id="rId36" xr:uid="{00000000-0004-0000-0000-000023000000}"/>
    <hyperlink ref="X13" r:id="rId37" xr:uid="{00000000-0004-0000-0000-000024000000}"/>
    <hyperlink ref="X15" r:id="rId38" xr:uid="{00000000-0004-0000-0000-000025000000}"/>
    <hyperlink ref="X16" r:id="rId39" xr:uid="{00000000-0004-0000-0000-000026000000}"/>
    <hyperlink ref="X26" r:id="rId40" xr:uid="{00000000-0004-0000-0000-000027000000}"/>
    <hyperlink ref="X27" r:id="rId41" xr:uid="{00000000-0004-0000-0000-000028000000}"/>
    <hyperlink ref="X28" r:id="rId42" xr:uid="{00000000-0004-0000-0000-000029000000}"/>
    <hyperlink ref="X29" r:id="rId43" xr:uid="{00000000-0004-0000-0000-00002A000000}"/>
    <hyperlink ref="X30" r:id="rId44" xr:uid="{00000000-0004-0000-0000-00002C000000}"/>
    <hyperlink ref="X72" r:id="rId45" xr:uid="{00000000-0004-0000-0000-00002D000000}"/>
    <hyperlink ref="X42" r:id="rId46" xr:uid="{00000000-0004-0000-0000-00002E000000}"/>
    <hyperlink ref="X43" r:id="rId47" xr:uid="{00000000-0004-0000-0000-00002F000000}"/>
    <hyperlink ref="X44" r:id="rId48" xr:uid="{00000000-0004-0000-0000-000030000000}"/>
    <hyperlink ref="X45" r:id="rId49" xr:uid="{00000000-0004-0000-0000-000031000000}"/>
    <hyperlink ref="X46" r:id="rId50" xr:uid="{00000000-0004-0000-0000-000032000000}"/>
    <hyperlink ref="X47" r:id="rId51" xr:uid="{00000000-0004-0000-0000-000033000000}"/>
    <hyperlink ref="X48" r:id="rId52" xr:uid="{00000000-0004-0000-0000-000034000000}"/>
    <hyperlink ref="X49" r:id="rId53" xr:uid="{00000000-0004-0000-0000-000035000000}"/>
    <hyperlink ref="X67" r:id="rId54" xr:uid="{00000000-0004-0000-0000-000036000000}"/>
  </hyperlinks>
  <printOptions horizontalCentered="1"/>
  <pageMargins left="0" right="0" top="0.35433070866141736" bottom="0.35433070866141736" header="0.31496062992125984" footer="0.31496062992125984"/>
  <pageSetup paperSize="14" scale="25" fitToHeight="7" orientation="landscape" r:id="rId55"/>
  <drawing r:id="rId56"/>
  <legacyDrawing r:id="rId5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Plan Institucional 2015-2018</vt:lpstr>
      <vt:lpstr>'Plan Institucional 2015-2018'!Área_de_impresión</vt:lpstr>
      <vt:lpstr>TIPO_INDICADOR</vt:lpstr>
      <vt:lpstr>'Plan Institucional 2015-2018'!Títulos_a_imprimir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Mauricio Gómez Mantilla</dc:creator>
  <cp:lastModifiedBy>Jairo Alfonso Hamón Sánchez</cp:lastModifiedBy>
  <cp:lastPrinted>2019-05-30T14:42:13Z</cp:lastPrinted>
  <dcterms:created xsi:type="dcterms:W3CDTF">2016-01-27T20:30:19Z</dcterms:created>
  <dcterms:modified xsi:type="dcterms:W3CDTF">2019-08-16T12:23:45Z</dcterms:modified>
</cp:coreProperties>
</file>