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defaultThemeVersion="124226"/>
  <mc:AlternateContent xmlns:mc="http://schemas.openxmlformats.org/markup-compatibility/2006">
    <mc:Choice Requires="x15">
      <x15ac:absPath xmlns:x15ac="http://schemas.microsoft.com/office/spreadsheetml/2010/11/ac" url="/Users/Shared/Relocated Items/Security/Cristian/UASPE/Programas/PIGA/PlanAnual/2022/"/>
    </mc:Choice>
  </mc:AlternateContent>
  <xr:revisionPtr revIDLastSave="0" documentId="8_{61FBE170-03E2-4643-81F6-69A19C942CB9}" xr6:coauthVersionLast="47" xr6:coauthVersionMax="47" xr10:uidLastSave="{00000000-0000-0000-0000-000000000000}"/>
  <bookViews>
    <workbookView xWindow="0" yWindow="0" windowWidth="25600" windowHeight="16000" xr2:uid="{00000000-000D-0000-FFFF-FFFF00000000}"/>
  </bookViews>
  <sheets>
    <sheet name="PLAN ACCIÓN 2021" sheetId="7" r:id="rId1"/>
    <sheet name="CRONOGRAMA" sheetId="9"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59" i="9" l="1"/>
  <c r="B7" i="9" l="1"/>
  <c r="AA68" i="9" l="1"/>
  <c r="AB67" i="9" s="1"/>
  <c r="Y68" i="9"/>
  <c r="W68" i="9"/>
  <c r="U68" i="9"/>
  <c r="S68" i="9"/>
  <c r="Q68" i="9"/>
  <c r="O68" i="9"/>
  <c r="M68" i="9"/>
  <c r="N67" i="9" s="1"/>
  <c r="K68" i="9"/>
  <c r="I68" i="9"/>
  <c r="G68" i="9"/>
  <c r="AA67" i="9"/>
  <c r="Y67" i="9"/>
  <c r="W67" i="9"/>
  <c r="U67" i="9"/>
  <c r="S67" i="9"/>
  <c r="Q67" i="9"/>
  <c r="O67" i="9"/>
  <c r="M67" i="9"/>
  <c r="K67" i="9"/>
  <c r="I67" i="9"/>
  <c r="G67" i="9"/>
  <c r="E68" i="9"/>
  <c r="E67" i="9"/>
  <c r="B65" i="9"/>
  <c r="A65" i="9"/>
  <c r="AB65" i="9"/>
  <c r="Z65" i="9"/>
  <c r="X65" i="9"/>
  <c r="V65" i="9"/>
  <c r="T65" i="9"/>
  <c r="R65" i="9"/>
  <c r="P65" i="9"/>
  <c r="N65" i="9"/>
  <c r="L65" i="9"/>
  <c r="J65" i="9"/>
  <c r="H65" i="9"/>
  <c r="AC65" i="9"/>
  <c r="C65" i="9"/>
  <c r="T55" i="9"/>
  <c r="H55" i="9"/>
  <c r="N15" i="9"/>
  <c r="N13" i="9"/>
  <c r="Z15" i="9"/>
  <c r="Z13" i="9"/>
  <c r="C63" i="9"/>
  <c r="AC63" i="9"/>
  <c r="AB63" i="9"/>
  <c r="P63" i="9"/>
  <c r="AC61" i="9"/>
  <c r="AC59" i="9"/>
  <c r="C61" i="9"/>
  <c r="C59" i="9"/>
  <c r="AB61" i="9"/>
  <c r="R53" i="9"/>
  <c r="AB47" i="9"/>
  <c r="P47" i="9"/>
  <c r="AB45" i="9"/>
  <c r="Z45" i="9"/>
  <c r="X45" i="9"/>
  <c r="V45" i="9"/>
  <c r="T45" i="9"/>
  <c r="R45" i="9"/>
  <c r="P45" i="9"/>
  <c r="N45" i="9"/>
  <c r="L45" i="9"/>
  <c r="J45" i="9"/>
  <c r="H45" i="9"/>
  <c r="F45" i="9"/>
  <c r="L43" i="9"/>
  <c r="AB41" i="9"/>
  <c r="Z41" i="9"/>
  <c r="X41" i="9"/>
  <c r="V41" i="9"/>
  <c r="T41" i="9"/>
  <c r="R41" i="9"/>
  <c r="P41" i="9"/>
  <c r="N41" i="9"/>
  <c r="L41" i="9"/>
  <c r="J41" i="9"/>
  <c r="H41" i="9"/>
  <c r="F41" i="9"/>
  <c r="P39" i="9"/>
  <c r="AB37" i="9"/>
  <c r="Z37" i="9"/>
  <c r="X37" i="9"/>
  <c r="V37" i="9"/>
  <c r="T37" i="9"/>
  <c r="R37" i="9"/>
  <c r="P37" i="9"/>
  <c r="N37" i="9"/>
  <c r="L37" i="9"/>
  <c r="J37" i="9"/>
  <c r="H37" i="9"/>
  <c r="F37" i="9"/>
  <c r="AB35" i="9"/>
  <c r="V35" i="9"/>
  <c r="P35" i="9"/>
  <c r="J35" i="9"/>
  <c r="T33" i="9"/>
  <c r="AB31" i="9"/>
  <c r="Z31" i="9"/>
  <c r="X31" i="9"/>
  <c r="V31" i="9"/>
  <c r="T31" i="9"/>
  <c r="R31" i="9"/>
  <c r="P31" i="9"/>
  <c r="N31" i="9"/>
  <c r="L31" i="9"/>
  <c r="J31" i="9"/>
  <c r="H31" i="9"/>
  <c r="F31" i="9"/>
  <c r="AB27" i="9"/>
  <c r="T27" i="9"/>
  <c r="L27" i="9"/>
  <c r="H25" i="9"/>
  <c r="AB23" i="9"/>
  <c r="AB21" i="9"/>
  <c r="Z23" i="9"/>
  <c r="X23" i="9"/>
  <c r="Z21" i="9"/>
  <c r="X21" i="9"/>
  <c r="V23" i="9"/>
  <c r="T23" i="9"/>
  <c r="V21" i="9"/>
  <c r="T21" i="9"/>
  <c r="R23" i="9"/>
  <c r="P23" i="9"/>
  <c r="R21" i="9"/>
  <c r="P21" i="9"/>
  <c r="N23" i="9"/>
  <c r="N21" i="9"/>
  <c r="L23" i="9"/>
  <c r="L21" i="9"/>
  <c r="J23" i="9"/>
  <c r="J21" i="9"/>
  <c r="H23" i="9"/>
  <c r="H21" i="9"/>
  <c r="F23" i="9"/>
  <c r="F21" i="9"/>
  <c r="Z19" i="9"/>
  <c r="N19" i="9"/>
  <c r="V17" i="9"/>
  <c r="J17" i="9"/>
  <c r="Z11" i="9"/>
  <c r="T11" i="9"/>
  <c r="N11" i="9"/>
  <c r="H11" i="9"/>
  <c r="Z9" i="9"/>
  <c r="T9" i="9"/>
  <c r="N9" i="9"/>
  <c r="H9" i="9"/>
  <c r="H7" i="9"/>
  <c r="C5" i="9"/>
  <c r="AC5" i="9"/>
  <c r="B63" i="9"/>
  <c r="B61" i="9"/>
  <c r="B59" i="9"/>
  <c r="B57" i="9"/>
  <c r="B55" i="9"/>
  <c r="B53" i="9"/>
  <c r="B51" i="9"/>
  <c r="B49" i="9"/>
  <c r="B47" i="9"/>
  <c r="B45" i="9"/>
  <c r="B43" i="9"/>
  <c r="B41" i="9"/>
  <c r="B39" i="9"/>
  <c r="B37" i="9"/>
  <c r="B35" i="9"/>
  <c r="B33" i="9"/>
  <c r="B31" i="9"/>
  <c r="B29" i="9"/>
  <c r="B27" i="9"/>
  <c r="B25" i="9"/>
  <c r="B23" i="9"/>
  <c r="B21" i="9"/>
  <c r="B19" i="9"/>
  <c r="B17" i="9"/>
  <c r="B15" i="9"/>
  <c r="B13" i="9"/>
  <c r="B11" i="9"/>
  <c r="B9" i="9"/>
  <c r="B5" i="9"/>
  <c r="A63" i="9"/>
  <c r="A61" i="9"/>
  <c r="A59" i="9"/>
  <c r="A57" i="9"/>
  <c r="A55" i="9"/>
  <c r="A53" i="9"/>
  <c r="A51" i="9"/>
  <c r="A49" i="9"/>
  <c r="A47" i="9"/>
  <c r="A45" i="9"/>
  <c r="A43" i="9"/>
  <c r="A41" i="9"/>
  <c r="A39" i="9"/>
  <c r="A37" i="9"/>
  <c r="A35" i="9"/>
  <c r="A33" i="9"/>
  <c r="A31" i="9"/>
  <c r="A29" i="9"/>
  <c r="A27" i="9"/>
  <c r="A25" i="9"/>
  <c r="A23" i="9"/>
  <c r="A21" i="9"/>
  <c r="A19" i="9"/>
  <c r="A17" i="9"/>
  <c r="A15" i="9"/>
  <c r="A13" i="9"/>
  <c r="A11" i="9"/>
  <c r="A9" i="9"/>
  <c r="A7" i="9"/>
  <c r="A5" i="9"/>
  <c r="P57" i="9" l="1"/>
  <c r="L51" i="9"/>
  <c r="AB49" i="9"/>
  <c r="AC57" i="9"/>
  <c r="AC55" i="9"/>
  <c r="AC53" i="9"/>
  <c r="AC51" i="9"/>
  <c r="AC49" i="9"/>
  <c r="AC47" i="9"/>
  <c r="AC45" i="9"/>
  <c r="AC43" i="9"/>
  <c r="AC41" i="9"/>
  <c r="AC39" i="9"/>
  <c r="AC37" i="9"/>
  <c r="AC35" i="9"/>
  <c r="AC33" i="9"/>
  <c r="AC31" i="9"/>
  <c r="AC29" i="9"/>
  <c r="AC27" i="9"/>
  <c r="AC25" i="9"/>
  <c r="AC23" i="9"/>
  <c r="AC21" i="9"/>
  <c r="AC19" i="9"/>
  <c r="AC17" i="9"/>
  <c r="AC15" i="9"/>
  <c r="AC13" i="9"/>
  <c r="AC11" i="9"/>
  <c r="AC9" i="9"/>
  <c r="AC7" i="9"/>
  <c r="C57" i="9"/>
  <c r="C55" i="9"/>
  <c r="C53" i="9"/>
  <c r="C51" i="9"/>
  <c r="C49" i="9"/>
  <c r="C47" i="9"/>
  <c r="C45" i="9"/>
  <c r="C43" i="9"/>
  <c r="C41" i="9"/>
  <c r="C39" i="9"/>
  <c r="C37" i="9"/>
  <c r="C35" i="9"/>
  <c r="C33" i="9"/>
  <c r="C31" i="9"/>
  <c r="C29" i="9"/>
  <c r="C27" i="9"/>
  <c r="C25" i="9"/>
  <c r="C23" i="9"/>
  <c r="C21" i="9"/>
  <c r="C19" i="9"/>
  <c r="C17" i="9"/>
  <c r="C15" i="9"/>
  <c r="C13" i="9"/>
  <c r="C11" i="9"/>
  <c r="C9" i="9"/>
  <c r="C7" i="9"/>
  <c r="L5" i="9"/>
  <c r="AB57" i="9"/>
  <c r="AC67" i="9" l="1"/>
  <c r="C69" i="9"/>
  <c r="F29" i="9" l="1"/>
  <c r="E70" i="9" l="1"/>
  <c r="E74" i="9" s="1"/>
  <c r="E75" i="9" s="1"/>
  <c r="V67" i="9"/>
  <c r="L67" i="9" l="1"/>
  <c r="T67" i="9"/>
  <c r="R67" i="9"/>
  <c r="F67" i="9"/>
  <c r="H67" i="9"/>
  <c r="P67" i="9"/>
  <c r="Z67" i="9"/>
  <c r="G70" i="9"/>
  <c r="I70" i="9" s="1"/>
  <c r="J67" i="9"/>
  <c r="E69" i="9"/>
  <c r="G69" i="9" s="1"/>
  <c r="F73" i="9" s="1"/>
  <c r="X67" i="9"/>
  <c r="F74" i="9" l="1"/>
  <c r="F75" i="9" s="1"/>
  <c r="E73" i="9"/>
  <c r="I69" i="9"/>
  <c r="G73" i="9" s="1"/>
  <c r="K70" i="9"/>
  <c r="G74" i="9"/>
  <c r="G75" i="9" s="1"/>
  <c r="K69" i="9" l="1"/>
  <c r="M69" i="9" s="1"/>
  <c r="H74" i="9"/>
  <c r="H75" i="9" s="1"/>
  <c r="M70" i="9"/>
  <c r="H73" i="9" l="1"/>
  <c r="I73" i="9"/>
  <c r="O69" i="9"/>
  <c r="I74" i="9"/>
  <c r="I75" i="9" s="1"/>
  <c r="O70" i="9"/>
  <c r="J73" i="9" l="1"/>
  <c r="Q69" i="9"/>
  <c r="Q70" i="9"/>
  <c r="J74" i="9"/>
  <c r="J75" i="9" s="1"/>
  <c r="S70" i="9" l="1"/>
  <c r="L74" i="9" s="1"/>
  <c r="L75" i="9" s="1"/>
  <c r="K74" i="9"/>
  <c r="K75" i="9" s="1"/>
  <c r="K73" i="9"/>
  <c r="S69" i="9"/>
  <c r="L73" i="9" l="1"/>
  <c r="U69" i="9"/>
  <c r="U70" i="9"/>
  <c r="W69" i="9" l="1"/>
  <c r="M73" i="9"/>
  <c r="M74" i="9"/>
  <c r="M75" i="9" s="1"/>
  <c r="W70" i="9"/>
  <c r="N74" i="9" l="1"/>
  <c r="N75" i="9" s="1"/>
  <c r="Y70" i="9"/>
  <c r="N73" i="9"/>
  <c r="Y69" i="9"/>
  <c r="O74" i="9" l="1"/>
  <c r="O75" i="9" s="1"/>
  <c r="AA70" i="9"/>
  <c r="P74" i="9" s="1"/>
  <c r="P75" i="9" s="1"/>
  <c r="O73" i="9"/>
  <c r="AA69" i="9"/>
  <c r="Z69" i="9" l="1"/>
  <c r="P73" i="9"/>
  <c r="AB69" i="9"/>
  <c r="H69" i="9"/>
  <c r="F69" i="9"/>
  <c r="J69" i="9"/>
  <c r="L69" i="9"/>
  <c r="N69" i="9"/>
  <c r="P69" i="9"/>
  <c r="R69" i="9"/>
  <c r="T69" i="9"/>
  <c r="V69" i="9"/>
  <c r="X69" i="9"/>
</calcChain>
</file>

<file path=xl/sharedStrings.xml><?xml version="1.0" encoding="utf-8"?>
<sst xmlns="http://schemas.openxmlformats.org/spreadsheetml/2006/main" count="461" uniqueCount="166">
  <si>
    <t xml:space="preserve">PROGRAMA  </t>
  </si>
  <si>
    <t>OBSERVACIONES</t>
  </si>
  <si>
    <t xml:space="preserve">META ANUAL DEL PROGRAMA </t>
  </si>
  <si>
    <t>% PROGRAMADO 1ER TRIMESTRE</t>
  </si>
  <si>
    <t xml:space="preserve">ACTIVIDAD </t>
  </si>
  <si>
    <t>INDICADOR DE LA ACTIVIDAD</t>
  </si>
  <si>
    <t>RESPONSABLE</t>
  </si>
  <si>
    <t>PRESUPUESTO ASIGNADO</t>
  </si>
  <si>
    <t xml:space="preserve">OBJETIVO DEL PROGRAMA </t>
  </si>
  <si>
    <t>META DEL PROGRAMA A 4  AÑOS</t>
  </si>
  <si>
    <t xml:space="preserve">OBJETIVO DEL PIGA </t>
  </si>
  <si>
    <t>Código:</t>
  </si>
  <si>
    <t>Versión:</t>
  </si>
  <si>
    <t>Vigente desde:</t>
  </si>
  <si>
    <t>Implementar buenas prácticas para el uso racional y eficiente del recurso hídrico al interior de la entidad que permitan mitigar los impactos del consumo de recursos y dar cumplimiento al marco legal vigente.</t>
  </si>
  <si>
    <t xml:space="preserve">Disminuir en un 0,5% el consumo promedio anual de agua en comparación con el año anterior facturado. </t>
  </si>
  <si>
    <t xml:space="preserve">Dism.m^3  = Cons.fact.X Año Actual - Cons.fact.X año Anterior
% Disminución = (Dism.m^3*100) / (Cons.mes X Año Actual)  </t>
  </si>
  <si>
    <t>Implementar las actividades de seguimiento, monitoreo y medición por cada programa y/o plan ambiental definido.</t>
  </si>
  <si>
    <t>Coordinación administrativa</t>
  </si>
  <si>
    <t>LavadoTanques = ((Numero Lavado de Tanques) / 2) * 100</t>
  </si>
  <si>
    <t>Cons.PercápitaBim.= (Cons.FactuCons.PercápitaBime.ra) / (Personal Laborando)
Cons.PercápitaXTurn = ((Cons.PercápitaBim.) / 60) * 100</t>
  </si>
  <si>
    <t>Mantener el consumo per cápita de agua en la Unidad por debajo de 3 Litros por turno de trabajo.</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</si>
  <si>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</si>
  <si>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Realizar campañas educativas en ahorro de energía dentro de la unidad.</t>
  </si>
  <si>
    <t xml:space="preserve">Disminuir en un 0,5% el consumo promedio anual de energía eléctrica en comparación con el mismo periodo del año anterior facturado. </t>
  </si>
  <si>
    <t>Mantener el consumo per cápita de energía eléctrica en la Unidad por debajo de los 0,3 Kw/h por turno de trabajo.</t>
  </si>
  <si>
    <t xml:space="preserve">Dism.m^3 = Cons.mes X Año Actual - Cons.mes X año Anterior
% Disminución = (Dism.m^3 * 100) / (Cons.mes X Año Actual)  </t>
  </si>
  <si>
    <t>%Cumplimiento =   (NumeroSensibilizacionesRealizadas / TotalSensibilizacionesProgramadas UAESPE)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</si>
  <si>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</si>
  <si>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</si>
  <si>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Enviar tips mensuales sobre el correcto manejo de los residuos sólidos generados en la unidad por los diferentes canales de comunicación definidos por la Unidad.</t>
  </si>
  <si>
    <t>Disminuir  un 1% entre cada vigencia el consumo de hojas de papel en la unidad.</t>
  </si>
  <si>
    <t>%Cumplimiento =   NumeroSensubilizacionesRealizadas / TotalSencibilizacionesProgramadas * 100</t>
  </si>
  <si>
    <t>%ResiduosAprovechables = (Kg Residuos Aprovechables) / (Kg Totales Residuos Generados) * 100</t>
  </si>
  <si>
    <t xml:space="preserve">Diferencia Kg = Kg mes X Año Actual - Kg mes X año Anterior
% ResidusoAprovechables = (Diferenia Kg * 100) / (Kg mes X Año Actual)  </t>
  </si>
  <si>
    <t xml:space="preserve">Diferencia Uni.Hojas = Uni.Hojas mes X Año Actual - Uni.Hojas mes X año Anterior
% HojasConsumidas = (Diferencia Uni.Hojas * 100) / (Uni.Hojas mes X Año Actual)   </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</si>
  <si>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</si>
  <si>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</si>
  <si>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Hacer campañas semestrales para la disminución del consumo de papel dentro de la Unidad.</t>
  </si>
  <si>
    <t>Hacer una campaña virtual cada semestre para la disminución del consumo de papel dentro de la Unidad:</t>
  </si>
  <si>
    <t>%Cumplimiento =   (NumeroSensubilizacionesRealizadas / TotalSencibilizacionesProgramadas * 100)</t>
  </si>
  <si>
    <t>Coordinación contractual</t>
  </si>
  <si>
    <t>%InclusiónCriteriosAmbientales = (Numero de procesos contractuales con criterios de sostenibilidad / Total de procesos  identificados en el Manual de Compras Verdes) * 100</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</si>
  <si>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</si>
  <si>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</si>
  <si>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por semestre que los vehículos alquilados por la entidad cuenten con el certificado de la revisión técnico mecánica y de gases al día.</t>
  </si>
  <si>
    <t>% Vehiculos con revisión=  (Numero de vehiculos con revisión / Total de vehiculos alquilados) * 100</t>
  </si>
  <si>
    <t>%Cumplimiento =  (NumeroSensubilizacionesRealizadas / TotalSencibilizacionesProgramadas) * 100</t>
  </si>
  <si>
    <t>ID</t>
  </si>
  <si>
    <t>ENERO</t>
  </si>
  <si>
    <t>FEBRERO</t>
  </si>
  <si>
    <t>MARZO</t>
  </si>
  <si>
    <t>ABRIL</t>
  </si>
  <si>
    <t>MAYO</t>
  </si>
  <si>
    <t>JUNIO</t>
  </si>
  <si>
    <t>JULIO</t>
  </si>
  <si>
    <t>AGOSTO</t>
  </si>
  <si>
    <t>SEPTIEMBRE</t>
  </si>
  <si>
    <t>OCTUBRE</t>
  </si>
  <si>
    <t>NOVIEMBRE</t>
  </si>
  <si>
    <t>DICIEMBRE</t>
  </si>
  <si>
    <t>X</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</si>
  <si>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</si>
  <si>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Programa Institucional de Residuos Peligrosos (RESPEL) y Residuos de Aparatos Electricos y Electronicos (RAEE´s)</t>
  </si>
  <si>
    <t>Llevar el registro mensual de todos los Residuos Peligrosos y Residuos Electricos y Electronicos que se generan en la Unidad Administrativa Especial del Servicio Publico de Empleo.</t>
  </si>
  <si>
    <t>%Cumplimiento =   (Total de meses diligenciados / Total de Meses) * 100</t>
  </si>
  <si>
    <t>Dar cumplimiento a la normatividad vigente y aplicable para la Unidad a nivel local y nacional en materia ambiental.</t>
  </si>
  <si>
    <t>Inspecionar el vehiculo que realiza la recolección de los Residuos Peligrosos y los Residuos Electricos y Electronicos y diligenciar la lista de chequeo, elaborada para tal fin.</t>
  </si>
  <si>
    <t>%Cumplimiento =   (Total de listas de chequeo realizadas/ Total de recolecciones realizadas) * 100</t>
  </si>
  <si>
    <t>Diligenciar mensualmente el formato CalculoMediaMovil.xlsx.</t>
  </si>
  <si>
    <t>Archivo CalculoMediaMovil.xlsx.</t>
  </si>
  <si>
    <t>Cada vez que se realice recoleccion de Residuos de Origen Administrativo.</t>
  </si>
  <si>
    <t>Cauntificar por mes los Residuos Peligrosos y Residuos Electricos y Electronicos que se generan en la Unidad Administrativa Especial del Servicio Publico de Empleo.</t>
  </si>
  <si>
    <t>Inspeccionar el 100% de las recolecciones, el camion que realiza la recolección de los Residuos Peligrosos y los Residuos Electricos y Electronicos, de acuerdo con la normativa legal vigente.</t>
  </si>
  <si>
    <t>TAREA</t>
  </si>
  <si>
    <t>Total programado</t>
  </si>
  <si>
    <t>ENE</t>
  </si>
  <si>
    <t>FEB</t>
  </si>
  <si>
    <t>MAR</t>
  </si>
  <si>
    <t>ABR</t>
  </si>
  <si>
    <t>MAY</t>
  </si>
  <si>
    <t>JUN</t>
  </si>
  <si>
    <t>JUL</t>
  </si>
  <si>
    <t>AGO</t>
  </si>
  <si>
    <t>SEP</t>
  </si>
  <si>
    <t>OCT</t>
  </si>
  <si>
    <t>NOV</t>
  </si>
  <si>
    <t>DIC</t>
  </si>
  <si>
    <t>Total ejecutado</t>
  </si>
  <si>
    <t>Programado</t>
  </si>
  <si>
    <t>Ejecutado</t>
  </si>
  <si>
    <r>
      <t> </t>
    </r>
    <r>
      <rPr>
        <sz val="11"/>
        <color indexed="8"/>
        <rFont val="Arial Narrow"/>
        <family val="2"/>
      </rPr>
      <t>Plan de Acción operativo de Gestión Ambiental</t>
    </r>
  </si>
  <si>
    <t>TOTAL ACTIVIDADES</t>
  </si>
  <si>
    <t>Acumulado</t>
  </si>
  <si>
    <t>Metas acumuladas</t>
  </si>
  <si>
    <t>Realizar seguimiento cada semestre a las fuentes móviles de emisiones de la unidad, por medio del certificado de la revisión técnico mecánica y de gases correspondiente:</t>
  </si>
  <si>
    <t>Disminuir en un 3% el consumo promedio de agua del presente cuatrienio en comparación con el mismo periodo anterior facturado.</t>
  </si>
  <si>
    <t>Mantener el consumo promedio per cápita de agua en la Unidad por debajo de 3 Litros por turno de trabajo.</t>
  </si>
  <si>
    <t>Verificar que se realicen dos lavados de tanques en el año por la administración del edificio, como los resultados de laboratorio de la calidad del agua del edificio.</t>
  </si>
  <si>
    <t>Verificar cada semestre que las instalaciones hidráulicas no presenten fugas de agua.</t>
  </si>
  <si>
    <t>Realizar el cálculo per cápita del consumo de agua cada tres meses por turno de trabajo.</t>
  </si>
  <si>
    <t>Validar que se realicen dos lavados de tanques en el año por la administración del edificio.</t>
  </si>
  <si>
    <t>Validar los resultados de laboratorio de la calidad del agua realizados por la administración del edificio de acuerdo con los limites permisibles de la Resolución 2115 del 2007.</t>
  </si>
  <si>
    <t>Realizar campañas educativas en ahorro de agua dentro de la unidad.</t>
  </si>
  <si>
    <t>Programa para el uso eficiente de energía.</t>
  </si>
  <si>
    <t>Programa para el uso eficiente del agua</t>
  </si>
  <si>
    <t>Disminuir en un 3% el consumo promedio de energía eléctrica del presente cuatrienio en comparación con el mismo periodo anterior facturado.</t>
  </si>
  <si>
    <t>Se realizarán tres campañas educativas en el año por medio de los canales digitales definidos por el área de comunicaciones, para el ahorro de energía.</t>
  </si>
  <si>
    <t>Enviar tips mensuales sobre el correcto manejo de los residuos sólidos generados en la Unidad por los diferentes canales de comunicación definidos.</t>
  </si>
  <si>
    <t>Realizar una capacitación anual sobre el manejo integral que se le debe dar a los Residuos Solidos que se generan en la unidad.</t>
  </si>
  <si>
    <t>Realizar 4 mediciones en el año, donde se compare la cantidad de residuos sólidos no peligrosos generados y la cantidad de residuos sólidos aprovechables entregados a la organización de recicladores.</t>
  </si>
  <si>
    <t xml:space="preserve">Incrementar en un 3% los residuos aprovechables que genera la Unidad Administrativa Especial del Servicio Público de Empleo con respecto al mismo periodo anterior. </t>
  </si>
  <si>
    <t>Disminuir en un 2% entre cada vigencia anual el consumo de hojas de papel en la unidad.</t>
  </si>
  <si>
    <t>Incrementar en un 0,5% los residuos aprovechables que genero la Unidad Administrativa Especial del Servicio Público de Empleo con respecto al año anterior.</t>
  </si>
  <si>
    <t>%Cumplimiento =   NumeroSensibilizacionesRealizadas / TotalSencibilizacionesProgramadas * 100</t>
  </si>
  <si>
    <t>Enviar tips mensuales sobre el correcto manejo de los residuos sólidos generados en la unidad.</t>
  </si>
  <si>
    <t xml:space="preserve">Calcular en cada trimestre el porcentaje de residuos que se aprovecharon del total de residuos No peligros generados en la Unidad Administrativa del Servicio Público de Empleo.      </t>
  </si>
  <si>
    <t>Calcular para el 2021 la media movil de residuos, con el formato correspondiente.</t>
  </si>
  <si>
    <t>Calcular para el 2021 el indicador de destinación, con el formato correspondiente.</t>
  </si>
  <si>
    <t>Mantener el formato de recepción y despacho del centro de acopio final de RAEE y RESPEL</t>
  </si>
  <si>
    <t>Fomato fr recepción y despacho RESPEL y RAEE</t>
  </si>
  <si>
    <t>Gestionar la totalidad de los residuos de origen administrativo (RESPEL, RAEES) que se producen en las instalaciones de la Unidad Administrativa Especial del servicio Público de Empleo - UAESPE, por terceros con licencia ambiental y de conformidad con el marco legal.</t>
  </si>
  <si>
    <t>Realizar una capacitación  sobre la correcta disposición de los RESPEL y RAEE que se producen en la Unidad y en los hogares de los funcionarios.</t>
  </si>
  <si>
    <t>Concientizar a los funcionarios y colaboradores de la Unidad en la correcta disposición de los RESPEL y RAEE que se producen en la Unidad y en los hogares de los funcionarios.</t>
  </si>
  <si>
    <t>Capacitar al personal que participa en la recolección, transporte, acopio y disposición final de los RAEE y RESPEL, para la correcta manipulación de los residuos en cada etapa.</t>
  </si>
  <si>
    <t>Implementar en un 80% el manual de compras verdes dentro de los procesos contractuales de la unidad.</t>
  </si>
  <si>
    <t>Formular, actualizar e implementar el programa de compras verdes</t>
  </si>
  <si>
    <t>Programa de compras verdes actualizado</t>
  </si>
  <si>
    <t>Cada semestre es responsabilidad de la Coordinación Administrativa verificar que el parque automotor alquilado por la unidad se encuentre al día con la revisión técnico-mecánica y de emisiones.</t>
  </si>
  <si>
    <t>Realizar campañas educativas que incentiven prácticas de transporte sostenible y incentivar el uso de la bicicleta, de acuerdo con la Resolución interna 051 de 2019.</t>
  </si>
  <si>
    <t>%Cumplimiento =  (NumeroActividadesRealizadas / TotalActividadesProgramadas) * 100</t>
  </si>
  <si>
    <t xml:space="preserve">Generar un screen en los computadores de la Unidad que permita recordar a los funcionarios, la forma correcta de segregar y reciclar los residuos generados. </t>
  </si>
  <si>
    <t>Screen generado</t>
  </si>
  <si>
    <t>PLAN DE ACCIÓN 2022 DE GESTIÓN AMBIENTAL</t>
  </si>
  <si>
    <t>Formular el Plan Institucional de Gestión Ambiental 2019 – 2022,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</si>
  <si>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t>El Plan Institucional de Gestión Ambiental, se diseña a partir de un análisis de la situación ambiental actual de la entidad y las normas legales vigentes, por medio del cual se busca cumplir la Política Ambiental institucional y convertirse en una herramienta de planeación ambiental para la implementación de estrategias destinadas a prevenir, mitigar, corregir y/o compensar los diferentes impactos negativos producidos.</t>
  </si>
  <si>
    <t>Documento actualizado.</t>
  </si>
  <si>
    <t>Plan Institucional de Gestión Ambiental</t>
  </si>
  <si>
    <t>Verificar que se realicen dos lavados de tanques en el año por la administración del edificio, como los resultados de laboratorio de la calidad del agua.</t>
  </si>
  <si>
    <t>Se realizarán dos campañas educativas en la vigencia por medio de los canales digitales institucionales en ahorro de agua.</t>
  </si>
  <si>
    <t>Verificar semestralmente que  las instalaciones hidráulicas no presenten fugas de agua.</t>
  </si>
  <si>
    <t>Calcular mensualmente la diferencia del consumo de energia, con respecto al consumo del año anterior reportado en el recibo de facturación.</t>
  </si>
  <si>
    <t>Calcular por trimestre la diferencia del consumo de agua, con respecto al consumo del año anterior reportado en el recibo de facturación.</t>
  </si>
  <si>
    <t>Realizar mensualemnte el cálculo per cápita del consumo de energía por turno de trabajo.</t>
  </si>
  <si>
    <t>Generar un screen en los computadores de la Unidad que permita recordar a los funcionarios buenas practicas en el ahorro de la energía.</t>
  </si>
  <si>
    <t>Generar un screen en los computadores de la Unidad que permita recordar a los funcionarios, buenas practicas en el ahorro de la energía.</t>
  </si>
  <si>
    <t xml:space="preserve">Calcular mensualmente el porcentaje de incremento de los residuos aprovechables con respecto al mismo periodo de la vigencia anterior. </t>
  </si>
  <si>
    <t>Contratar el servicio de transpote, recolección y aprovechamiento de los residuos solidos reciclables que son generados por la Unidad Administrativa Especial del Servicio Publico de Empleo.</t>
  </si>
  <si>
    <t>Elaborar e estudio previo para la contratación el servicio de transpote, recolección y aprovechamiento de los residuos solidos reciclables que son generados por la Unidad Administrativa Especial del Servicio Publico de Empleo.</t>
  </si>
  <si>
    <t>Estudio previo elaborado</t>
  </si>
  <si>
    <t>Calcular semestralmente la diferencia del consumo de papel, con respecto al consumo del año anterior reportado por el almacen de la Unidad.</t>
  </si>
  <si>
    <t>Diligenciar el formato de recepción y despacho del centro e acopio final de RAEE y RESPEL</t>
  </si>
  <si>
    <t>Cada vez que se realice acopio de Residuos en el centro de acopio.</t>
  </si>
  <si>
    <t>Diligenciar el formato FormatoIndicadorDestinación.xlsx.</t>
  </si>
  <si>
    <t>FormatoIndicadorDestinación.xlsx</t>
  </si>
  <si>
    <t>Implementar en un 65% el manual de compras verdes dentro de los procesos contractuales de la unidad que apliquen.</t>
  </si>
  <si>
    <t>Validar si se requiere actualizar el programa de compras verdes y ajustarlo.</t>
  </si>
  <si>
    <t>Por semestre se enviaran tips para incentivar el uso de la bicicleta en los funcionarios de la Unidad como medio de transporte limpio y ambientalmente sostenible.</t>
  </si>
  <si>
    <t>Inscripción en el Programa de Gestión Empresarial de la Secetaría Distrital de Ambiente</t>
  </si>
  <si>
    <t>Formato radicado de sollicitud</t>
  </si>
  <si>
    <t xml:space="preserve">Acualizar el Plan Instucional de Gestion Ambiental - PIGA . </t>
  </si>
  <si>
    <t>Relizar en cada mes una fumigación en las intalaciones de la Unidad Administrativa Especial del Servicio Publico de Empleo.</t>
  </si>
  <si>
    <t>%CumplimientoRevisionesRealizadas =  (NumeroRevisionesRealizadas / TotalRevisionesProgramadas UAESPE) * 100</t>
  </si>
  <si>
    <t>%Cumplimiento =   (NumeroActividadesRealizadas / TotalActividadesProgramadas) * 100</t>
  </si>
  <si>
    <t>Relizar en cada mes una fumigación y/o desinfección en las intalaciones de la Unidad Administrativa Especial del Servicio Publico de Empleo.</t>
  </si>
  <si>
    <t>Inscripción en el Programa de Gestión Empresarial de la Secetaría Distrital de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</si>
</sst>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7" x14ac:knownFonts="1">
    <font>
      <sz val="11"/>
      <color theme="1"/>
      <name val="Calibri"/>
      <family val="2"/>
      <scheme val="minor"/>
    </font>
    <font>
      <sz val="11"/>
      <color theme="1"/>
      <name val="Arial Narrow"/>
      <family val="2"/>
    </font>
    <font>
      <b/>
      <sz val="11"/>
      <color theme="1"/>
      <name val="Arial Narrow"/>
      <family val="2"/>
    </font>
    <font>
      <sz val="11"/>
      <name val="Arial Narrow"/>
      <family val="2"/>
    </font>
    <font>
      <sz val="9"/>
      <color theme="1"/>
      <name val="Arial Narrow"/>
      <family val="2"/>
    </font>
    <font>
      <sz val="11"/>
      <color theme="1"/>
      <name val="Calibri"/>
      <family val="2"/>
      <scheme val="minor"/>
    </font>
    <font>
      <sz val="12"/>
      <color theme="1"/>
      <name val="Arial Narrow"/>
      <family val="2"/>
    </font>
    <font>
      <b/>
      <sz val="20"/>
      <color theme="1"/>
      <name val="Arial Narrow"/>
      <family val="2"/>
    </font>
    <font>
      <b/>
      <sz val="14"/>
      <color theme="0"/>
      <name val="Arial Narrow"/>
      <family val="2"/>
    </font>
    <font>
      <b/>
      <sz val="10"/>
      <color rgb="FFFFFFFF"/>
      <name val="Arial Narrow"/>
      <family val="2"/>
    </font>
    <font>
      <b/>
      <sz val="12"/>
      <color rgb="FF000000"/>
      <name val="Arial Narrow"/>
      <family val="2"/>
    </font>
    <font>
      <sz val="11"/>
      <color rgb="FF000000"/>
      <name val="Arial Narrow"/>
      <family val="2"/>
    </font>
    <font>
      <sz val="11"/>
      <color indexed="8"/>
      <name val="Arial Narrow"/>
      <family val="2"/>
    </font>
    <font>
      <sz val="11"/>
      <color theme="0"/>
      <name val="Arial Narrow"/>
      <family val="2"/>
    </font>
    <font>
      <sz val="10"/>
      <color theme="1"/>
      <name val="Calibri"/>
      <family val="2"/>
      <scheme val="minor"/>
    </font>
    <font>
      <b/>
      <sz val="10"/>
      <color theme="1"/>
      <name val="Arial Narrow"/>
      <family val="2"/>
    </font>
    <font>
      <sz val="10"/>
      <color theme="1"/>
      <name val="Arial Narrow"/>
      <family val="2"/>
    </font>
  </fonts>
  <fills count="13">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9" fontId="5" fillId="0" borderId="0" applyFont="0" applyFill="0" applyBorder="0" applyAlignment="0" applyProtection="0"/>
    <xf numFmtId="42" fontId="5" fillId="0" borderId="0" applyFont="0" applyFill="0" applyBorder="0" applyAlignment="0" applyProtection="0"/>
  </cellStyleXfs>
  <cellXfs count="268">
    <xf numFmtId="0" fontId="0" fillId="0" borderId="0" xfId="0"/>
    <xf numFmtId="0" fontId="1" fillId="0" borderId="0" xfId="0" applyFont="1"/>
    <xf numFmtId="0" fontId="4" fillId="0" borderId="0" xfId="0" applyFont="1" applyAlignment="1"/>
    <xf numFmtId="0" fontId="0" fillId="0" borderId="0" xfId="0" applyAlignment="1">
      <alignment vertical="top" wrapText="1"/>
    </xf>
    <xf numFmtId="0" fontId="0" fillId="0" borderId="0" xfId="0" applyFont="1" applyAlignment="1">
      <alignment vertical="top" wrapText="1"/>
    </xf>
    <xf numFmtId="0" fontId="0" fillId="0" borderId="0" xfId="0" applyFont="1"/>
    <xf numFmtId="42" fontId="0" fillId="0" borderId="1" xfId="2" applyFont="1" applyBorder="1" applyAlignment="1">
      <alignment horizontal="center" vertical="center" wrapText="1"/>
    </xf>
    <xf numFmtId="0" fontId="0" fillId="0" borderId="1" xfId="0" applyFont="1" applyBorder="1" applyAlignment="1">
      <alignment vertical="top" wrapText="1"/>
    </xf>
    <xf numFmtId="0" fontId="1" fillId="0" borderId="5" xfId="0" applyFont="1" applyBorder="1"/>
    <xf numFmtId="0" fontId="1" fillId="0" borderId="7" xfId="0" applyFont="1" applyBorder="1"/>
    <xf numFmtId="0" fontId="1" fillId="0" borderId="9" xfId="0" applyFont="1" applyBorder="1"/>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0" borderId="0" xfId="0" applyAlignment="1">
      <alignment wrapText="1"/>
    </xf>
    <xf numFmtId="0" fontId="11"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1" fillId="0" borderId="0" xfId="1" applyFont="1"/>
    <xf numFmtId="0" fontId="1" fillId="0" borderId="0" xfId="0" applyFont="1" applyFill="1"/>
    <xf numFmtId="9" fontId="1" fillId="0" borderId="0" xfId="1" applyFont="1" applyFill="1"/>
    <xf numFmtId="0" fontId="1" fillId="0" borderId="0" xfId="1" applyNumberFormat="1" applyFont="1"/>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3" fillId="0" borderId="0" xfId="0" applyFont="1" applyFill="1"/>
    <xf numFmtId="1" fontId="1" fillId="0" borderId="8" xfId="0" applyNumberFormat="1" applyFont="1" applyFill="1" applyBorder="1" applyAlignment="1">
      <alignment horizontal="center" vertical="center"/>
    </xf>
    <xf numFmtId="1" fontId="1" fillId="0" borderId="11" xfId="1"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1" fontId="1" fillId="0" borderId="9" xfId="1" applyNumberFormat="1" applyFont="1" applyFill="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1" fillId="0" borderId="0" xfId="0" applyFont="1" applyBorder="1"/>
    <xf numFmtId="9" fontId="1" fillId="0" borderId="0" xfId="1" applyFont="1" applyBorder="1"/>
    <xf numFmtId="0" fontId="1" fillId="0" borderId="0" xfId="0" applyFont="1" applyFill="1" applyBorder="1"/>
    <xf numFmtId="9" fontId="1" fillId="0" borderId="0" xfId="1" applyFont="1" applyFill="1" applyBorder="1"/>
    <xf numFmtId="0" fontId="2" fillId="0" borderId="0" xfId="0" applyFont="1" applyFill="1" applyBorder="1" applyAlignment="1">
      <alignment horizontal="center"/>
    </xf>
    <xf numFmtId="9" fontId="2" fillId="0" borderId="0" xfId="1" applyFont="1" applyBorder="1" applyAlignment="1">
      <alignment horizontal="center"/>
    </xf>
    <xf numFmtId="0" fontId="2" fillId="0" borderId="0" xfId="0" applyFont="1" applyBorder="1" applyAlignment="1">
      <alignment horizontal="center"/>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justify" vertical="center" wrapText="1"/>
    </xf>
    <xf numFmtId="0" fontId="4" fillId="0" borderId="10" xfId="0" applyFont="1" applyBorder="1" applyAlignment="1">
      <alignment horizontal="center" vertical="center" wrapText="1"/>
    </xf>
    <xf numFmtId="0" fontId="1" fillId="0" borderId="10" xfId="0" applyFont="1" applyFill="1" applyBorder="1" applyAlignment="1">
      <alignment horizontal="center" vertical="center" wrapText="1"/>
    </xf>
    <xf numFmtId="42" fontId="0" fillId="0" borderId="10" xfId="2" applyFont="1" applyBorder="1" applyAlignment="1">
      <alignment horizontal="center" vertical="center" wrapText="1"/>
    </xf>
    <xf numFmtId="0" fontId="0" fillId="2" borderId="10" xfId="0" applyFont="1" applyFill="1" applyBorder="1" applyAlignment="1">
      <alignment horizontal="center" vertical="center" wrapText="1"/>
    </xf>
    <xf numFmtId="0" fontId="0" fillId="0" borderId="10" xfId="0" applyFont="1" applyBorder="1" applyAlignment="1">
      <alignment vertical="top" wrapText="1"/>
    </xf>
    <xf numFmtId="0" fontId="4" fillId="0" borderId="11" xfId="0" applyFont="1" applyBorder="1" applyAlignment="1">
      <alignment horizontal="center" vertical="center" wrapText="1"/>
    </xf>
    <xf numFmtId="42" fontId="0" fillId="0" borderId="11" xfId="2" applyFont="1" applyBorder="1" applyAlignment="1">
      <alignment horizontal="center" vertical="center" wrapText="1"/>
    </xf>
    <xf numFmtId="0" fontId="0" fillId="0" borderId="11" xfId="0" applyFont="1" applyBorder="1" applyAlignment="1">
      <alignment vertical="top" wrapText="1"/>
    </xf>
    <xf numFmtId="0" fontId="0" fillId="2" borderId="11" xfId="0" applyFont="1" applyFill="1" applyBorder="1" applyAlignment="1">
      <alignment horizontal="center" vertical="center" wrapText="1"/>
    </xf>
    <xf numFmtId="42" fontId="0" fillId="0" borderId="2" xfId="2" applyFont="1" applyBorder="1" applyAlignment="1">
      <alignment horizontal="center" vertical="center" wrapText="1"/>
    </xf>
    <xf numFmtId="0" fontId="0" fillId="0" borderId="2" xfId="0" applyFont="1" applyBorder="1" applyAlignment="1">
      <alignment vertical="top" wrapText="1"/>
    </xf>
    <xf numFmtId="0" fontId="0" fillId="0" borderId="1" xfId="0" applyFont="1" applyFill="1" applyBorder="1" applyAlignment="1">
      <alignment horizontal="center" vertical="center" wrapText="1"/>
    </xf>
    <xf numFmtId="0" fontId="0" fillId="0" borderId="1" xfId="0" applyFont="1" applyFill="1" applyBorder="1" applyAlignment="1">
      <alignment vertical="top" wrapText="1"/>
    </xf>
    <xf numFmtId="0" fontId="0" fillId="0" borderId="7"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7" borderId="9" xfId="0" applyFont="1" applyFill="1" applyBorder="1" applyAlignment="1">
      <alignment horizontal="center" vertical="center" wrapText="1"/>
    </xf>
    <xf numFmtId="0" fontId="1" fillId="0" borderId="4"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0" fillId="0" borderId="5" xfId="0" applyFont="1" applyBorder="1" applyAlignment="1">
      <alignment vertical="top" wrapText="1"/>
    </xf>
    <xf numFmtId="0" fontId="0" fillId="0" borderId="7" xfId="0" applyFont="1" applyBorder="1" applyAlignment="1">
      <alignment vertical="top" wrapText="1"/>
    </xf>
    <xf numFmtId="0" fontId="0" fillId="0" borderId="9" xfId="0" applyFont="1" applyBorder="1" applyAlignment="1">
      <alignment vertical="top" wrapText="1"/>
    </xf>
    <xf numFmtId="0" fontId="11" fillId="11" borderId="11" xfId="0" applyFont="1" applyFill="1" applyBorder="1" applyAlignment="1">
      <alignment horizontal="center" vertical="center" wrapText="1"/>
    </xf>
    <xf numFmtId="0" fontId="2" fillId="0" borderId="35" xfId="0" applyFont="1" applyFill="1" applyBorder="1" applyAlignment="1">
      <alignment horizontal="center"/>
    </xf>
    <xf numFmtId="9" fontId="2" fillId="0" borderId="34" xfId="1" applyFont="1" applyBorder="1" applyAlignment="1">
      <alignment horizontal="center"/>
    </xf>
    <xf numFmtId="0" fontId="2" fillId="0" borderId="34" xfId="0" applyFont="1" applyBorder="1" applyAlignment="1">
      <alignment horizontal="center"/>
    </xf>
    <xf numFmtId="0" fontId="2" fillId="0" borderId="34" xfId="0" applyFont="1" applyFill="1" applyBorder="1" applyAlignment="1">
      <alignment horizontal="center"/>
    </xf>
    <xf numFmtId="0" fontId="2" fillId="0" borderId="36" xfId="0" applyFont="1" applyFill="1" applyBorder="1" applyAlignment="1">
      <alignment horizontal="center"/>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37" xfId="0" applyFont="1" applyBorder="1" applyAlignment="1">
      <alignment horizontal="center" vertical="center"/>
    </xf>
    <xf numFmtId="2" fontId="3" fillId="0" borderId="38" xfId="0" applyNumberFormat="1" applyFont="1" applyFill="1" applyBorder="1" applyAlignment="1">
      <alignment horizontal="center"/>
    </xf>
    <xf numFmtId="2" fontId="3" fillId="0" borderId="39" xfId="0" applyNumberFormat="1" applyFont="1" applyFill="1" applyBorder="1" applyAlignment="1">
      <alignment horizontal="center"/>
    </xf>
    <xf numFmtId="2" fontId="3" fillId="0" borderId="40" xfId="0" applyNumberFormat="1" applyFont="1" applyFill="1" applyBorder="1" applyAlignment="1">
      <alignment horizontal="center"/>
    </xf>
    <xf numFmtId="0" fontId="6" fillId="0" borderId="41" xfId="0" applyFont="1" applyBorder="1" applyAlignment="1">
      <alignment vertical="center"/>
    </xf>
    <xf numFmtId="0" fontId="10" fillId="0" borderId="2" xfId="0" applyFont="1" applyFill="1" applyBorder="1" applyAlignment="1">
      <alignment vertical="center" wrapText="1"/>
    </xf>
    <xf numFmtId="0" fontId="11" fillId="0" borderId="3" xfId="0" applyFont="1" applyFill="1" applyBorder="1" applyAlignment="1">
      <alignment horizontal="center" vertical="center" wrapText="1"/>
    </xf>
    <xf numFmtId="0" fontId="0" fillId="0" borderId="24" xfId="0" applyFont="1" applyBorder="1" applyAlignment="1">
      <alignment vertical="top" wrapText="1"/>
    </xf>
    <xf numFmtId="0" fontId="11" fillId="11" borderId="2" xfId="0" applyFont="1" applyFill="1" applyBorder="1" applyAlignment="1">
      <alignment horizontal="center" vertical="center" wrapText="1"/>
    </xf>
    <xf numFmtId="0" fontId="6" fillId="0" borderId="42" xfId="0" applyFont="1" applyBorder="1" applyAlignment="1">
      <alignment vertical="center" wrapText="1"/>
    </xf>
    <xf numFmtId="0" fontId="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0" fillId="10" borderId="1"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 fillId="0" borderId="10" xfId="0" applyFont="1" applyFill="1" applyBorder="1" applyAlignment="1">
      <alignment horizontal="justify" vertical="center" wrapText="1"/>
    </xf>
    <xf numFmtId="0" fontId="14" fillId="0" borderId="0" xfId="0" applyFont="1"/>
    <xf numFmtId="0" fontId="14" fillId="0" borderId="0" xfId="0" applyFont="1" applyAlignment="1">
      <alignment vertical="top" wrapText="1"/>
    </xf>
    <xf numFmtId="0" fontId="1" fillId="0" borderId="22"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42" fontId="0" fillId="0" borderId="3" xfId="2" applyFont="1" applyBorder="1" applyAlignment="1">
      <alignment horizontal="center" vertical="center" wrapText="1"/>
    </xf>
    <xf numFmtId="0" fontId="0" fillId="0" borderId="3" xfId="0" applyFont="1" applyBorder="1" applyAlignment="1">
      <alignment vertical="top" wrapText="1"/>
    </xf>
    <xf numFmtId="0" fontId="0" fillId="0" borderId="11" xfId="0" applyFont="1" applyFill="1" applyBorder="1" applyAlignment="1">
      <alignment horizontal="center" vertical="center" wrapText="1"/>
    </xf>
    <xf numFmtId="0" fontId="0" fillId="10"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21" xfId="0" applyFont="1" applyFill="1" applyBorder="1" applyAlignment="1">
      <alignment horizontal="center" vertical="center" wrapText="1"/>
    </xf>
    <xf numFmtId="0" fontId="0" fillId="0" borderId="1" xfId="0" applyBorder="1" applyAlignment="1">
      <alignment vertical="top" wrapText="1"/>
    </xf>
    <xf numFmtId="0" fontId="0" fillId="0" borderId="10" xfId="0" applyBorder="1" applyAlignment="1">
      <alignment vertical="top" wrapText="1"/>
    </xf>
    <xf numFmtId="0" fontId="0" fillId="7" borderId="7"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7" xfId="0" applyBorder="1" applyAlignment="1">
      <alignment vertical="top" wrapText="1"/>
    </xf>
    <xf numFmtId="0" fontId="0" fillId="0" borderId="11" xfId="0" applyBorder="1" applyAlignment="1">
      <alignment vertical="top" wrapText="1"/>
    </xf>
    <xf numFmtId="0" fontId="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1" fillId="0" borderId="10"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3" borderId="2" xfId="0" applyFont="1" applyFill="1" applyBorder="1" applyAlignment="1">
      <alignment horizontal="center" vertical="center" wrapText="1"/>
    </xf>
    <xf numFmtId="0" fontId="0" fillId="0" borderId="2" xfId="0" applyFont="1" applyFill="1" applyBorder="1" applyAlignment="1">
      <alignment vertical="top" wrapText="1"/>
    </xf>
    <xf numFmtId="0" fontId="0" fillId="3" borderId="24"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0" fillId="10" borderId="3"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6" borderId="10" xfId="0" applyFont="1" applyFill="1" applyBorder="1" applyAlignment="1">
      <alignment horizontal="center" vertical="center" wrapText="1"/>
    </xf>
    <xf numFmtId="0" fontId="0" fillId="0" borderId="10" xfId="0" applyFont="1" applyFill="1" applyBorder="1" applyAlignment="1">
      <alignment vertical="top"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9" borderId="22"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0" borderId="1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2" xfId="0" applyFont="1" applyFill="1" applyBorder="1" applyAlignment="1">
      <alignment horizontal="justify" vertical="center" wrapText="1"/>
    </xf>
    <xf numFmtId="164" fontId="11" fillId="0" borderId="1" xfId="1" applyNumberFormat="1" applyFont="1" applyBorder="1" applyAlignment="1">
      <alignment horizontal="center" vertical="center" wrapText="1"/>
    </xf>
    <xf numFmtId="164" fontId="11" fillId="0" borderId="11" xfId="1" applyNumberFormat="1" applyFont="1" applyBorder="1" applyAlignment="1">
      <alignment horizontal="center" vertical="center" wrapText="1"/>
    </xf>
    <xf numFmtId="164" fontId="11" fillId="0" borderId="2" xfId="1" applyNumberFormat="1" applyFont="1" applyBorder="1" applyAlignment="1">
      <alignment horizontal="center" vertical="center" wrapText="1"/>
    </xf>
    <xf numFmtId="164" fontId="11" fillId="0" borderId="10" xfId="1"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164" fontId="11" fillId="0" borderId="26" xfId="1" applyNumberFormat="1" applyFont="1" applyBorder="1" applyAlignment="1">
      <alignment horizontal="center" vertical="center" wrapText="1"/>
    </xf>
    <xf numFmtId="164" fontId="11" fillId="0" borderId="2" xfId="1" applyNumberFormat="1" applyFont="1" applyFill="1" applyBorder="1" applyAlignment="1">
      <alignment horizontal="center" vertical="center" wrapText="1"/>
    </xf>
    <xf numFmtId="164" fontId="11" fillId="0" borderId="26" xfId="1" applyNumberFormat="1" applyFont="1" applyFill="1" applyBorder="1" applyAlignment="1">
      <alignment horizontal="center" vertical="center" wrapText="1"/>
    </xf>
    <xf numFmtId="164" fontId="11" fillId="0" borderId="33" xfId="1" applyNumberFormat="1" applyFont="1" applyFill="1" applyBorder="1" applyAlignment="1">
      <alignment horizontal="center" vertical="center" wrapText="1"/>
    </xf>
    <xf numFmtId="164" fontId="11" fillId="0" borderId="3" xfId="1" applyNumberFormat="1"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9" fontId="11" fillId="0" borderId="1" xfId="1" applyFont="1" applyBorder="1" applyAlignment="1">
      <alignment horizontal="center" vertical="center" wrapText="1"/>
    </xf>
    <xf numFmtId="0" fontId="2" fillId="0" borderId="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6" xfId="0" applyFont="1" applyBorder="1" applyAlignment="1">
      <alignment horizontal="center" vertical="center" wrapText="1"/>
    </xf>
    <xf numFmtId="9" fontId="11" fillId="0" borderId="11" xfId="1" applyFont="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1" fillId="0" borderId="10" xfId="1" applyNumberFormat="1" applyFont="1" applyFill="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2" xfId="1" applyFont="1" applyBorder="1" applyAlignment="1">
      <alignment horizontal="center" vertical="center" wrapText="1"/>
    </xf>
    <xf numFmtId="9" fontId="11" fillId="0" borderId="10" xfId="1" applyFont="1"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8" fillId="12" borderId="34" xfId="0" applyFont="1" applyFill="1" applyBorder="1" applyAlignment="1">
      <alignment horizontal="center" vertical="center" wrapText="1"/>
    </xf>
    <xf numFmtId="0" fontId="0" fillId="0" borderId="11" xfId="0" applyFill="1" applyBorder="1" applyAlignment="1">
      <alignment vertical="top" wrapText="1"/>
    </xf>
    <xf numFmtId="164" fontId="11" fillId="0" borderId="34" xfId="1" applyNumberFormat="1" applyFont="1" applyBorder="1" applyAlignment="1">
      <alignment horizontal="center" vertical="center" wrapText="1"/>
    </xf>
    <xf numFmtId="164" fontId="11" fillId="0" borderId="11" xfId="1" applyNumberFormat="1"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CRONOGRAMA!$D$73</c:f>
              <c:strCache>
                <c:ptCount val="1"/>
                <c:pt idx="0">
                  <c:v>Programado</c:v>
                </c:pt>
              </c:strCache>
            </c:strRef>
          </c:tx>
          <c:marker>
            <c:symbol val="none"/>
          </c:marker>
          <c:cat>
            <c:strRef>
              <c:f>CRONOGRAMA!$E$72:$P$72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CRONOGRAMA!$E$73:$P$73</c:f>
              <c:numCache>
                <c:formatCode>General</c:formatCode>
                <c:ptCount val="12"/>
                <c:pt idx="0">
                  <c:v>7</c:v>
                </c:pt>
                <c:pt idx="1">
                  <c:v>19</c:v>
                </c:pt>
                <c:pt idx="2">
                  <c:v>28</c:v>
                </c:pt>
                <c:pt idx="3">
                  <c:v>40</c:v>
                </c:pt>
                <c:pt idx="4">
                  <c:v>52</c:v>
                </c:pt>
                <c:pt idx="5">
                  <c:v>64</c:v>
                </c:pt>
                <c:pt idx="6">
                  <c:v>72</c:v>
                </c:pt>
                <c:pt idx="7">
                  <c:v>84</c:v>
                </c:pt>
                <c:pt idx="8">
                  <c:v>93</c:v>
                </c:pt>
                <c:pt idx="9">
                  <c:v>100</c:v>
                </c:pt>
                <c:pt idx="10">
                  <c:v>112</c:v>
                </c:pt>
                <c:pt idx="11">
                  <c:v>126</c:v>
                </c:pt>
              </c:numCache>
            </c:numRef>
          </c:val>
          <c:smooth val="0"/>
          <c:extLst>
            <c:ext xmlns:c16="http://schemas.microsoft.com/office/drawing/2014/chart" uri="{C3380CC4-5D6E-409C-BE32-E72D297353CC}">
              <c16:uniqueId val="{00000000-5466-2042-BD0A-FBF76326EB15}"/>
            </c:ext>
          </c:extLst>
        </c:ser>
        <c:ser>
          <c:idx val="1"/>
          <c:order val="1"/>
          <c:tx>
            <c:strRef>
              <c:f>CRONOGRAMA!$D$74</c:f>
              <c:strCache>
                <c:ptCount val="1"/>
                <c:pt idx="0">
                  <c:v>Ejecutado</c:v>
                </c:pt>
              </c:strCache>
            </c:strRef>
          </c:tx>
          <c:marker>
            <c:symbol val="none"/>
          </c:marker>
          <c:cat>
            <c:strRef>
              <c:f>CRONOGRAMA!$E$72:$P$72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CRONOGRAMA!$E$74:$P$74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466-2042-BD0A-FBF76326EB15}"/>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265370</xdr:colOff>
      <xdr:row>1</xdr:row>
      <xdr:rowOff>56865</xdr:rowOff>
    </xdr:from>
    <xdr:to>
      <xdr:col>1</xdr:col>
      <xdr:colOff>1184686</xdr:colOff>
      <xdr:row>3</xdr:row>
      <xdr:rowOff>201720</xdr:rowOff>
    </xdr:to>
    <xdr:pic>
      <xdr:nvPicPr>
        <xdr:cNvPr id="2" name="Imagen 1">
          <a:extLst>
            <a:ext uri="{FF2B5EF4-FFF2-40B4-BE49-F238E27FC236}">
              <a16:creationId xmlns:a16="http://schemas.microsoft.com/office/drawing/2014/main" id="{64DCAD8F-5BC3-254C-A739-926CDB45B8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370" y="303283"/>
          <a:ext cx="1506928" cy="637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50800</xdr:colOff>
      <xdr:row>71</xdr:row>
      <xdr:rowOff>12700</xdr:rowOff>
    </xdr:from>
    <xdr:to>
      <xdr:col>28</xdr:col>
      <xdr:colOff>952500</xdr:colOff>
      <xdr:row>86</xdr:row>
      <xdr:rowOff>165100</xdr:rowOff>
    </xdr:to>
    <xdr:graphicFrame macro="">
      <xdr:nvGraphicFramePr>
        <xdr:cNvPr id="2" name="2 Gráfico">
          <a:extLst>
            <a:ext uri="{FF2B5EF4-FFF2-40B4-BE49-F238E27FC236}">
              <a16:creationId xmlns:a16="http://schemas.microsoft.com/office/drawing/2014/main" id="{6433ECC4-C902-0F4D-8904-BE7CAB832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478853</xdr:colOff>
      <xdr:row>0</xdr:row>
      <xdr:rowOff>83279</xdr:rowOff>
    </xdr:from>
    <xdr:to>
      <xdr:col>1</xdr:col>
      <xdr:colOff>1985781</xdr:colOff>
      <xdr:row>2</xdr:row>
      <xdr:rowOff>283757</xdr:rowOff>
    </xdr:to>
    <xdr:pic>
      <xdr:nvPicPr>
        <xdr:cNvPr id="3" name="Imagen 2">
          <a:extLst>
            <a:ext uri="{FF2B5EF4-FFF2-40B4-BE49-F238E27FC236}">
              <a16:creationId xmlns:a16="http://schemas.microsoft.com/office/drawing/2014/main" id="{48A2197B-4F6D-E045-BFD1-431FC47B95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0984" y="83279"/>
          <a:ext cx="1506928" cy="6376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207A-787E-1E45-BB0C-75791ED44CB8}">
  <dimension ref="A1:W65"/>
  <sheetViews>
    <sheetView tabSelected="1" zoomScale="67" zoomScaleNormal="75" workbookViewId="0">
      <pane ySplit="6" topLeftCell="A7" activePane="bottomLeft" state="frozen"/>
      <selection activeCell="A5" sqref="A5"/>
      <selection pane="bottomLeft" activeCell="C2" sqref="C2:U4"/>
    </sheetView>
  </sheetViews>
  <sheetFormatPr baseColWidth="10" defaultColWidth="30.83203125" defaultRowHeight="15" x14ac:dyDescent="0.2"/>
  <cols>
    <col min="1" max="1" width="7.6640625" customWidth="1"/>
    <col min="2" max="2" width="18.6640625" customWidth="1"/>
    <col min="3" max="3" width="33.1640625" style="113" customWidth="1"/>
    <col min="4" max="4" width="34" customWidth="1"/>
    <col min="5" max="5" width="39.83203125" customWidth="1"/>
    <col min="6" max="6" width="41.1640625" customWidth="1"/>
    <col min="7" max="8" width="36" customWidth="1"/>
    <col min="9" max="9" width="13.83203125" customWidth="1"/>
    <col min="10" max="10" width="12.6640625" customWidth="1"/>
    <col min="11" max="11" width="16.1640625" customWidth="1"/>
    <col min="12" max="12" width="8.83203125" style="5" customWidth="1"/>
    <col min="13" max="13" width="9.83203125" style="5" customWidth="1"/>
    <col min="14" max="15" width="8.83203125" style="5" customWidth="1"/>
    <col min="16" max="19" width="8.83203125" customWidth="1"/>
    <col min="20" max="20" width="12" customWidth="1"/>
    <col min="21" max="21" width="9.83203125" customWidth="1"/>
    <col min="22" max="22" width="12" customWidth="1"/>
    <col min="23" max="23" width="10" customWidth="1"/>
    <col min="24" max="29" width="8.83203125" customWidth="1"/>
  </cols>
  <sheetData>
    <row r="1" spans="1:23" ht="20" customHeight="1" thickBot="1" x14ac:dyDescent="0.25"/>
    <row r="2" spans="1:23" s="1" customFormat="1" ht="20" customHeight="1" x14ac:dyDescent="0.15">
      <c r="A2" s="171"/>
      <c r="B2" s="172"/>
      <c r="C2" s="185" t="s">
        <v>133</v>
      </c>
      <c r="D2" s="186"/>
      <c r="E2" s="186"/>
      <c r="F2" s="186"/>
      <c r="G2" s="186"/>
      <c r="H2" s="186"/>
      <c r="I2" s="186"/>
      <c r="J2" s="186"/>
      <c r="K2" s="186"/>
      <c r="L2" s="186"/>
      <c r="M2" s="186"/>
      <c r="N2" s="186"/>
      <c r="O2" s="186"/>
      <c r="P2" s="186"/>
      <c r="Q2" s="186"/>
      <c r="R2" s="186"/>
      <c r="S2" s="186"/>
      <c r="T2" s="186"/>
      <c r="U2" s="186"/>
      <c r="V2" s="68" t="s">
        <v>11</v>
      </c>
      <c r="W2" s="8"/>
    </row>
    <row r="3" spans="1:23" s="1" customFormat="1" ht="20" customHeight="1" x14ac:dyDescent="0.15">
      <c r="A3" s="173"/>
      <c r="B3" s="174"/>
      <c r="C3" s="187"/>
      <c r="D3" s="188"/>
      <c r="E3" s="188"/>
      <c r="F3" s="188"/>
      <c r="G3" s="188"/>
      <c r="H3" s="188"/>
      <c r="I3" s="188"/>
      <c r="J3" s="188"/>
      <c r="K3" s="188"/>
      <c r="L3" s="188"/>
      <c r="M3" s="188"/>
      <c r="N3" s="188"/>
      <c r="O3" s="188"/>
      <c r="P3" s="188"/>
      <c r="Q3" s="188"/>
      <c r="R3" s="188"/>
      <c r="S3" s="188"/>
      <c r="T3" s="188"/>
      <c r="U3" s="188"/>
      <c r="V3" s="69" t="s">
        <v>12</v>
      </c>
      <c r="W3" s="9"/>
    </row>
    <row r="4" spans="1:23" s="1" customFormat="1" ht="20" customHeight="1" thickBot="1" x14ac:dyDescent="0.2">
      <c r="A4" s="175"/>
      <c r="B4" s="176"/>
      <c r="C4" s="189"/>
      <c r="D4" s="190"/>
      <c r="E4" s="190"/>
      <c r="F4" s="190"/>
      <c r="G4" s="190"/>
      <c r="H4" s="190"/>
      <c r="I4" s="190"/>
      <c r="J4" s="190"/>
      <c r="K4" s="190"/>
      <c r="L4" s="190"/>
      <c r="M4" s="190"/>
      <c r="N4" s="190"/>
      <c r="O4" s="190"/>
      <c r="P4" s="190"/>
      <c r="Q4" s="190"/>
      <c r="R4" s="190"/>
      <c r="S4" s="190"/>
      <c r="T4" s="190"/>
      <c r="U4" s="190"/>
      <c r="V4" s="70" t="s">
        <v>13</v>
      </c>
      <c r="W4" s="10"/>
    </row>
    <row r="5" spans="1:23" s="1" customFormat="1" ht="27" customHeight="1" x14ac:dyDescent="0.15">
      <c r="A5" s="177" t="s">
        <v>48</v>
      </c>
      <c r="B5" s="179" t="s">
        <v>0</v>
      </c>
      <c r="C5" s="180" t="s">
        <v>8</v>
      </c>
      <c r="D5" s="162" t="s">
        <v>9</v>
      </c>
      <c r="E5" s="162" t="s">
        <v>2</v>
      </c>
      <c r="F5" s="162" t="s">
        <v>4</v>
      </c>
      <c r="G5" s="162" t="s">
        <v>5</v>
      </c>
      <c r="H5" s="162" t="s">
        <v>10</v>
      </c>
      <c r="I5" s="162" t="s">
        <v>6</v>
      </c>
      <c r="J5" s="162" t="s">
        <v>7</v>
      </c>
      <c r="K5" s="162" t="s">
        <v>1</v>
      </c>
      <c r="L5" s="166" t="s">
        <v>49</v>
      </c>
      <c r="M5" s="166" t="s">
        <v>50</v>
      </c>
      <c r="N5" s="166" t="s">
        <v>51</v>
      </c>
      <c r="O5" s="166" t="s">
        <v>52</v>
      </c>
      <c r="P5" s="166" t="s">
        <v>53</v>
      </c>
      <c r="Q5" s="166" t="s">
        <v>54</v>
      </c>
      <c r="R5" s="166" t="s">
        <v>55</v>
      </c>
      <c r="S5" s="166" t="s">
        <v>56</v>
      </c>
      <c r="T5" s="166" t="s">
        <v>57</v>
      </c>
      <c r="U5" s="166" t="s">
        <v>58</v>
      </c>
      <c r="V5" s="168" t="s">
        <v>59</v>
      </c>
      <c r="W5" s="169" t="s">
        <v>60</v>
      </c>
    </row>
    <row r="6" spans="1:23" s="2" customFormat="1" ht="27" customHeight="1" thickBot="1" x14ac:dyDescent="0.2">
      <c r="A6" s="178"/>
      <c r="B6" s="163"/>
      <c r="C6" s="181"/>
      <c r="D6" s="163"/>
      <c r="E6" s="163"/>
      <c r="F6" s="163"/>
      <c r="G6" s="163"/>
      <c r="H6" s="163"/>
      <c r="I6" s="163"/>
      <c r="J6" s="163"/>
      <c r="K6" s="163"/>
      <c r="L6" s="167" t="s">
        <v>3</v>
      </c>
      <c r="M6" s="167" t="s">
        <v>3</v>
      </c>
      <c r="N6" s="167" t="s">
        <v>3</v>
      </c>
      <c r="O6" s="167" t="s">
        <v>3</v>
      </c>
      <c r="P6" s="167" t="s">
        <v>3</v>
      </c>
      <c r="Q6" s="167" t="s">
        <v>3</v>
      </c>
      <c r="R6" s="167" t="s">
        <v>3</v>
      </c>
      <c r="S6" s="167" t="s">
        <v>3</v>
      </c>
      <c r="T6" s="167" t="s">
        <v>3</v>
      </c>
      <c r="U6" s="167" t="s">
        <v>3</v>
      </c>
      <c r="V6" s="167" t="s">
        <v>3</v>
      </c>
      <c r="W6" s="170" t="s">
        <v>3</v>
      </c>
    </row>
    <row r="7" spans="1:23" s="2" customFormat="1" ht="165" customHeight="1" x14ac:dyDescent="0.15">
      <c r="A7" s="104">
        <v>1</v>
      </c>
      <c r="B7" s="158" t="s">
        <v>137</v>
      </c>
      <c r="C7" s="160" t="s">
        <v>134</v>
      </c>
      <c r="D7" s="160" t="s">
        <v>135</v>
      </c>
      <c r="E7" s="112" t="s">
        <v>160</v>
      </c>
      <c r="F7" s="97" t="s">
        <v>160</v>
      </c>
      <c r="G7" s="46" t="s">
        <v>136</v>
      </c>
      <c r="H7" s="97" t="s">
        <v>134</v>
      </c>
      <c r="I7" s="100" t="s">
        <v>18</v>
      </c>
      <c r="J7" s="48">
        <v>0</v>
      </c>
      <c r="K7" s="131"/>
      <c r="L7" s="131"/>
      <c r="M7" s="131"/>
      <c r="N7" s="131"/>
      <c r="O7" s="64" t="s">
        <v>61</v>
      </c>
      <c r="P7" s="131"/>
      <c r="Q7" s="131"/>
      <c r="R7" s="131"/>
      <c r="S7" s="131"/>
      <c r="T7" s="131"/>
      <c r="U7" s="131"/>
      <c r="V7" s="131"/>
      <c r="W7" s="132"/>
    </row>
    <row r="8" spans="1:23" s="2" customFormat="1" ht="165" customHeight="1" thickBot="1" x14ac:dyDescent="0.2">
      <c r="A8" s="106">
        <v>2</v>
      </c>
      <c r="B8" s="159"/>
      <c r="C8" s="161"/>
      <c r="D8" s="161"/>
      <c r="E8" s="98" t="s">
        <v>165</v>
      </c>
      <c r="F8" s="98" t="s">
        <v>158</v>
      </c>
      <c r="G8" s="61" t="s">
        <v>159</v>
      </c>
      <c r="H8" s="98" t="s">
        <v>134</v>
      </c>
      <c r="I8" s="102" t="s">
        <v>18</v>
      </c>
      <c r="J8" s="55">
        <v>0</v>
      </c>
      <c r="K8" s="136"/>
      <c r="L8" s="136"/>
      <c r="M8" s="62" t="s">
        <v>61</v>
      </c>
      <c r="N8" s="136"/>
      <c r="O8" s="62"/>
      <c r="P8" s="136"/>
      <c r="Q8" s="136"/>
      <c r="R8" s="136"/>
      <c r="S8" s="136"/>
      <c r="T8" s="136"/>
      <c r="U8" s="136"/>
      <c r="V8" s="136"/>
      <c r="W8" s="137"/>
    </row>
    <row r="9" spans="1:23" s="3" customFormat="1" ht="60" customHeight="1" x14ac:dyDescent="0.2">
      <c r="A9" s="104">
        <v>3</v>
      </c>
      <c r="B9" s="198" t="s">
        <v>105</v>
      </c>
      <c r="C9" s="160" t="s">
        <v>14</v>
      </c>
      <c r="D9" s="97" t="s">
        <v>96</v>
      </c>
      <c r="E9" s="97" t="s">
        <v>15</v>
      </c>
      <c r="F9" s="97" t="s">
        <v>142</v>
      </c>
      <c r="G9" s="46" t="s">
        <v>16</v>
      </c>
      <c r="H9" s="97" t="s">
        <v>17</v>
      </c>
      <c r="I9" s="100" t="s">
        <v>18</v>
      </c>
      <c r="J9" s="48">
        <v>0</v>
      </c>
      <c r="K9" s="50"/>
      <c r="L9" s="50"/>
      <c r="M9" s="49" t="s">
        <v>61</v>
      </c>
      <c r="N9" s="50"/>
      <c r="O9" s="50"/>
      <c r="P9" s="49" t="s">
        <v>61</v>
      </c>
      <c r="Q9" s="50"/>
      <c r="R9" s="50"/>
      <c r="S9" s="49" t="s">
        <v>61</v>
      </c>
      <c r="T9" s="50"/>
      <c r="U9" s="50"/>
      <c r="V9" s="49" t="s">
        <v>61</v>
      </c>
      <c r="W9" s="72"/>
    </row>
    <row r="10" spans="1:23" s="3" customFormat="1" ht="92" customHeight="1" x14ac:dyDescent="0.2">
      <c r="A10" s="105">
        <v>4</v>
      </c>
      <c r="B10" s="199"/>
      <c r="C10" s="192"/>
      <c r="D10" s="93" t="s">
        <v>97</v>
      </c>
      <c r="E10" s="93" t="s">
        <v>21</v>
      </c>
      <c r="F10" s="93" t="s">
        <v>100</v>
      </c>
      <c r="G10" s="94" t="s">
        <v>20</v>
      </c>
      <c r="H10" s="93" t="s">
        <v>17</v>
      </c>
      <c r="I10" s="101" t="s">
        <v>18</v>
      </c>
      <c r="J10" s="6">
        <v>0</v>
      </c>
      <c r="K10" s="7"/>
      <c r="L10" s="7"/>
      <c r="M10" s="11" t="s">
        <v>61</v>
      </c>
      <c r="N10" s="7"/>
      <c r="O10" s="7"/>
      <c r="P10" s="11" t="s">
        <v>61</v>
      </c>
      <c r="Q10" s="7"/>
      <c r="R10" s="7"/>
      <c r="S10" s="11" t="s">
        <v>61</v>
      </c>
      <c r="T10" s="7"/>
      <c r="U10" s="7"/>
      <c r="V10" s="11" t="s">
        <v>61</v>
      </c>
      <c r="W10" s="73"/>
    </row>
    <row r="11" spans="1:23" s="3" customFormat="1" ht="60" customHeight="1" x14ac:dyDescent="0.2">
      <c r="A11" s="105">
        <v>5</v>
      </c>
      <c r="B11" s="199"/>
      <c r="C11" s="192"/>
      <c r="D11" s="164" t="s">
        <v>98</v>
      </c>
      <c r="E11" s="164" t="s">
        <v>138</v>
      </c>
      <c r="F11" s="93" t="s">
        <v>101</v>
      </c>
      <c r="G11" s="165" t="s">
        <v>19</v>
      </c>
      <c r="H11" s="93" t="s">
        <v>17</v>
      </c>
      <c r="I11" s="101" t="s">
        <v>18</v>
      </c>
      <c r="J11" s="6">
        <v>0</v>
      </c>
      <c r="K11" s="7"/>
      <c r="L11" s="7"/>
      <c r="M11" s="57"/>
      <c r="N11" s="58"/>
      <c r="O11" s="57"/>
      <c r="P11" s="11" t="s">
        <v>61</v>
      </c>
      <c r="Q11" s="124"/>
      <c r="R11" s="58"/>
      <c r="S11" s="57"/>
      <c r="T11" s="58"/>
      <c r="U11" s="57"/>
      <c r="V11" s="11" t="s">
        <v>61</v>
      </c>
      <c r="W11" s="138"/>
    </row>
    <row r="12" spans="1:23" s="3" customFormat="1" ht="76" customHeight="1" x14ac:dyDescent="0.2">
      <c r="A12" s="105">
        <v>6</v>
      </c>
      <c r="B12" s="199"/>
      <c r="C12" s="192"/>
      <c r="D12" s="164"/>
      <c r="E12" s="164"/>
      <c r="F12" s="93" t="s">
        <v>102</v>
      </c>
      <c r="G12" s="165"/>
      <c r="H12" s="93" t="s">
        <v>17</v>
      </c>
      <c r="I12" s="101" t="s">
        <v>18</v>
      </c>
      <c r="J12" s="6">
        <v>0</v>
      </c>
      <c r="K12" s="7"/>
      <c r="L12" s="7"/>
      <c r="M12" s="58"/>
      <c r="N12" s="58"/>
      <c r="O12" s="58"/>
      <c r="P12" s="11" t="s">
        <v>61</v>
      </c>
      <c r="Q12" s="124"/>
      <c r="R12" s="58"/>
      <c r="S12" s="58"/>
      <c r="T12" s="58"/>
      <c r="U12" s="58"/>
      <c r="V12" s="11" t="s">
        <v>61</v>
      </c>
      <c r="W12" s="138"/>
    </row>
    <row r="13" spans="1:23" s="3" customFormat="1" ht="60" customHeight="1" x14ac:dyDescent="0.2">
      <c r="A13" s="105">
        <v>7</v>
      </c>
      <c r="B13" s="199"/>
      <c r="C13" s="192"/>
      <c r="D13" s="93" t="s">
        <v>103</v>
      </c>
      <c r="E13" s="93" t="s">
        <v>103</v>
      </c>
      <c r="F13" s="93" t="s">
        <v>139</v>
      </c>
      <c r="G13" s="94" t="s">
        <v>27</v>
      </c>
      <c r="H13" s="93" t="s">
        <v>17</v>
      </c>
      <c r="I13" s="101" t="s">
        <v>18</v>
      </c>
      <c r="J13" s="6"/>
      <c r="K13" s="7"/>
      <c r="L13" s="7"/>
      <c r="M13" s="58"/>
      <c r="N13" s="11" t="s">
        <v>61</v>
      </c>
      <c r="O13" s="58"/>
      <c r="P13" s="58"/>
      <c r="Q13" s="57"/>
      <c r="R13" s="58"/>
      <c r="S13" s="58"/>
      <c r="T13" s="11" t="s">
        <v>61</v>
      </c>
      <c r="U13" s="58"/>
      <c r="V13" s="58"/>
      <c r="W13" s="59"/>
    </row>
    <row r="14" spans="1:23" s="3" customFormat="1" ht="60" customHeight="1" thickBot="1" x14ac:dyDescent="0.25">
      <c r="A14" s="107">
        <v>8</v>
      </c>
      <c r="B14" s="200"/>
      <c r="C14" s="197"/>
      <c r="D14" s="99" t="s">
        <v>99</v>
      </c>
      <c r="E14" s="99" t="s">
        <v>99</v>
      </c>
      <c r="F14" s="99" t="s">
        <v>140</v>
      </c>
      <c r="G14" s="51" t="s">
        <v>162</v>
      </c>
      <c r="H14" s="99" t="s">
        <v>17</v>
      </c>
      <c r="I14" s="103" t="s">
        <v>18</v>
      </c>
      <c r="J14" s="52">
        <v>0</v>
      </c>
      <c r="K14" s="53"/>
      <c r="L14" s="53"/>
      <c r="M14" s="53"/>
      <c r="N14" s="53"/>
      <c r="O14" s="53"/>
      <c r="P14" s="54" t="s">
        <v>61</v>
      </c>
      <c r="Q14" s="53"/>
      <c r="R14" s="53"/>
      <c r="S14" s="53"/>
      <c r="T14" s="53"/>
      <c r="U14" s="53"/>
      <c r="V14" s="54" t="s">
        <v>61</v>
      </c>
      <c r="W14" s="74"/>
    </row>
    <row r="15" spans="1:23" s="3" customFormat="1" ht="84" customHeight="1" x14ac:dyDescent="0.2">
      <c r="A15" s="115">
        <v>9</v>
      </c>
      <c r="B15" s="182" t="s">
        <v>104</v>
      </c>
      <c r="C15" s="191" t="s">
        <v>22</v>
      </c>
      <c r="D15" s="45" t="s">
        <v>106</v>
      </c>
      <c r="E15" s="45" t="s">
        <v>24</v>
      </c>
      <c r="F15" s="45" t="s">
        <v>141</v>
      </c>
      <c r="G15" s="116" t="s">
        <v>26</v>
      </c>
      <c r="H15" s="45" t="s">
        <v>17</v>
      </c>
      <c r="I15" s="117" t="s">
        <v>18</v>
      </c>
      <c r="J15" s="118">
        <v>0</v>
      </c>
      <c r="K15" s="119"/>
      <c r="L15" s="129" t="s">
        <v>61</v>
      </c>
      <c r="M15" s="129" t="s">
        <v>61</v>
      </c>
      <c r="N15" s="129" t="s">
        <v>61</v>
      </c>
      <c r="O15" s="129" t="s">
        <v>61</v>
      </c>
      <c r="P15" s="129" t="s">
        <v>61</v>
      </c>
      <c r="Q15" s="129" t="s">
        <v>61</v>
      </c>
      <c r="R15" s="129" t="s">
        <v>61</v>
      </c>
      <c r="S15" s="129" t="s">
        <v>61</v>
      </c>
      <c r="T15" s="129" t="s">
        <v>61</v>
      </c>
      <c r="U15" s="129" t="s">
        <v>61</v>
      </c>
      <c r="V15" s="129" t="s">
        <v>61</v>
      </c>
      <c r="W15" s="130" t="s">
        <v>61</v>
      </c>
    </row>
    <row r="16" spans="1:23" s="3" customFormat="1" ht="84" customHeight="1" x14ac:dyDescent="0.2">
      <c r="A16" s="105">
        <v>10</v>
      </c>
      <c r="B16" s="183"/>
      <c r="C16" s="192"/>
      <c r="D16" s="93" t="s">
        <v>25</v>
      </c>
      <c r="E16" s="93" t="s">
        <v>25</v>
      </c>
      <c r="F16" s="93" t="s">
        <v>143</v>
      </c>
      <c r="G16" s="94" t="s">
        <v>20</v>
      </c>
      <c r="H16" s="93" t="s">
        <v>17</v>
      </c>
      <c r="I16" s="101" t="s">
        <v>18</v>
      </c>
      <c r="J16" s="6">
        <v>0</v>
      </c>
      <c r="K16" s="7"/>
      <c r="L16" s="12" t="s">
        <v>61</v>
      </c>
      <c r="M16" s="12" t="s">
        <v>61</v>
      </c>
      <c r="N16" s="12" t="s">
        <v>61</v>
      </c>
      <c r="O16" s="12" t="s">
        <v>61</v>
      </c>
      <c r="P16" s="12" t="s">
        <v>61</v>
      </c>
      <c r="Q16" s="12" t="s">
        <v>61</v>
      </c>
      <c r="R16" s="12" t="s">
        <v>61</v>
      </c>
      <c r="S16" s="12" t="s">
        <v>61</v>
      </c>
      <c r="T16" s="12" t="s">
        <v>61</v>
      </c>
      <c r="U16" s="12" t="s">
        <v>61</v>
      </c>
      <c r="V16" s="12" t="s">
        <v>61</v>
      </c>
      <c r="W16" s="60" t="s">
        <v>61</v>
      </c>
    </row>
    <row r="17" spans="1:23" s="3" customFormat="1" ht="80" customHeight="1" x14ac:dyDescent="0.2">
      <c r="A17" s="105">
        <v>11</v>
      </c>
      <c r="B17" s="183"/>
      <c r="C17" s="192"/>
      <c r="D17" s="93" t="s">
        <v>144</v>
      </c>
      <c r="E17" s="93" t="s">
        <v>145</v>
      </c>
      <c r="F17" s="93" t="s">
        <v>145</v>
      </c>
      <c r="G17" s="94" t="s">
        <v>132</v>
      </c>
      <c r="H17" s="93" t="s">
        <v>17</v>
      </c>
      <c r="I17" s="101" t="s">
        <v>18</v>
      </c>
      <c r="J17" s="6">
        <v>0</v>
      </c>
      <c r="K17" s="7"/>
      <c r="L17" s="57"/>
      <c r="M17" s="12" t="s">
        <v>61</v>
      </c>
      <c r="N17" s="57"/>
      <c r="O17" s="57"/>
      <c r="P17" s="57"/>
      <c r="Q17" s="57"/>
      <c r="R17" s="57"/>
      <c r="S17" s="57"/>
      <c r="T17" s="57"/>
      <c r="U17" s="57"/>
      <c r="V17" s="57"/>
      <c r="W17" s="59"/>
    </row>
    <row r="18" spans="1:23" s="3" customFormat="1" ht="60" customHeight="1" thickBot="1" x14ac:dyDescent="0.25">
      <c r="A18" s="106">
        <v>12</v>
      </c>
      <c r="B18" s="184"/>
      <c r="C18" s="161"/>
      <c r="D18" s="143" t="s">
        <v>23</v>
      </c>
      <c r="E18" s="143" t="s">
        <v>23</v>
      </c>
      <c r="F18" s="143" t="s">
        <v>107</v>
      </c>
      <c r="G18" s="61" t="s">
        <v>27</v>
      </c>
      <c r="H18" s="143" t="s">
        <v>17</v>
      </c>
      <c r="I18" s="102" t="s">
        <v>18</v>
      </c>
      <c r="J18" s="55">
        <v>0</v>
      </c>
      <c r="K18" s="56"/>
      <c r="L18" s="56"/>
      <c r="M18" s="56"/>
      <c r="N18" s="56"/>
      <c r="O18" s="150" t="s">
        <v>61</v>
      </c>
      <c r="P18" s="56"/>
      <c r="Q18" s="62"/>
      <c r="R18" s="151"/>
      <c r="S18" s="150" t="s">
        <v>61</v>
      </c>
      <c r="T18" s="151"/>
      <c r="U18" s="151"/>
      <c r="V18" s="151"/>
      <c r="W18" s="152" t="s">
        <v>61</v>
      </c>
    </row>
    <row r="19" spans="1:23" s="3" customFormat="1" ht="101" customHeight="1" x14ac:dyDescent="0.2">
      <c r="A19" s="104">
        <v>13</v>
      </c>
      <c r="B19" s="207" t="s">
        <v>28</v>
      </c>
      <c r="C19" s="160" t="s">
        <v>29</v>
      </c>
      <c r="D19" s="142" t="s">
        <v>147</v>
      </c>
      <c r="E19" s="142" t="s">
        <v>148</v>
      </c>
      <c r="F19" s="142" t="s">
        <v>148</v>
      </c>
      <c r="G19" s="46" t="s">
        <v>149</v>
      </c>
      <c r="H19" s="142" t="s">
        <v>17</v>
      </c>
      <c r="I19" s="100" t="s">
        <v>18</v>
      </c>
      <c r="J19" s="48">
        <v>0</v>
      </c>
      <c r="K19" s="50"/>
      <c r="L19" s="156" t="s">
        <v>61</v>
      </c>
      <c r="M19" s="50"/>
      <c r="N19" s="50"/>
      <c r="O19" s="64"/>
      <c r="P19" s="157"/>
      <c r="Q19" s="64"/>
      <c r="R19" s="157"/>
      <c r="S19" s="64"/>
      <c r="T19" s="157"/>
      <c r="U19" s="157"/>
      <c r="V19" s="157"/>
      <c r="W19" s="66"/>
    </row>
    <row r="20" spans="1:23" s="3" customFormat="1" ht="100" customHeight="1" x14ac:dyDescent="0.2">
      <c r="A20" s="105">
        <v>14</v>
      </c>
      <c r="B20" s="208"/>
      <c r="C20" s="192"/>
      <c r="D20" s="140" t="s">
        <v>108</v>
      </c>
      <c r="E20" s="140" t="s">
        <v>30</v>
      </c>
      <c r="F20" s="140" t="s">
        <v>115</v>
      </c>
      <c r="G20" s="141" t="s">
        <v>114</v>
      </c>
      <c r="H20" s="140" t="s">
        <v>17</v>
      </c>
      <c r="I20" s="101" t="s">
        <v>18</v>
      </c>
      <c r="J20" s="6">
        <v>0</v>
      </c>
      <c r="K20" s="7"/>
      <c r="L20" s="13" t="s">
        <v>61</v>
      </c>
      <c r="M20" s="13" t="s">
        <v>61</v>
      </c>
      <c r="N20" s="13" t="s">
        <v>61</v>
      </c>
      <c r="O20" s="13" t="s">
        <v>61</v>
      </c>
      <c r="P20" s="13" t="s">
        <v>61</v>
      </c>
      <c r="Q20" s="13" t="s">
        <v>61</v>
      </c>
      <c r="R20" s="13" t="s">
        <v>61</v>
      </c>
      <c r="S20" s="13" t="s">
        <v>61</v>
      </c>
      <c r="T20" s="13" t="s">
        <v>61</v>
      </c>
      <c r="U20" s="13" t="s">
        <v>61</v>
      </c>
      <c r="V20" s="13" t="s">
        <v>61</v>
      </c>
      <c r="W20" s="63" t="s">
        <v>61</v>
      </c>
    </row>
    <row r="21" spans="1:23" s="3" customFormat="1" ht="74" customHeight="1" x14ac:dyDescent="0.2">
      <c r="A21" s="105">
        <v>15</v>
      </c>
      <c r="B21" s="208"/>
      <c r="C21" s="192"/>
      <c r="D21" s="140" t="s">
        <v>109</v>
      </c>
      <c r="E21" s="140" t="s">
        <v>109</v>
      </c>
      <c r="F21" s="140" t="s">
        <v>109</v>
      </c>
      <c r="G21" s="141" t="s">
        <v>32</v>
      </c>
      <c r="H21" s="140" t="s">
        <v>17</v>
      </c>
      <c r="I21" s="101" t="s">
        <v>18</v>
      </c>
      <c r="J21" s="6">
        <v>0</v>
      </c>
      <c r="K21" s="7"/>
      <c r="L21" s="7"/>
      <c r="M21" s="7"/>
      <c r="N21" s="7"/>
      <c r="O21" s="7"/>
      <c r="P21" s="7"/>
      <c r="Q21" s="7"/>
      <c r="R21" s="7"/>
      <c r="S21" s="13" t="s">
        <v>61</v>
      </c>
      <c r="T21" s="7"/>
      <c r="U21" s="7"/>
      <c r="V21" s="7"/>
      <c r="W21" s="73"/>
    </row>
    <row r="22" spans="1:23" s="3" customFormat="1" ht="86" customHeight="1" x14ac:dyDescent="0.2">
      <c r="A22" s="105">
        <v>16</v>
      </c>
      <c r="B22" s="208"/>
      <c r="C22" s="192"/>
      <c r="D22" s="140" t="s">
        <v>110</v>
      </c>
      <c r="E22" s="140" t="s">
        <v>110</v>
      </c>
      <c r="F22" s="140" t="s">
        <v>116</v>
      </c>
      <c r="G22" s="141" t="s">
        <v>33</v>
      </c>
      <c r="H22" s="140" t="s">
        <v>17</v>
      </c>
      <c r="I22" s="101" t="s">
        <v>18</v>
      </c>
      <c r="J22" s="6">
        <v>0</v>
      </c>
      <c r="K22" s="7"/>
      <c r="L22" s="7"/>
      <c r="M22" s="7"/>
      <c r="N22" s="13" t="s">
        <v>61</v>
      </c>
      <c r="O22" s="7"/>
      <c r="P22" s="7"/>
      <c r="Q22" s="13" t="s">
        <v>61</v>
      </c>
      <c r="R22" s="7"/>
      <c r="S22" s="7"/>
      <c r="T22" s="13" t="s">
        <v>61</v>
      </c>
      <c r="U22" s="7"/>
      <c r="V22" s="7"/>
      <c r="W22" s="63" t="s">
        <v>61</v>
      </c>
    </row>
    <row r="23" spans="1:23" s="3" customFormat="1" ht="80" customHeight="1" x14ac:dyDescent="0.2">
      <c r="A23" s="105">
        <v>17</v>
      </c>
      <c r="B23" s="208"/>
      <c r="C23" s="192"/>
      <c r="D23" s="164" t="s">
        <v>111</v>
      </c>
      <c r="E23" s="140" t="s">
        <v>113</v>
      </c>
      <c r="F23" s="140" t="s">
        <v>146</v>
      </c>
      <c r="G23" s="141" t="s">
        <v>34</v>
      </c>
      <c r="H23" s="140" t="s">
        <v>17</v>
      </c>
      <c r="I23" s="101" t="s">
        <v>18</v>
      </c>
      <c r="J23" s="6">
        <v>0</v>
      </c>
      <c r="K23" s="7"/>
      <c r="L23" s="13" t="s">
        <v>61</v>
      </c>
      <c r="M23" s="13" t="s">
        <v>61</v>
      </c>
      <c r="N23" s="13" t="s">
        <v>61</v>
      </c>
      <c r="O23" s="13" t="s">
        <v>61</v>
      </c>
      <c r="P23" s="13" t="s">
        <v>61</v>
      </c>
      <c r="Q23" s="13" t="s">
        <v>61</v>
      </c>
      <c r="R23" s="13" t="s">
        <v>61</v>
      </c>
      <c r="S23" s="13" t="s">
        <v>61</v>
      </c>
      <c r="T23" s="13" t="s">
        <v>61</v>
      </c>
      <c r="U23" s="13" t="s">
        <v>61</v>
      </c>
      <c r="V23" s="13" t="s">
        <v>61</v>
      </c>
      <c r="W23" s="63" t="s">
        <v>61</v>
      </c>
    </row>
    <row r="24" spans="1:23" s="3" customFormat="1" ht="80" customHeight="1" x14ac:dyDescent="0.2">
      <c r="A24" s="105">
        <v>18</v>
      </c>
      <c r="B24" s="208"/>
      <c r="C24" s="192"/>
      <c r="D24" s="164"/>
      <c r="E24" s="140" t="s">
        <v>131</v>
      </c>
      <c r="F24" s="140" t="s">
        <v>131</v>
      </c>
      <c r="G24" s="141" t="s">
        <v>132</v>
      </c>
      <c r="H24" s="140" t="s">
        <v>17</v>
      </c>
      <c r="J24" s="6">
        <v>0</v>
      </c>
      <c r="K24" s="7"/>
      <c r="L24" s="57"/>
      <c r="M24" s="57"/>
      <c r="N24" s="57"/>
      <c r="O24" s="57"/>
      <c r="P24" s="57"/>
      <c r="Q24" s="57"/>
      <c r="R24" s="13" t="s">
        <v>61</v>
      </c>
      <c r="S24" s="57"/>
      <c r="T24" s="57"/>
      <c r="U24" s="57"/>
      <c r="V24" s="57"/>
      <c r="W24" s="59"/>
    </row>
    <row r="25" spans="1:23" s="3" customFormat="1" ht="80" customHeight="1" thickBot="1" x14ac:dyDescent="0.25">
      <c r="A25" s="107">
        <v>19</v>
      </c>
      <c r="B25" s="209"/>
      <c r="C25" s="197"/>
      <c r="D25" s="210"/>
      <c r="E25" s="144" t="s">
        <v>164</v>
      </c>
      <c r="F25" s="144" t="s">
        <v>161</v>
      </c>
      <c r="G25" s="61" t="s">
        <v>163</v>
      </c>
      <c r="H25" s="153" t="s">
        <v>66</v>
      </c>
      <c r="I25" s="101" t="s">
        <v>18</v>
      </c>
      <c r="J25" s="6">
        <v>0</v>
      </c>
      <c r="K25" s="7"/>
      <c r="L25" s="265"/>
      <c r="M25" s="13" t="s">
        <v>61</v>
      </c>
      <c r="N25" s="13" t="s">
        <v>61</v>
      </c>
      <c r="O25" s="13" t="s">
        <v>61</v>
      </c>
      <c r="P25" s="13" t="s">
        <v>61</v>
      </c>
      <c r="Q25" s="13" t="s">
        <v>61</v>
      </c>
      <c r="R25" s="13" t="s">
        <v>61</v>
      </c>
      <c r="S25" s="13" t="s">
        <v>61</v>
      </c>
      <c r="T25" s="13" t="s">
        <v>61</v>
      </c>
      <c r="U25" s="13" t="s">
        <v>61</v>
      </c>
      <c r="V25" s="13" t="s">
        <v>61</v>
      </c>
      <c r="W25" s="63" t="s">
        <v>61</v>
      </c>
    </row>
    <row r="26" spans="1:23" s="3" customFormat="1" ht="75" customHeight="1" x14ac:dyDescent="0.2">
      <c r="A26" s="115">
        <v>20</v>
      </c>
      <c r="B26" s="204" t="s">
        <v>63</v>
      </c>
      <c r="C26" s="191" t="s">
        <v>62</v>
      </c>
      <c r="D26" s="211" t="s">
        <v>121</v>
      </c>
      <c r="E26" s="45" t="s">
        <v>72</v>
      </c>
      <c r="F26" s="45" t="s">
        <v>64</v>
      </c>
      <c r="G26" s="116" t="s">
        <v>65</v>
      </c>
      <c r="H26" s="45" t="s">
        <v>66</v>
      </c>
      <c r="I26" s="117" t="s">
        <v>18</v>
      </c>
      <c r="J26" s="118">
        <v>0</v>
      </c>
      <c r="K26" s="119"/>
      <c r="L26" s="154" t="s">
        <v>61</v>
      </c>
      <c r="M26" s="154" t="s">
        <v>61</v>
      </c>
      <c r="N26" s="154" t="s">
        <v>61</v>
      </c>
      <c r="O26" s="154" t="s">
        <v>61</v>
      </c>
      <c r="P26" s="154" t="s">
        <v>61</v>
      </c>
      <c r="Q26" s="154" t="s">
        <v>61</v>
      </c>
      <c r="R26" s="154" t="s">
        <v>61</v>
      </c>
      <c r="S26" s="154" t="s">
        <v>61</v>
      </c>
      <c r="T26" s="154" t="s">
        <v>61</v>
      </c>
      <c r="U26" s="154" t="s">
        <v>61</v>
      </c>
      <c r="V26" s="154" t="s">
        <v>61</v>
      </c>
      <c r="W26" s="155" t="s">
        <v>61</v>
      </c>
    </row>
    <row r="27" spans="1:23" s="3" customFormat="1" ht="73" customHeight="1" x14ac:dyDescent="0.2">
      <c r="A27" s="105">
        <v>21</v>
      </c>
      <c r="B27" s="205"/>
      <c r="C27" s="192"/>
      <c r="D27" s="164"/>
      <c r="E27" s="93" t="s">
        <v>73</v>
      </c>
      <c r="F27" s="93" t="s">
        <v>67</v>
      </c>
      <c r="G27" s="94" t="s">
        <v>68</v>
      </c>
      <c r="H27" s="93" t="s">
        <v>66</v>
      </c>
      <c r="I27" s="101" t="s">
        <v>18</v>
      </c>
      <c r="J27" s="6">
        <v>0</v>
      </c>
      <c r="K27" s="7"/>
      <c r="L27" s="193" t="s">
        <v>71</v>
      </c>
      <c r="M27" s="193"/>
      <c r="N27" s="193"/>
      <c r="O27" s="193"/>
      <c r="P27" s="193"/>
      <c r="Q27" s="193"/>
      <c r="R27" s="193"/>
      <c r="S27" s="193"/>
      <c r="T27" s="193"/>
      <c r="U27" s="193"/>
      <c r="V27" s="193"/>
      <c r="W27" s="194"/>
    </row>
    <row r="28" spans="1:23" s="3" customFormat="1" ht="60" customHeight="1" x14ac:dyDescent="0.2">
      <c r="A28" s="105">
        <v>22</v>
      </c>
      <c r="B28" s="205"/>
      <c r="C28" s="192"/>
      <c r="D28" s="164"/>
      <c r="E28" s="93" t="s">
        <v>117</v>
      </c>
      <c r="F28" s="93" t="s">
        <v>69</v>
      </c>
      <c r="G28" s="94" t="s">
        <v>70</v>
      </c>
      <c r="H28" s="93" t="s">
        <v>66</v>
      </c>
      <c r="I28" s="101" t="s">
        <v>18</v>
      </c>
      <c r="J28" s="6">
        <v>0</v>
      </c>
      <c r="K28" s="7"/>
      <c r="L28" s="95" t="s">
        <v>61</v>
      </c>
      <c r="M28" s="95" t="s">
        <v>61</v>
      </c>
      <c r="N28" s="95" t="s">
        <v>61</v>
      </c>
      <c r="O28" s="95" t="s">
        <v>61</v>
      </c>
      <c r="P28" s="95" t="s">
        <v>61</v>
      </c>
      <c r="Q28" s="95" t="s">
        <v>61</v>
      </c>
      <c r="R28" s="95" t="s">
        <v>61</v>
      </c>
      <c r="S28" s="95" t="s">
        <v>61</v>
      </c>
      <c r="T28" s="95" t="s">
        <v>61</v>
      </c>
      <c r="U28" s="95" t="s">
        <v>61</v>
      </c>
      <c r="V28" s="95" t="s">
        <v>61</v>
      </c>
      <c r="W28" s="96" t="s">
        <v>61</v>
      </c>
    </row>
    <row r="29" spans="1:23" s="3" customFormat="1" ht="60" customHeight="1" x14ac:dyDescent="0.2">
      <c r="A29" s="105">
        <v>23</v>
      </c>
      <c r="B29" s="205"/>
      <c r="C29" s="192"/>
      <c r="D29" s="164"/>
      <c r="E29" s="93" t="s">
        <v>119</v>
      </c>
      <c r="F29" s="93" t="s">
        <v>151</v>
      </c>
      <c r="G29" s="94" t="s">
        <v>120</v>
      </c>
      <c r="H29" s="93" t="s">
        <v>66</v>
      </c>
      <c r="I29" s="101" t="s">
        <v>18</v>
      </c>
      <c r="J29" s="6">
        <v>0</v>
      </c>
      <c r="K29" s="7"/>
      <c r="L29" s="193" t="s">
        <v>152</v>
      </c>
      <c r="M29" s="193"/>
      <c r="N29" s="193"/>
      <c r="O29" s="193"/>
      <c r="P29" s="193"/>
      <c r="Q29" s="193"/>
      <c r="R29" s="193"/>
      <c r="S29" s="193"/>
      <c r="T29" s="193"/>
      <c r="U29" s="193"/>
      <c r="V29" s="193"/>
      <c r="W29" s="194"/>
    </row>
    <row r="30" spans="1:23" s="3" customFormat="1" ht="60" customHeight="1" x14ac:dyDescent="0.2">
      <c r="A30" s="105">
        <v>24</v>
      </c>
      <c r="B30" s="205"/>
      <c r="C30" s="192"/>
      <c r="D30" s="164"/>
      <c r="E30" s="93" t="s">
        <v>118</v>
      </c>
      <c r="F30" s="93" t="s">
        <v>153</v>
      </c>
      <c r="G30" s="94" t="s">
        <v>154</v>
      </c>
      <c r="H30" s="93" t="s">
        <v>66</v>
      </c>
      <c r="I30" s="101" t="s">
        <v>18</v>
      </c>
      <c r="J30" s="6">
        <v>0</v>
      </c>
      <c r="K30" s="7"/>
      <c r="L30" s="193" t="s">
        <v>71</v>
      </c>
      <c r="M30" s="193"/>
      <c r="N30" s="193"/>
      <c r="O30" s="193"/>
      <c r="P30" s="193"/>
      <c r="Q30" s="193"/>
      <c r="R30" s="193"/>
      <c r="S30" s="193"/>
      <c r="T30" s="193"/>
      <c r="U30" s="193"/>
      <c r="V30" s="193"/>
      <c r="W30" s="194"/>
    </row>
    <row r="31" spans="1:23" s="3" customFormat="1" ht="75" customHeight="1" x14ac:dyDescent="0.2">
      <c r="A31" s="105">
        <v>25</v>
      </c>
      <c r="B31" s="205"/>
      <c r="C31" s="192"/>
      <c r="D31" s="164"/>
      <c r="E31" s="93" t="s">
        <v>124</v>
      </c>
      <c r="F31" s="93" t="s">
        <v>124</v>
      </c>
      <c r="G31" s="94" t="s">
        <v>130</v>
      </c>
      <c r="H31" s="93" t="s">
        <v>66</v>
      </c>
      <c r="I31" s="101" t="s">
        <v>18</v>
      </c>
      <c r="J31" s="6">
        <v>0</v>
      </c>
      <c r="K31" s="7"/>
      <c r="L31" s="57"/>
      <c r="M31" s="57"/>
      <c r="N31" s="124"/>
      <c r="O31" s="95" t="s">
        <v>61</v>
      </c>
      <c r="P31" s="57"/>
      <c r="Q31" s="57"/>
      <c r="R31" s="57"/>
      <c r="S31" s="57"/>
      <c r="T31" s="57"/>
      <c r="U31" s="57"/>
      <c r="V31" s="57"/>
      <c r="W31" s="59"/>
    </row>
    <row r="32" spans="1:23" s="3" customFormat="1" ht="80" customHeight="1" thickBot="1" x14ac:dyDescent="0.25">
      <c r="A32" s="106">
        <v>26</v>
      </c>
      <c r="B32" s="206"/>
      <c r="C32" s="161"/>
      <c r="D32" s="212"/>
      <c r="E32" s="98" t="s">
        <v>123</v>
      </c>
      <c r="F32" s="98" t="s">
        <v>122</v>
      </c>
      <c r="G32" s="61" t="s">
        <v>114</v>
      </c>
      <c r="H32" s="98" t="s">
        <v>66</v>
      </c>
      <c r="I32" s="102" t="s">
        <v>18</v>
      </c>
      <c r="J32" s="55">
        <v>0</v>
      </c>
      <c r="K32" s="56"/>
      <c r="L32" s="56"/>
      <c r="M32" s="56"/>
      <c r="N32" s="56"/>
      <c r="O32" s="56"/>
      <c r="P32" s="56"/>
      <c r="Q32" s="56"/>
      <c r="R32" s="121" t="s">
        <v>61</v>
      </c>
      <c r="S32" s="56"/>
      <c r="T32" s="56"/>
      <c r="U32" s="56"/>
      <c r="V32" s="56"/>
      <c r="W32" s="90"/>
    </row>
    <row r="33" spans="1:23" s="3" customFormat="1" ht="60" customHeight="1" x14ac:dyDescent="0.2">
      <c r="A33" s="104">
        <v>27</v>
      </c>
      <c r="B33" s="201" t="s">
        <v>36</v>
      </c>
      <c r="C33" s="160" t="s">
        <v>37</v>
      </c>
      <c r="D33" s="97" t="s">
        <v>38</v>
      </c>
      <c r="E33" s="97" t="s">
        <v>38</v>
      </c>
      <c r="F33" s="97" t="s">
        <v>39</v>
      </c>
      <c r="G33" s="46" t="s">
        <v>40</v>
      </c>
      <c r="H33" s="97" t="s">
        <v>17</v>
      </c>
      <c r="I33" s="100" t="s">
        <v>18</v>
      </c>
      <c r="J33" s="48">
        <v>0</v>
      </c>
      <c r="K33" s="50"/>
      <c r="L33" s="64"/>
      <c r="M33" s="65" t="s">
        <v>61</v>
      </c>
      <c r="N33" s="125"/>
      <c r="O33" s="125"/>
      <c r="P33" s="50"/>
      <c r="Q33" s="50"/>
      <c r="R33" s="50"/>
      <c r="S33" s="65" t="s">
        <v>61</v>
      </c>
      <c r="T33" s="125"/>
      <c r="U33" s="125"/>
      <c r="V33" s="64"/>
      <c r="W33" s="66"/>
    </row>
    <row r="34" spans="1:23" s="3" customFormat="1" ht="60" customHeight="1" x14ac:dyDescent="0.2">
      <c r="A34" s="105">
        <v>28</v>
      </c>
      <c r="B34" s="202"/>
      <c r="C34" s="192"/>
      <c r="D34" s="93" t="s">
        <v>112</v>
      </c>
      <c r="E34" s="93" t="s">
        <v>31</v>
      </c>
      <c r="F34" s="93" t="s">
        <v>150</v>
      </c>
      <c r="G34" s="94" t="s">
        <v>35</v>
      </c>
      <c r="H34" s="93" t="s">
        <v>17</v>
      </c>
      <c r="I34" s="101" t="s">
        <v>18</v>
      </c>
      <c r="J34" s="6">
        <v>0</v>
      </c>
      <c r="K34" s="7"/>
      <c r="L34" s="57"/>
      <c r="M34" s="57"/>
      <c r="N34" s="57"/>
      <c r="O34" s="57"/>
      <c r="P34" s="57"/>
      <c r="Q34" s="14" t="s">
        <v>61</v>
      </c>
      <c r="R34" s="57"/>
      <c r="S34" s="57"/>
      <c r="T34" s="57"/>
      <c r="U34" s="57"/>
      <c r="V34" s="57"/>
      <c r="W34" s="126" t="s">
        <v>61</v>
      </c>
    </row>
    <row r="35" spans="1:23" s="3" customFormat="1" ht="60" customHeight="1" x14ac:dyDescent="0.2">
      <c r="A35" s="105">
        <v>29</v>
      </c>
      <c r="B35" s="202"/>
      <c r="C35" s="192"/>
      <c r="D35" s="93" t="s">
        <v>126</v>
      </c>
      <c r="E35" s="93" t="s">
        <v>156</v>
      </c>
      <c r="F35" s="93" t="s">
        <v>156</v>
      </c>
      <c r="G35" s="94" t="s">
        <v>127</v>
      </c>
      <c r="H35" s="93" t="s">
        <v>17</v>
      </c>
      <c r="I35" s="101" t="s">
        <v>18</v>
      </c>
      <c r="J35" s="6">
        <v>0</v>
      </c>
      <c r="K35" s="7"/>
      <c r="L35" s="7"/>
      <c r="M35" s="7"/>
      <c r="N35" s="7"/>
      <c r="O35" s="14" t="s">
        <v>61</v>
      </c>
      <c r="P35" s="7"/>
      <c r="Q35" s="7"/>
      <c r="R35" s="7"/>
      <c r="S35" s="7"/>
      <c r="T35" s="7"/>
      <c r="U35" s="124"/>
      <c r="V35" s="7"/>
      <c r="W35" s="73"/>
    </row>
    <row r="36" spans="1:23" s="3" customFormat="1" ht="60" customHeight="1" thickBot="1" x14ac:dyDescent="0.25">
      <c r="A36" s="107">
        <v>30</v>
      </c>
      <c r="B36" s="203"/>
      <c r="C36" s="197"/>
      <c r="D36" s="99" t="s">
        <v>125</v>
      </c>
      <c r="E36" s="99" t="s">
        <v>155</v>
      </c>
      <c r="F36" s="99" t="s">
        <v>155</v>
      </c>
      <c r="G36" s="51" t="s">
        <v>42</v>
      </c>
      <c r="H36" s="99" t="s">
        <v>17</v>
      </c>
      <c r="I36" s="103" t="s">
        <v>41</v>
      </c>
      <c r="J36" s="52">
        <v>0</v>
      </c>
      <c r="K36" s="53"/>
      <c r="L36" s="53"/>
      <c r="M36" s="53"/>
      <c r="N36" s="53"/>
      <c r="O36" s="53"/>
      <c r="P36" s="53"/>
      <c r="Q36" s="53"/>
      <c r="R36" s="53"/>
      <c r="S36" s="53"/>
      <c r="T36" s="53"/>
      <c r="U36" s="53"/>
      <c r="V36" s="53"/>
      <c r="W36" s="67" t="s">
        <v>61</v>
      </c>
    </row>
    <row r="37" spans="1:23" s="3" customFormat="1" ht="93" customHeight="1" x14ac:dyDescent="0.2">
      <c r="A37" s="115">
        <v>31</v>
      </c>
      <c r="B37" s="195" t="s">
        <v>43</v>
      </c>
      <c r="C37" s="191" t="s">
        <v>44</v>
      </c>
      <c r="D37" s="45" t="s">
        <v>128</v>
      </c>
      <c r="E37" s="45" t="s">
        <v>45</v>
      </c>
      <c r="F37" s="45" t="s">
        <v>95</v>
      </c>
      <c r="G37" s="116" t="s">
        <v>46</v>
      </c>
      <c r="H37" s="45" t="s">
        <v>17</v>
      </c>
      <c r="I37" s="117" t="s">
        <v>18</v>
      </c>
      <c r="J37" s="118">
        <v>0</v>
      </c>
      <c r="K37" s="119"/>
      <c r="L37" s="119"/>
      <c r="M37" s="119"/>
      <c r="N37" s="119"/>
      <c r="O37" s="119"/>
      <c r="P37" s="119"/>
      <c r="Q37" s="122" t="s">
        <v>61</v>
      </c>
      <c r="R37" s="119"/>
      <c r="S37" s="119"/>
      <c r="T37" s="119"/>
      <c r="U37" s="119"/>
      <c r="V37" s="119"/>
      <c r="W37" s="123" t="s">
        <v>61</v>
      </c>
    </row>
    <row r="38" spans="1:23" s="3" customFormat="1" ht="83" customHeight="1" thickBot="1" x14ac:dyDescent="0.25">
      <c r="A38" s="107">
        <v>32</v>
      </c>
      <c r="B38" s="196"/>
      <c r="C38" s="197"/>
      <c r="D38" s="99" t="s">
        <v>129</v>
      </c>
      <c r="E38" s="99" t="s">
        <v>157</v>
      </c>
      <c r="F38" s="99" t="s">
        <v>157</v>
      </c>
      <c r="G38" s="51" t="s">
        <v>47</v>
      </c>
      <c r="H38" s="99" t="s">
        <v>17</v>
      </c>
      <c r="I38" s="103" t="s">
        <v>18</v>
      </c>
      <c r="J38" s="52">
        <v>0</v>
      </c>
      <c r="K38" s="53"/>
      <c r="L38" s="53"/>
      <c r="M38" s="53"/>
      <c r="N38" s="53"/>
      <c r="O38" s="139"/>
      <c r="P38" s="127" t="s">
        <v>61</v>
      </c>
      <c r="Q38" s="120"/>
      <c r="R38" s="53"/>
      <c r="S38" s="120"/>
      <c r="T38" s="53"/>
      <c r="U38" s="139"/>
      <c r="V38" s="127" t="s">
        <v>61</v>
      </c>
      <c r="W38" s="128"/>
    </row>
    <row r="39" spans="1:23" s="3" customFormat="1" ht="60" customHeight="1" x14ac:dyDescent="0.2">
      <c r="C39" s="114"/>
      <c r="L39" s="4"/>
      <c r="M39" s="4"/>
      <c r="N39" s="4"/>
      <c r="O39" s="4"/>
    </row>
    <row r="40" spans="1:23" s="3" customFormat="1" ht="60" customHeight="1" x14ac:dyDescent="0.2">
      <c r="C40" s="114"/>
      <c r="L40" s="4"/>
      <c r="M40" s="4"/>
      <c r="N40" s="4"/>
      <c r="O40" s="4"/>
    </row>
    <row r="41" spans="1:23" s="3" customFormat="1" ht="60" customHeight="1" x14ac:dyDescent="0.2">
      <c r="C41" s="114"/>
      <c r="L41" s="4"/>
      <c r="M41" s="4"/>
      <c r="N41" s="4"/>
      <c r="O41" s="4"/>
    </row>
    <row r="42" spans="1:23" s="3" customFormat="1" ht="60" customHeight="1" x14ac:dyDescent="0.2">
      <c r="C42" s="114"/>
      <c r="L42" s="4"/>
      <c r="M42" s="4"/>
      <c r="N42" s="4"/>
      <c r="O42" s="4"/>
    </row>
    <row r="43" spans="1:23" s="3" customFormat="1" ht="60" customHeight="1" x14ac:dyDescent="0.2">
      <c r="C43" s="114"/>
      <c r="L43" s="4"/>
      <c r="M43" s="4"/>
      <c r="N43" s="4"/>
      <c r="O43" s="4"/>
    </row>
    <row r="44" spans="1:23" s="3" customFormat="1" ht="60" customHeight="1" x14ac:dyDescent="0.2">
      <c r="C44" s="114"/>
      <c r="L44" s="4"/>
      <c r="M44" s="4"/>
      <c r="N44" s="4"/>
      <c r="O44" s="4"/>
    </row>
    <row r="45" spans="1:23" s="3" customFormat="1" ht="60" customHeight="1" x14ac:dyDescent="0.2">
      <c r="C45" s="114"/>
      <c r="L45" s="4"/>
      <c r="M45" s="4"/>
      <c r="N45" s="4"/>
      <c r="O45" s="4"/>
    </row>
    <row r="46" spans="1:23" s="3" customFormat="1" ht="60" customHeight="1" x14ac:dyDescent="0.2">
      <c r="C46" s="114"/>
      <c r="L46" s="4"/>
      <c r="M46" s="4"/>
      <c r="N46" s="4"/>
      <c r="O46" s="4"/>
    </row>
    <row r="47" spans="1:23" s="3" customFormat="1" ht="60" customHeight="1" x14ac:dyDescent="0.2">
      <c r="C47" s="114"/>
      <c r="L47" s="4"/>
      <c r="M47" s="4"/>
      <c r="N47" s="4"/>
      <c r="O47" s="4"/>
    </row>
    <row r="48" spans="1:23" s="3" customFormat="1" ht="60" customHeight="1" x14ac:dyDescent="0.2">
      <c r="C48" s="114"/>
      <c r="L48" s="4"/>
      <c r="M48" s="4"/>
      <c r="N48" s="4"/>
      <c r="O48" s="4"/>
    </row>
    <row r="49" spans="1:23" s="3" customFormat="1" ht="60" customHeight="1" x14ac:dyDescent="0.2">
      <c r="C49" s="114"/>
      <c r="L49" s="4"/>
      <c r="M49" s="4"/>
      <c r="N49" s="4"/>
      <c r="O49" s="4"/>
    </row>
    <row r="50" spans="1:23" s="3" customFormat="1" ht="60" customHeight="1" x14ac:dyDescent="0.2">
      <c r="C50" s="114"/>
      <c r="L50" s="4"/>
      <c r="M50" s="4"/>
      <c r="N50" s="4"/>
      <c r="O50" s="4"/>
    </row>
    <row r="51" spans="1:23" s="3" customFormat="1" ht="60" customHeight="1" x14ac:dyDescent="0.2">
      <c r="C51" s="114"/>
      <c r="L51" s="4"/>
      <c r="M51" s="4"/>
      <c r="N51" s="4"/>
      <c r="O51" s="4"/>
    </row>
    <row r="52" spans="1:23" s="3" customFormat="1" ht="60" customHeight="1" x14ac:dyDescent="0.2">
      <c r="C52" s="114"/>
      <c r="L52" s="4"/>
      <c r="M52" s="4"/>
      <c r="N52" s="4"/>
      <c r="O52" s="4"/>
    </row>
    <row r="53" spans="1:23" s="3" customFormat="1" ht="60" customHeight="1" x14ac:dyDescent="0.2">
      <c r="C53" s="114"/>
      <c r="L53" s="4"/>
      <c r="M53" s="4"/>
      <c r="N53" s="4"/>
      <c r="O53" s="4"/>
    </row>
    <row r="54" spans="1:23" s="3" customFormat="1" ht="60" customHeight="1" x14ac:dyDescent="0.2">
      <c r="C54" s="114"/>
      <c r="L54" s="4"/>
      <c r="M54" s="4"/>
      <c r="N54" s="4"/>
      <c r="O54" s="4"/>
    </row>
    <row r="55" spans="1:23" s="3" customFormat="1" ht="60" customHeight="1" x14ac:dyDescent="0.2">
      <c r="C55" s="114"/>
      <c r="L55" s="4"/>
      <c r="M55" s="4"/>
      <c r="N55" s="4"/>
      <c r="O55" s="4"/>
    </row>
    <row r="56" spans="1:23" s="3" customFormat="1" ht="60" customHeight="1" x14ac:dyDescent="0.2">
      <c r="C56" s="114"/>
      <c r="L56" s="4"/>
      <c r="M56" s="4"/>
      <c r="N56" s="4"/>
      <c r="O56" s="4"/>
    </row>
    <row r="57" spans="1:23" s="3" customFormat="1" ht="60" customHeight="1" x14ac:dyDescent="0.2">
      <c r="C57" s="114"/>
      <c r="L57" s="4"/>
      <c r="M57" s="4"/>
      <c r="N57" s="4"/>
      <c r="O57" s="4"/>
    </row>
    <row r="58" spans="1:23" s="3" customFormat="1" ht="60" customHeight="1" x14ac:dyDescent="0.2">
      <c r="C58" s="114"/>
      <c r="L58" s="4"/>
      <c r="M58" s="4"/>
      <c r="N58" s="4"/>
      <c r="O58" s="4"/>
    </row>
    <row r="59" spans="1:23" s="3" customFormat="1" ht="60" customHeight="1" x14ac:dyDescent="0.2">
      <c r="C59" s="114"/>
      <c r="L59" s="4"/>
      <c r="M59" s="4"/>
      <c r="N59" s="4"/>
      <c r="O59" s="4"/>
    </row>
    <row r="60" spans="1:23" s="3" customFormat="1" ht="60" customHeight="1" x14ac:dyDescent="0.2">
      <c r="C60" s="114"/>
      <c r="L60" s="4"/>
      <c r="M60" s="4"/>
      <c r="N60" s="4"/>
      <c r="O60" s="4"/>
    </row>
    <row r="61" spans="1:23" x14ac:dyDescent="0.2">
      <c r="A61" s="3"/>
      <c r="B61" s="3"/>
      <c r="C61" s="114"/>
      <c r="D61" s="3"/>
      <c r="E61" s="3"/>
      <c r="F61" s="3"/>
      <c r="G61" s="3"/>
      <c r="H61" s="3"/>
      <c r="I61" s="3"/>
      <c r="J61" s="3"/>
      <c r="K61" s="3"/>
      <c r="L61" s="4"/>
      <c r="M61" s="4"/>
      <c r="N61" s="4"/>
      <c r="O61" s="4"/>
      <c r="P61" s="3"/>
      <c r="Q61" s="3"/>
      <c r="R61" s="3"/>
      <c r="S61" s="3"/>
      <c r="T61" s="3"/>
      <c r="U61" s="3"/>
      <c r="V61" s="3"/>
      <c r="W61" s="3"/>
    </row>
    <row r="62" spans="1:23" x14ac:dyDescent="0.2">
      <c r="A62" s="3"/>
      <c r="B62" s="3"/>
      <c r="C62" s="114"/>
      <c r="D62" s="3"/>
      <c r="E62" s="3"/>
      <c r="F62" s="3"/>
      <c r="G62" s="3"/>
      <c r="H62" s="3"/>
      <c r="I62" s="3"/>
      <c r="J62" s="3"/>
      <c r="K62" s="3"/>
      <c r="L62" s="4"/>
      <c r="M62" s="4"/>
      <c r="N62" s="4"/>
      <c r="O62" s="4"/>
      <c r="P62" s="3"/>
      <c r="Q62" s="3"/>
      <c r="R62" s="3"/>
      <c r="S62" s="3"/>
      <c r="T62" s="3"/>
      <c r="U62" s="3"/>
      <c r="V62" s="3"/>
      <c r="W62" s="3"/>
    </row>
    <row r="63" spans="1:23" x14ac:dyDescent="0.2">
      <c r="A63" s="3"/>
      <c r="B63" s="3"/>
      <c r="C63" s="114"/>
      <c r="D63" s="3"/>
      <c r="E63" s="3"/>
      <c r="F63" s="3"/>
      <c r="G63" s="3"/>
      <c r="H63" s="3"/>
      <c r="I63" s="3"/>
      <c r="J63" s="3"/>
      <c r="K63" s="3"/>
      <c r="L63" s="4"/>
      <c r="M63" s="4"/>
      <c r="N63" s="4"/>
      <c r="O63" s="4"/>
      <c r="P63" s="3"/>
      <c r="Q63" s="3"/>
      <c r="R63" s="3"/>
      <c r="S63" s="3"/>
      <c r="T63" s="3"/>
      <c r="U63" s="3"/>
      <c r="V63" s="3"/>
      <c r="W63" s="3"/>
    </row>
    <row r="64" spans="1:23" x14ac:dyDescent="0.2">
      <c r="A64" s="3"/>
      <c r="B64" s="3"/>
      <c r="C64" s="114"/>
      <c r="D64" s="3"/>
      <c r="E64" s="3"/>
      <c r="F64" s="3"/>
      <c r="G64" s="3"/>
      <c r="H64" s="3"/>
      <c r="I64" s="3"/>
      <c r="J64" s="3"/>
      <c r="K64" s="3"/>
      <c r="L64" s="4"/>
      <c r="M64" s="4"/>
      <c r="N64" s="4"/>
      <c r="O64" s="4"/>
      <c r="P64" s="3"/>
      <c r="Q64" s="3"/>
      <c r="R64" s="3"/>
      <c r="S64" s="3"/>
      <c r="T64" s="3"/>
      <c r="U64" s="3"/>
      <c r="V64" s="3"/>
      <c r="W64" s="3"/>
    </row>
    <row r="65" spans="1:23" x14ac:dyDescent="0.2">
      <c r="A65" s="3"/>
      <c r="B65" s="3"/>
      <c r="C65" s="114"/>
      <c r="D65" s="3"/>
      <c r="E65" s="3"/>
      <c r="F65" s="3"/>
      <c r="G65" s="3"/>
      <c r="H65" s="3"/>
      <c r="I65" s="3"/>
      <c r="J65" s="3"/>
      <c r="K65" s="3"/>
      <c r="L65" s="4"/>
      <c r="M65" s="4"/>
      <c r="N65" s="4"/>
      <c r="O65" s="4"/>
      <c r="P65" s="3"/>
      <c r="Q65" s="3"/>
      <c r="R65" s="3"/>
      <c r="S65" s="3"/>
      <c r="T65" s="3"/>
      <c r="U65" s="3"/>
      <c r="V65" s="3"/>
      <c r="W65" s="3"/>
    </row>
  </sheetData>
  <mergeCells count="48">
    <mergeCell ref="L29:W29"/>
    <mergeCell ref="B37:B38"/>
    <mergeCell ref="C37:C38"/>
    <mergeCell ref="C9:C14"/>
    <mergeCell ref="B9:B14"/>
    <mergeCell ref="B33:B36"/>
    <mergeCell ref="C33:C36"/>
    <mergeCell ref="B26:B32"/>
    <mergeCell ref="C26:C32"/>
    <mergeCell ref="L30:W30"/>
    <mergeCell ref="B19:B25"/>
    <mergeCell ref="C19:C25"/>
    <mergeCell ref="D23:D25"/>
    <mergeCell ref="D26:D32"/>
    <mergeCell ref="L27:W27"/>
    <mergeCell ref="A2:B4"/>
    <mergeCell ref="A5:A6"/>
    <mergeCell ref="B5:B6"/>
    <mergeCell ref="C5:C6"/>
    <mergeCell ref="B15:B18"/>
    <mergeCell ref="C2:U4"/>
    <mergeCell ref="J5:J6"/>
    <mergeCell ref="K5:K6"/>
    <mergeCell ref="L5:L6"/>
    <mergeCell ref="M5:M6"/>
    <mergeCell ref="C15:C18"/>
    <mergeCell ref="D5:D6"/>
    <mergeCell ref="E5:E6"/>
    <mergeCell ref="F5:F6"/>
    <mergeCell ref="G5:G6"/>
    <mergeCell ref="S5:S6"/>
    <mergeCell ref="T5:T6"/>
    <mergeCell ref="U5:U6"/>
    <mergeCell ref="V5:V6"/>
    <mergeCell ref="W5:W6"/>
    <mergeCell ref="N5:N6"/>
    <mergeCell ref="O5:O6"/>
    <mergeCell ref="P5:P6"/>
    <mergeCell ref="Q5:Q6"/>
    <mergeCell ref="R5:R6"/>
    <mergeCell ref="B7:B8"/>
    <mergeCell ref="C7:C8"/>
    <mergeCell ref="D7:D8"/>
    <mergeCell ref="I5:I6"/>
    <mergeCell ref="D11:D12"/>
    <mergeCell ref="E11:E12"/>
    <mergeCell ref="G11:G12"/>
    <mergeCell ref="H5:H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C7AD-9412-E34B-8A0B-BE8D9C9C3C81}">
  <sheetPr>
    <pageSetUpPr fitToPage="1"/>
  </sheetPr>
  <dimension ref="A1:AC78"/>
  <sheetViews>
    <sheetView zoomScale="61" zoomScaleNormal="90" workbookViewId="0">
      <pane xSplit="3" ySplit="4" topLeftCell="D5" activePane="bottomRight" state="frozen"/>
      <selection pane="topRight" activeCell="D1" sqref="D1"/>
      <selection pane="bottomLeft" activeCell="A5" sqref="A5"/>
      <selection pane="bottomRight" sqref="A1:B3"/>
    </sheetView>
  </sheetViews>
  <sheetFormatPr baseColWidth="10" defaultColWidth="11.5" defaultRowHeight="14" x14ac:dyDescent="0.15"/>
  <cols>
    <col min="1" max="1" width="7.5" style="1" customWidth="1"/>
    <col min="2" max="2" width="42.33203125" style="1" customWidth="1"/>
    <col min="3" max="3" width="12.5" style="1" customWidth="1"/>
    <col min="4" max="4" width="15.6640625" style="1" customWidth="1"/>
    <col min="5" max="5" width="9.5" style="1" customWidth="1"/>
    <col min="6" max="6" width="8.1640625" style="20" customWidth="1"/>
    <col min="7" max="7" width="6.1640625" style="1" customWidth="1"/>
    <col min="8" max="8" width="7.1640625" style="20" customWidth="1"/>
    <col min="9" max="9" width="5.6640625" style="1" customWidth="1"/>
    <col min="10" max="10" width="8.33203125" style="20" customWidth="1"/>
    <col min="11" max="11" width="5" style="1" customWidth="1"/>
    <col min="12" max="12" width="7.6640625" style="20" customWidth="1"/>
    <col min="13" max="13" width="6" style="1" customWidth="1"/>
    <col min="14" max="14" width="7.33203125" style="20" customWidth="1"/>
    <col min="15" max="15" width="5" style="21" customWidth="1"/>
    <col min="16" max="16" width="9.1640625" style="22" customWidth="1"/>
    <col min="17" max="17" width="4.5" style="1" customWidth="1"/>
    <col min="18" max="18" width="7.33203125" style="20" customWidth="1"/>
    <col min="19" max="19" width="4.5" style="1" customWidth="1"/>
    <col min="20" max="20" width="7.1640625" style="20" customWidth="1"/>
    <col min="21" max="21" width="6.33203125" style="1" customWidth="1"/>
    <col min="22" max="22" width="8" style="20" customWidth="1"/>
    <col min="23" max="23" width="5" style="1" customWidth="1"/>
    <col min="24" max="24" width="7.5" style="20" customWidth="1"/>
    <col min="25" max="25" width="5" style="1" customWidth="1"/>
    <col min="26" max="26" width="7.1640625" style="20" customWidth="1"/>
    <col min="27" max="27" width="7.5" style="1" customWidth="1"/>
    <col min="28" max="28" width="7.5" style="20" customWidth="1"/>
    <col min="29" max="29" width="13.1640625" style="1" customWidth="1"/>
    <col min="30" max="16384" width="11.5" style="1"/>
  </cols>
  <sheetData>
    <row r="1" spans="1:29" s="15" customFormat="1" ht="18" customHeight="1" x14ac:dyDescent="0.2">
      <c r="A1" s="256"/>
      <c r="B1" s="256"/>
      <c r="C1" s="258" t="s">
        <v>133</v>
      </c>
      <c r="D1" s="259"/>
      <c r="E1" s="259"/>
      <c r="F1" s="259"/>
      <c r="G1" s="259"/>
      <c r="H1" s="259"/>
      <c r="I1" s="259"/>
      <c r="J1" s="259"/>
      <c r="K1" s="259"/>
      <c r="L1" s="259"/>
      <c r="M1" s="259"/>
      <c r="N1" s="259"/>
      <c r="O1" s="259"/>
      <c r="P1" s="259"/>
      <c r="Q1" s="259"/>
      <c r="R1" s="259"/>
      <c r="S1" s="259"/>
      <c r="T1" s="259"/>
      <c r="U1" s="259"/>
      <c r="V1" s="259"/>
      <c r="W1" s="259"/>
      <c r="X1" s="259"/>
      <c r="Y1" s="259"/>
      <c r="Z1" s="259"/>
      <c r="AA1" s="260"/>
      <c r="AB1" s="87" t="s">
        <v>11</v>
      </c>
      <c r="AC1" s="24"/>
    </row>
    <row r="2" spans="1:29" s="15" customFormat="1" ht="16" customHeight="1" x14ac:dyDescent="0.2">
      <c r="A2" s="257"/>
      <c r="B2" s="257"/>
      <c r="C2" s="261"/>
      <c r="D2" s="262"/>
      <c r="E2" s="262"/>
      <c r="F2" s="262"/>
      <c r="G2" s="262"/>
      <c r="H2" s="262"/>
      <c r="I2" s="262"/>
      <c r="J2" s="262"/>
      <c r="K2" s="262"/>
      <c r="L2" s="262"/>
      <c r="M2" s="262"/>
      <c r="N2" s="262"/>
      <c r="O2" s="262"/>
      <c r="P2" s="262"/>
      <c r="Q2" s="262"/>
      <c r="R2" s="262"/>
      <c r="S2" s="262"/>
      <c r="T2" s="262"/>
      <c r="U2" s="262"/>
      <c r="V2" s="262"/>
      <c r="W2" s="262"/>
      <c r="X2" s="262"/>
      <c r="Y2" s="262"/>
      <c r="Z2" s="262"/>
      <c r="AA2" s="263"/>
      <c r="AB2" s="87" t="s">
        <v>12</v>
      </c>
      <c r="AC2" s="25"/>
    </row>
    <row r="3" spans="1:29" ht="30" customHeight="1" thickBot="1" x14ac:dyDescent="0.2">
      <c r="A3" s="257"/>
      <c r="B3" s="257"/>
      <c r="C3" s="261"/>
      <c r="D3" s="262"/>
      <c r="E3" s="262"/>
      <c r="F3" s="262"/>
      <c r="G3" s="262"/>
      <c r="H3" s="262"/>
      <c r="I3" s="262"/>
      <c r="J3" s="262"/>
      <c r="K3" s="262"/>
      <c r="L3" s="262"/>
      <c r="M3" s="262"/>
      <c r="N3" s="262"/>
      <c r="O3" s="262"/>
      <c r="P3" s="262"/>
      <c r="Q3" s="262"/>
      <c r="R3" s="262"/>
      <c r="S3" s="262"/>
      <c r="T3" s="262"/>
      <c r="U3" s="262"/>
      <c r="V3" s="262"/>
      <c r="W3" s="262"/>
      <c r="X3" s="262"/>
      <c r="Y3" s="262"/>
      <c r="Z3" s="262"/>
      <c r="AA3" s="263"/>
      <c r="AB3" s="92" t="s">
        <v>13</v>
      </c>
      <c r="AC3" s="88"/>
    </row>
    <row r="4" spans="1:29" s="26" customFormat="1" ht="40" customHeight="1" thickBot="1" x14ac:dyDescent="0.2">
      <c r="A4" s="133" t="s">
        <v>48</v>
      </c>
      <c r="B4" s="134" t="s">
        <v>74</v>
      </c>
      <c r="C4" s="264" t="s">
        <v>75</v>
      </c>
      <c r="D4" s="264"/>
      <c r="E4" s="264" t="s">
        <v>76</v>
      </c>
      <c r="F4" s="264"/>
      <c r="G4" s="264" t="s">
        <v>77</v>
      </c>
      <c r="H4" s="264"/>
      <c r="I4" s="264" t="s">
        <v>78</v>
      </c>
      <c r="J4" s="264"/>
      <c r="K4" s="264" t="s">
        <v>79</v>
      </c>
      <c r="L4" s="264"/>
      <c r="M4" s="264" t="s">
        <v>80</v>
      </c>
      <c r="N4" s="264"/>
      <c r="O4" s="264" t="s">
        <v>81</v>
      </c>
      <c r="P4" s="264"/>
      <c r="Q4" s="264" t="s">
        <v>82</v>
      </c>
      <c r="R4" s="264"/>
      <c r="S4" s="264" t="s">
        <v>83</v>
      </c>
      <c r="T4" s="264"/>
      <c r="U4" s="264" t="s">
        <v>84</v>
      </c>
      <c r="V4" s="264"/>
      <c r="W4" s="264" t="s">
        <v>85</v>
      </c>
      <c r="X4" s="264"/>
      <c r="Y4" s="264" t="s">
        <v>86</v>
      </c>
      <c r="Z4" s="264"/>
      <c r="AA4" s="264" t="s">
        <v>87</v>
      </c>
      <c r="AB4" s="264"/>
      <c r="AC4" s="135" t="s">
        <v>88</v>
      </c>
    </row>
    <row r="5" spans="1:29" ht="25" customHeight="1" x14ac:dyDescent="0.15">
      <c r="A5" s="223">
        <f>'PLAN ACCIÓN 2021'!A7</f>
        <v>1</v>
      </c>
      <c r="B5" s="227" t="str">
        <f>'PLAN ACCIÓN 2021'!F7</f>
        <v xml:space="preserve">Acualizar el Plan Instucional de Gestion Ambiental - PIGA . </v>
      </c>
      <c r="C5" s="231">
        <f>E5+G5+I5+K5+M5+O5+Q5+S5+U5+W5+Y5+AA5</f>
        <v>1</v>
      </c>
      <c r="D5" s="71" t="s">
        <v>89</v>
      </c>
      <c r="E5" s="111"/>
      <c r="F5" s="216"/>
      <c r="G5" s="111"/>
      <c r="H5" s="216"/>
      <c r="I5" s="111"/>
      <c r="J5" s="216"/>
      <c r="K5" s="111">
        <v>1</v>
      </c>
      <c r="L5" s="216">
        <f>+K6/K5</f>
        <v>0</v>
      </c>
      <c r="M5" s="111"/>
      <c r="N5" s="216"/>
      <c r="O5" s="111"/>
      <c r="P5" s="252"/>
      <c r="Q5" s="111"/>
      <c r="R5" s="216"/>
      <c r="S5" s="111"/>
      <c r="T5" s="216"/>
      <c r="U5" s="111"/>
      <c r="V5" s="216"/>
      <c r="W5" s="111"/>
      <c r="X5" s="216"/>
      <c r="Y5" s="111"/>
      <c r="Z5" s="216"/>
      <c r="AA5" s="111"/>
      <c r="AB5" s="216"/>
      <c r="AC5" s="219">
        <f>+G6+I6+E6+K6+M6+O6+Q6+S6+U6+W6+Y6+AA6</f>
        <v>0</v>
      </c>
    </row>
    <row r="6" spans="1:29" ht="25" customHeight="1" x14ac:dyDescent="0.15">
      <c r="A6" s="221"/>
      <c r="B6" s="225"/>
      <c r="C6" s="229"/>
      <c r="D6" s="109" t="s">
        <v>90</v>
      </c>
      <c r="E6" s="16"/>
      <c r="F6" s="213"/>
      <c r="G6" s="16"/>
      <c r="H6" s="213"/>
      <c r="I6" s="16"/>
      <c r="J6" s="213"/>
      <c r="K6" s="16">
        <v>0</v>
      </c>
      <c r="L6" s="213"/>
      <c r="M6" s="16"/>
      <c r="N6" s="213"/>
      <c r="O6" s="16"/>
      <c r="P6" s="251"/>
      <c r="Q6" s="16"/>
      <c r="R6" s="213"/>
      <c r="S6" s="16"/>
      <c r="T6" s="213"/>
      <c r="U6" s="16"/>
      <c r="V6" s="213"/>
      <c r="W6" s="16"/>
      <c r="X6" s="213"/>
      <c r="Y6" s="16"/>
      <c r="Z6" s="213"/>
      <c r="AA6" s="16"/>
      <c r="AB6" s="213"/>
      <c r="AC6" s="217"/>
    </row>
    <row r="7" spans="1:29" ht="25" customHeight="1" x14ac:dyDescent="0.15">
      <c r="A7" s="221">
        <f>'PLAN ACCIÓN 2021'!A8</f>
        <v>2</v>
      </c>
      <c r="B7" s="225" t="str">
        <f>'PLAN ACCIÓN 2021'!F8</f>
        <v>Inscripción en el Programa de Gestión Empresarial de la Secetaría Distrital de Ambiente</v>
      </c>
      <c r="C7" s="229">
        <f>E7+G7+I7+K7+M7+O7+Q7+S7+U7+W7+Y7+AA7</f>
        <v>1</v>
      </c>
      <c r="D7" s="109" t="s">
        <v>89</v>
      </c>
      <c r="E7" s="108"/>
      <c r="F7" s="213"/>
      <c r="G7" s="108">
        <v>1</v>
      </c>
      <c r="H7" s="213">
        <f>+G8/G7</f>
        <v>0</v>
      </c>
      <c r="I7" s="108"/>
      <c r="J7" s="213"/>
      <c r="K7" s="108"/>
      <c r="L7" s="213"/>
      <c r="M7" s="108"/>
      <c r="N7" s="213"/>
      <c r="O7" s="108"/>
      <c r="P7" s="251"/>
      <c r="Q7" s="108"/>
      <c r="R7" s="213"/>
      <c r="S7" s="108"/>
      <c r="T7" s="213"/>
      <c r="U7" s="108"/>
      <c r="V7" s="213"/>
      <c r="W7" s="108"/>
      <c r="X7" s="213"/>
      <c r="Y7" s="108"/>
      <c r="Z7" s="213"/>
      <c r="AA7" s="108"/>
      <c r="AB7" s="213"/>
      <c r="AC7" s="217">
        <f>+G8+I8+E8+K8+M8+O8+Q8+S8+U8+W8+Y8+AA8</f>
        <v>0</v>
      </c>
    </row>
    <row r="8" spans="1:29" ht="25" customHeight="1" thickBot="1" x14ac:dyDescent="0.2">
      <c r="A8" s="222"/>
      <c r="B8" s="226"/>
      <c r="C8" s="230"/>
      <c r="D8" s="110" t="s">
        <v>90</v>
      </c>
      <c r="E8" s="91"/>
      <c r="F8" s="215"/>
      <c r="G8" s="91">
        <v>0</v>
      </c>
      <c r="H8" s="215"/>
      <c r="I8" s="91"/>
      <c r="J8" s="215"/>
      <c r="K8" s="91"/>
      <c r="L8" s="215"/>
      <c r="M8" s="91"/>
      <c r="N8" s="215"/>
      <c r="O8" s="91"/>
      <c r="P8" s="234"/>
      <c r="Q8" s="91"/>
      <c r="R8" s="215"/>
      <c r="S8" s="91"/>
      <c r="T8" s="215"/>
      <c r="U8" s="91"/>
      <c r="V8" s="215"/>
      <c r="W8" s="91"/>
      <c r="X8" s="215"/>
      <c r="Y8" s="91"/>
      <c r="Z8" s="215"/>
      <c r="AA8" s="91"/>
      <c r="AB8" s="215"/>
      <c r="AC8" s="218"/>
    </row>
    <row r="9" spans="1:29" ht="25" customHeight="1" x14ac:dyDescent="0.15">
      <c r="A9" s="223">
        <f>'PLAN ACCIÓN 2021'!A9</f>
        <v>3</v>
      </c>
      <c r="B9" s="227" t="str">
        <f>'PLAN ACCIÓN 2021'!F9</f>
        <v>Calcular por trimestre la diferencia del consumo de agua, con respecto al consumo del año anterior reportado en el recibo de facturación.</v>
      </c>
      <c r="C9" s="231">
        <f>E9+G9+I9+K9+M9+O9+Q9+S9+U9+W9+Y9+AA9</f>
        <v>4</v>
      </c>
      <c r="D9" s="71" t="s">
        <v>89</v>
      </c>
      <c r="E9" s="111"/>
      <c r="F9" s="255"/>
      <c r="G9" s="111">
        <v>1</v>
      </c>
      <c r="H9" s="216">
        <f>+G10/G9</f>
        <v>0</v>
      </c>
      <c r="I9" s="111"/>
      <c r="J9" s="255"/>
      <c r="K9" s="111"/>
      <c r="L9" s="255"/>
      <c r="M9" s="111">
        <v>1</v>
      </c>
      <c r="N9" s="216">
        <f>+M10/M9</f>
        <v>0</v>
      </c>
      <c r="O9" s="111"/>
      <c r="P9" s="216"/>
      <c r="Q9" s="111"/>
      <c r="R9" s="216"/>
      <c r="S9" s="111">
        <v>1</v>
      </c>
      <c r="T9" s="216">
        <f>+S10/S9</f>
        <v>0</v>
      </c>
      <c r="U9" s="111"/>
      <c r="V9" s="216"/>
      <c r="W9" s="111"/>
      <c r="X9" s="255"/>
      <c r="Y9" s="111">
        <v>1</v>
      </c>
      <c r="Z9" s="216">
        <f>+Y10/Y9</f>
        <v>0</v>
      </c>
      <c r="AA9" s="111"/>
      <c r="AB9" s="216"/>
      <c r="AC9" s="219">
        <f>+G10+I10+E10+K10+M10+O10+Q10+S10+U10+W10+Y10+AA10</f>
        <v>0</v>
      </c>
    </row>
    <row r="10" spans="1:29" ht="25" customHeight="1" x14ac:dyDescent="0.15">
      <c r="A10" s="221"/>
      <c r="B10" s="225"/>
      <c r="C10" s="229"/>
      <c r="D10" s="109" t="s">
        <v>90</v>
      </c>
      <c r="E10" s="16"/>
      <c r="F10" s="242"/>
      <c r="G10" s="16">
        <v>0</v>
      </c>
      <c r="H10" s="213"/>
      <c r="I10" s="16"/>
      <c r="J10" s="242"/>
      <c r="K10" s="16"/>
      <c r="L10" s="242"/>
      <c r="M10" s="16">
        <v>0</v>
      </c>
      <c r="N10" s="213"/>
      <c r="O10" s="16"/>
      <c r="P10" s="213"/>
      <c r="Q10" s="17"/>
      <c r="R10" s="213"/>
      <c r="S10" s="16">
        <v>0</v>
      </c>
      <c r="T10" s="213"/>
      <c r="U10" s="17"/>
      <c r="V10" s="213"/>
      <c r="W10" s="16"/>
      <c r="X10" s="242"/>
      <c r="Y10" s="16">
        <v>0</v>
      </c>
      <c r="Z10" s="213"/>
      <c r="AA10" s="16"/>
      <c r="AB10" s="213"/>
      <c r="AC10" s="217"/>
    </row>
    <row r="11" spans="1:29" ht="25" customHeight="1" x14ac:dyDescent="0.15">
      <c r="A11" s="221">
        <f>'PLAN ACCIÓN 2021'!A10</f>
        <v>4</v>
      </c>
      <c r="B11" s="225" t="str">
        <f>'PLAN ACCIÓN 2021'!F10</f>
        <v>Realizar el cálculo per cápita del consumo de agua cada tres meses por turno de trabajo.</v>
      </c>
      <c r="C11" s="229">
        <f>E11+G11+I11+K11+M11+O11+Q11+S11+U11+W11+Y11+AA11</f>
        <v>4</v>
      </c>
      <c r="D11" s="109" t="s">
        <v>89</v>
      </c>
      <c r="E11" s="108"/>
      <c r="F11" s="242"/>
      <c r="G11" s="108">
        <v>1</v>
      </c>
      <c r="H11" s="213">
        <f>+G12/G11</f>
        <v>0</v>
      </c>
      <c r="I11" s="108"/>
      <c r="J11" s="242"/>
      <c r="K11" s="108"/>
      <c r="L11" s="242"/>
      <c r="M11" s="108">
        <v>1</v>
      </c>
      <c r="N11" s="213">
        <f>+M12/M11</f>
        <v>0</v>
      </c>
      <c r="O11" s="108"/>
      <c r="P11" s="213"/>
      <c r="Q11" s="108"/>
      <c r="R11" s="213"/>
      <c r="S11" s="108">
        <v>1</v>
      </c>
      <c r="T11" s="213">
        <f>+S12/S11</f>
        <v>0</v>
      </c>
      <c r="U11" s="108"/>
      <c r="V11" s="213"/>
      <c r="W11" s="108"/>
      <c r="X11" s="242"/>
      <c r="Y11" s="108">
        <v>1</v>
      </c>
      <c r="Z11" s="213">
        <f>+Y12/Y11</f>
        <v>0</v>
      </c>
      <c r="AA11" s="108"/>
      <c r="AB11" s="213"/>
      <c r="AC11" s="217">
        <f>+G12+I12+E12+K12+M12+O12+Q12+S12+U12+W12+Y12+AA12</f>
        <v>0</v>
      </c>
    </row>
    <row r="12" spans="1:29" ht="25" customHeight="1" x14ac:dyDescent="0.15">
      <c r="A12" s="221"/>
      <c r="B12" s="225"/>
      <c r="C12" s="229"/>
      <c r="D12" s="109" t="s">
        <v>90</v>
      </c>
      <c r="E12" s="16"/>
      <c r="F12" s="242"/>
      <c r="G12" s="16">
        <v>0</v>
      </c>
      <c r="H12" s="213"/>
      <c r="I12" s="16"/>
      <c r="J12" s="242"/>
      <c r="K12" s="16"/>
      <c r="L12" s="242"/>
      <c r="M12" s="16">
        <v>0</v>
      </c>
      <c r="N12" s="213"/>
      <c r="O12" s="16"/>
      <c r="P12" s="213"/>
      <c r="Q12" s="17"/>
      <c r="R12" s="213"/>
      <c r="S12" s="16">
        <v>0</v>
      </c>
      <c r="T12" s="213"/>
      <c r="U12" s="17"/>
      <c r="V12" s="213"/>
      <c r="W12" s="16"/>
      <c r="X12" s="242"/>
      <c r="Y12" s="16">
        <v>0</v>
      </c>
      <c r="Z12" s="213"/>
      <c r="AA12" s="16"/>
      <c r="AB12" s="213"/>
      <c r="AC12" s="217"/>
    </row>
    <row r="13" spans="1:29" ht="25" customHeight="1" x14ac:dyDescent="0.15">
      <c r="A13" s="221">
        <f>'PLAN ACCIÓN 2021'!A11</f>
        <v>5</v>
      </c>
      <c r="B13" s="225" t="str">
        <f>'PLAN ACCIÓN 2021'!F11</f>
        <v>Validar que se realicen dos lavados de tanques en el año por la administración del edificio.</v>
      </c>
      <c r="C13" s="229">
        <f>E13+G13+I13+K13+M13+O13+Q13+S13+U13+W13+Y13+AA13</f>
        <v>2</v>
      </c>
      <c r="D13" s="109" t="s">
        <v>89</v>
      </c>
      <c r="E13" s="108"/>
      <c r="F13" s="213"/>
      <c r="G13" s="108"/>
      <c r="H13" s="213"/>
      <c r="I13" s="108"/>
      <c r="J13" s="213"/>
      <c r="K13" s="108"/>
      <c r="L13" s="213"/>
      <c r="M13" s="108">
        <v>1</v>
      </c>
      <c r="N13" s="213">
        <f>+M14/M13</f>
        <v>0</v>
      </c>
      <c r="O13" s="108"/>
      <c r="P13" s="213"/>
      <c r="Q13" s="108"/>
      <c r="R13" s="213"/>
      <c r="S13" s="108"/>
      <c r="T13" s="213"/>
      <c r="U13" s="108"/>
      <c r="V13" s="213"/>
      <c r="W13" s="108"/>
      <c r="X13" s="213"/>
      <c r="Y13" s="108">
        <v>1</v>
      </c>
      <c r="Z13" s="213">
        <f>+Y14/Y13</f>
        <v>0</v>
      </c>
      <c r="AA13" s="108"/>
      <c r="AB13" s="213"/>
      <c r="AC13" s="217">
        <f>+G14+I14+E14+K14+M14+O14+Q14+S14+U14+W14+Y14+AA14</f>
        <v>0</v>
      </c>
    </row>
    <row r="14" spans="1:29" ht="25" customHeight="1" x14ac:dyDescent="0.15">
      <c r="A14" s="221"/>
      <c r="B14" s="225"/>
      <c r="C14" s="229"/>
      <c r="D14" s="109" t="s">
        <v>90</v>
      </c>
      <c r="E14" s="16"/>
      <c r="F14" s="213"/>
      <c r="G14" s="16"/>
      <c r="H14" s="213"/>
      <c r="I14" s="16"/>
      <c r="J14" s="213"/>
      <c r="K14" s="16"/>
      <c r="L14" s="213"/>
      <c r="M14" s="16">
        <v>0</v>
      </c>
      <c r="N14" s="213"/>
      <c r="O14" s="16"/>
      <c r="P14" s="213"/>
      <c r="Q14" s="16"/>
      <c r="R14" s="213"/>
      <c r="S14" s="16"/>
      <c r="T14" s="213"/>
      <c r="U14" s="16"/>
      <c r="V14" s="213"/>
      <c r="W14" s="16"/>
      <c r="X14" s="213"/>
      <c r="Y14" s="16">
        <v>0</v>
      </c>
      <c r="Z14" s="213"/>
      <c r="AA14" s="16"/>
      <c r="AB14" s="213"/>
      <c r="AC14" s="217"/>
    </row>
    <row r="15" spans="1:29" ht="25" customHeight="1" x14ac:dyDescent="0.15">
      <c r="A15" s="221">
        <f>'PLAN ACCIÓN 2021'!A12</f>
        <v>6</v>
      </c>
      <c r="B15" s="225" t="str">
        <f>'PLAN ACCIÓN 2021'!F12</f>
        <v>Validar los resultados de laboratorio de la calidad del agua realizados por la administración del edificio de acuerdo con los limites permisibles de la Resolución 2115 del 2007.</v>
      </c>
      <c r="C15" s="229">
        <f>E15+G15+I15+K15+M15+O15+Q15+S15+U15+W15+Y15+AA15</f>
        <v>2</v>
      </c>
      <c r="D15" s="109" t="s">
        <v>89</v>
      </c>
      <c r="E15" s="108"/>
      <c r="F15" s="213"/>
      <c r="G15" s="108"/>
      <c r="H15" s="213"/>
      <c r="I15" s="108"/>
      <c r="J15" s="251"/>
      <c r="K15" s="108"/>
      <c r="L15" s="213"/>
      <c r="M15" s="108">
        <v>1</v>
      </c>
      <c r="N15" s="213">
        <f>+M16/M15</f>
        <v>0</v>
      </c>
      <c r="O15" s="108"/>
      <c r="P15" s="213"/>
      <c r="Q15" s="108"/>
      <c r="R15" s="213"/>
      <c r="S15" s="108"/>
      <c r="T15" s="213"/>
      <c r="U15" s="108"/>
      <c r="V15" s="213"/>
      <c r="W15" s="108"/>
      <c r="X15" s="213"/>
      <c r="Y15" s="108">
        <v>1</v>
      </c>
      <c r="Z15" s="213">
        <f>+Y16/Y15</f>
        <v>0</v>
      </c>
      <c r="AA15" s="108"/>
      <c r="AB15" s="213"/>
      <c r="AC15" s="217">
        <f>+G16+I16+E16+K16+M16+O16+Q16+S16+U16+W16+Y16+AA16</f>
        <v>0</v>
      </c>
    </row>
    <row r="16" spans="1:29" ht="25" customHeight="1" x14ac:dyDescent="0.15">
      <c r="A16" s="221"/>
      <c r="B16" s="225"/>
      <c r="C16" s="229"/>
      <c r="D16" s="109" t="s">
        <v>90</v>
      </c>
      <c r="E16" s="16"/>
      <c r="F16" s="213"/>
      <c r="G16" s="16"/>
      <c r="H16" s="213"/>
      <c r="I16" s="16"/>
      <c r="J16" s="251"/>
      <c r="K16" s="16"/>
      <c r="L16" s="213"/>
      <c r="M16" s="16">
        <v>0</v>
      </c>
      <c r="N16" s="213"/>
      <c r="O16" s="16"/>
      <c r="P16" s="213"/>
      <c r="Q16" s="16"/>
      <c r="R16" s="213"/>
      <c r="S16" s="16"/>
      <c r="T16" s="213"/>
      <c r="U16" s="16"/>
      <c r="V16" s="213"/>
      <c r="W16" s="16"/>
      <c r="X16" s="213"/>
      <c r="Y16" s="16">
        <v>0</v>
      </c>
      <c r="Z16" s="213"/>
      <c r="AA16" s="16"/>
      <c r="AB16" s="213"/>
      <c r="AC16" s="217"/>
    </row>
    <row r="17" spans="1:29" ht="25" customHeight="1" x14ac:dyDescent="0.15">
      <c r="A17" s="221">
        <f>'PLAN ACCIÓN 2021'!A13</f>
        <v>7</v>
      </c>
      <c r="B17" s="225" t="str">
        <f>'PLAN ACCIÓN 2021'!F13</f>
        <v>Se realizarán dos campañas educativas en la vigencia por medio de los canales digitales institucionales en ahorro de agua.</v>
      </c>
      <c r="C17" s="229">
        <f>E17+G17+I17+K17+M17+O17+Q17+S17+U17+W17+Y17+AA17</f>
        <v>2</v>
      </c>
      <c r="D17" s="109" t="s">
        <v>89</v>
      </c>
      <c r="E17" s="108"/>
      <c r="F17" s="213"/>
      <c r="G17" s="108"/>
      <c r="H17" s="213"/>
      <c r="I17" s="108">
        <v>1</v>
      </c>
      <c r="J17" s="213">
        <f>+I18/I17</f>
        <v>0</v>
      </c>
      <c r="K17" s="108"/>
      <c r="L17" s="213"/>
      <c r="M17" s="108"/>
      <c r="N17" s="213"/>
      <c r="O17" s="108"/>
      <c r="P17" s="251"/>
      <c r="Q17" s="108"/>
      <c r="R17" s="213"/>
      <c r="S17" s="108"/>
      <c r="T17" s="213"/>
      <c r="U17" s="108">
        <v>1</v>
      </c>
      <c r="V17" s="213">
        <f>+U18/U17</f>
        <v>0</v>
      </c>
      <c r="W17" s="108"/>
      <c r="X17" s="213"/>
      <c r="Y17" s="108"/>
      <c r="Z17" s="213"/>
      <c r="AA17" s="108"/>
      <c r="AB17" s="213"/>
      <c r="AC17" s="217">
        <f>+G18+I18+E18+K18+M18+O18+Q18+S18+U18+W18+Y18+AA18</f>
        <v>0</v>
      </c>
    </row>
    <row r="18" spans="1:29" ht="25" customHeight="1" x14ac:dyDescent="0.15">
      <c r="A18" s="221"/>
      <c r="B18" s="225"/>
      <c r="C18" s="229"/>
      <c r="D18" s="109" t="s">
        <v>90</v>
      </c>
      <c r="E18" s="16"/>
      <c r="F18" s="213"/>
      <c r="G18" s="16"/>
      <c r="H18" s="213"/>
      <c r="I18" s="16">
        <v>0</v>
      </c>
      <c r="J18" s="213"/>
      <c r="K18" s="16"/>
      <c r="L18" s="213"/>
      <c r="M18" s="16"/>
      <c r="N18" s="213"/>
      <c r="O18" s="16"/>
      <c r="P18" s="251"/>
      <c r="Q18" s="16"/>
      <c r="R18" s="213"/>
      <c r="S18" s="16"/>
      <c r="T18" s="213"/>
      <c r="U18" s="16">
        <v>0</v>
      </c>
      <c r="V18" s="213"/>
      <c r="W18" s="16"/>
      <c r="X18" s="213"/>
      <c r="Y18" s="16"/>
      <c r="Z18" s="213"/>
      <c r="AA18" s="16"/>
      <c r="AB18" s="213"/>
      <c r="AC18" s="217"/>
    </row>
    <row r="19" spans="1:29" ht="25" customHeight="1" x14ac:dyDescent="0.15">
      <c r="A19" s="221">
        <f>'PLAN ACCIÓN 2021'!A14</f>
        <v>8</v>
      </c>
      <c r="B19" s="225" t="str">
        <f>'PLAN ACCIÓN 2021'!F14</f>
        <v>Verificar semestralmente que  las instalaciones hidráulicas no presenten fugas de agua.</v>
      </c>
      <c r="C19" s="229">
        <f>E19+G19+I19+K19+M19+O19+Q19+S19+U19+W19+Y19+AA19</f>
        <v>2</v>
      </c>
      <c r="D19" s="109" t="s">
        <v>89</v>
      </c>
      <c r="E19" s="108"/>
      <c r="F19" s="213"/>
      <c r="G19" s="108"/>
      <c r="H19" s="213"/>
      <c r="I19" s="108"/>
      <c r="J19" s="213"/>
      <c r="K19" s="108"/>
      <c r="L19" s="213"/>
      <c r="M19" s="108">
        <v>1</v>
      </c>
      <c r="N19" s="213">
        <f>+M20/M19</f>
        <v>0</v>
      </c>
      <c r="O19" s="108"/>
      <c r="P19" s="251"/>
      <c r="Q19" s="108"/>
      <c r="R19" s="213"/>
      <c r="S19" s="108"/>
      <c r="T19" s="213"/>
      <c r="U19" s="108"/>
      <c r="V19" s="213"/>
      <c r="W19" s="108"/>
      <c r="X19" s="213"/>
      <c r="Y19" s="108">
        <v>1</v>
      </c>
      <c r="Z19" s="213">
        <f>+Y20/Y19</f>
        <v>0</v>
      </c>
      <c r="AA19" s="108"/>
      <c r="AB19" s="213"/>
      <c r="AC19" s="217">
        <f>+G20+I20+E20+K20+M20+O20+Q20+S20+U20+W20+Y20+AA20</f>
        <v>0</v>
      </c>
    </row>
    <row r="20" spans="1:29" ht="25" customHeight="1" thickBot="1" x14ac:dyDescent="0.2">
      <c r="A20" s="222"/>
      <c r="B20" s="226"/>
      <c r="C20" s="230"/>
      <c r="D20" s="110" t="s">
        <v>90</v>
      </c>
      <c r="E20" s="91"/>
      <c r="F20" s="215"/>
      <c r="G20" s="91"/>
      <c r="H20" s="215"/>
      <c r="I20" s="91"/>
      <c r="J20" s="215"/>
      <c r="K20" s="91"/>
      <c r="L20" s="215"/>
      <c r="M20" s="91">
        <v>0</v>
      </c>
      <c r="N20" s="215"/>
      <c r="O20" s="91"/>
      <c r="P20" s="234"/>
      <c r="Q20" s="91"/>
      <c r="R20" s="215"/>
      <c r="S20" s="91"/>
      <c r="T20" s="215"/>
      <c r="U20" s="91"/>
      <c r="V20" s="215"/>
      <c r="W20" s="91"/>
      <c r="X20" s="215"/>
      <c r="Y20" s="91">
        <v>0</v>
      </c>
      <c r="Z20" s="215"/>
      <c r="AA20" s="91"/>
      <c r="AB20" s="215"/>
      <c r="AC20" s="218"/>
    </row>
    <row r="21" spans="1:29" ht="25" customHeight="1" x14ac:dyDescent="0.15">
      <c r="A21" s="223">
        <f>'PLAN ACCIÓN 2021'!A15</f>
        <v>9</v>
      </c>
      <c r="B21" s="227" t="str">
        <f>'PLAN ACCIÓN 2021'!F15</f>
        <v>Calcular mensualmente la diferencia del consumo de energia, con respecto al consumo del año anterior reportado en el recibo de facturación.</v>
      </c>
      <c r="C21" s="231">
        <f>E21+G21+I21+K21+M21+O21+Q21+S21+U21+W21+Y21+AA21</f>
        <v>12</v>
      </c>
      <c r="D21" s="71" t="s">
        <v>89</v>
      </c>
      <c r="E21" s="146">
        <v>1</v>
      </c>
      <c r="F21" s="216">
        <f>+E22/E21</f>
        <v>0</v>
      </c>
      <c r="G21" s="146">
        <v>1</v>
      </c>
      <c r="H21" s="216">
        <f>+G22/G21</f>
        <v>0</v>
      </c>
      <c r="I21" s="146">
        <v>1</v>
      </c>
      <c r="J21" s="216">
        <f>+I22/I21</f>
        <v>0</v>
      </c>
      <c r="K21" s="146">
        <v>1</v>
      </c>
      <c r="L21" s="216">
        <f>+K22/K21</f>
        <v>0</v>
      </c>
      <c r="M21" s="146">
        <v>1</v>
      </c>
      <c r="N21" s="216">
        <f>+M22/M21</f>
        <v>0</v>
      </c>
      <c r="O21" s="146">
        <v>1</v>
      </c>
      <c r="P21" s="216">
        <f>+O22/O21</f>
        <v>0</v>
      </c>
      <c r="Q21" s="146">
        <v>1</v>
      </c>
      <c r="R21" s="216">
        <f>+Q22/Q21</f>
        <v>0</v>
      </c>
      <c r="S21" s="146">
        <v>1</v>
      </c>
      <c r="T21" s="266">
        <f>+S22/S21</f>
        <v>0</v>
      </c>
      <c r="U21" s="146">
        <v>1</v>
      </c>
      <c r="V21" s="266">
        <f>+U22/U21</f>
        <v>0</v>
      </c>
      <c r="W21" s="146">
        <v>1</v>
      </c>
      <c r="X21" s="216">
        <f>+W22/W21</f>
        <v>0</v>
      </c>
      <c r="Y21" s="146">
        <v>1</v>
      </c>
      <c r="Z21" s="266">
        <f>+Y22/Y21</f>
        <v>0</v>
      </c>
      <c r="AA21" s="146">
        <v>1</v>
      </c>
      <c r="AB21" s="266">
        <f>+AA22/AA21</f>
        <v>0</v>
      </c>
      <c r="AC21" s="219">
        <f>+G22+I22+E22+K22+M22+O22+Q22+S22+U22+W22+Y22+AA22</f>
        <v>0</v>
      </c>
    </row>
    <row r="22" spans="1:29" ht="25" customHeight="1" x14ac:dyDescent="0.15">
      <c r="A22" s="221"/>
      <c r="B22" s="225"/>
      <c r="C22" s="229"/>
      <c r="D22" s="149" t="s">
        <v>90</v>
      </c>
      <c r="E22" s="16">
        <v>0</v>
      </c>
      <c r="F22" s="213"/>
      <c r="G22" s="16">
        <v>0</v>
      </c>
      <c r="H22" s="213"/>
      <c r="I22" s="16">
        <v>0</v>
      </c>
      <c r="J22" s="213"/>
      <c r="K22" s="16">
        <v>0</v>
      </c>
      <c r="L22" s="213"/>
      <c r="M22" s="16">
        <v>0</v>
      </c>
      <c r="N22" s="213"/>
      <c r="O22" s="16">
        <v>0</v>
      </c>
      <c r="P22" s="213"/>
      <c r="Q22" s="16">
        <v>0</v>
      </c>
      <c r="R22" s="213"/>
      <c r="S22" s="16">
        <v>0</v>
      </c>
      <c r="T22" s="253"/>
      <c r="U22" s="16">
        <v>0</v>
      </c>
      <c r="V22" s="253"/>
      <c r="W22" s="16">
        <v>0</v>
      </c>
      <c r="X22" s="213"/>
      <c r="Y22" s="16">
        <v>0</v>
      </c>
      <c r="Z22" s="253"/>
      <c r="AA22" s="16">
        <v>0</v>
      </c>
      <c r="AB22" s="253"/>
      <c r="AC22" s="217"/>
    </row>
    <row r="23" spans="1:29" ht="25" customHeight="1" x14ac:dyDescent="0.15">
      <c r="A23" s="221">
        <f>'PLAN ACCIÓN 2021'!A16</f>
        <v>10</v>
      </c>
      <c r="B23" s="225" t="str">
        <f>'PLAN ACCIÓN 2021'!F16</f>
        <v>Realizar mensualemnte el cálculo per cápita del consumo de energía por turno de trabajo.</v>
      </c>
      <c r="C23" s="229">
        <f>E23+G23+I23+K23+M23+O23+Q23+S23+U23+W23+Y23+AA23</f>
        <v>12</v>
      </c>
      <c r="D23" s="149" t="s">
        <v>89</v>
      </c>
      <c r="E23" s="145">
        <v>1</v>
      </c>
      <c r="F23" s="213">
        <f>+E24/E23</f>
        <v>0</v>
      </c>
      <c r="G23" s="145">
        <v>1</v>
      </c>
      <c r="H23" s="213">
        <f>+G24/G23</f>
        <v>0</v>
      </c>
      <c r="I23" s="145">
        <v>1</v>
      </c>
      <c r="J23" s="213">
        <f>+I24/I23</f>
        <v>0</v>
      </c>
      <c r="K23" s="145">
        <v>1</v>
      </c>
      <c r="L23" s="213">
        <f>+K24/K23</f>
        <v>0</v>
      </c>
      <c r="M23" s="145">
        <v>1</v>
      </c>
      <c r="N23" s="213">
        <f>+M24/M23</f>
        <v>0</v>
      </c>
      <c r="O23" s="145">
        <v>1</v>
      </c>
      <c r="P23" s="213">
        <f>+O24/O23</f>
        <v>0</v>
      </c>
      <c r="Q23" s="145">
        <v>1</v>
      </c>
      <c r="R23" s="213">
        <f>+Q24/Q23</f>
        <v>0</v>
      </c>
      <c r="S23" s="145">
        <v>1</v>
      </c>
      <c r="T23" s="215">
        <f>+S24/S23</f>
        <v>0</v>
      </c>
      <c r="U23" s="145">
        <v>1</v>
      </c>
      <c r="V23" s="215">
        <f>+U24/U23</f>
        <v>0</v>
      </c>
      <c r="W23" s="145">
        <v>1</v>
      </c>
      <c r="X23" s="213">
        <f>+W24/W23</f>
        <v>0</v>
      </c>
      <c r="Y23" s="145">
        <v>1</v>
      </c>
      <c r="Z23" s="215">
        <f>+Y24/Y23</f>
        <v>0</v>
      </c>
      <c r="AA23" s="145">
        <v>1</v>
      </c>
      <c r="AB23" s="215">
        <f>+AA24/AA23</f>
        <v>0</v>
      </c>
      <c r="AC23" s="217">
        <f>+G24+I24+E24+K24+M24+O24+Q24+S24+U24+W24+Y24+AA24</f>
        <v>0</v>
      </c>
    </row>
    <row r="24" spans="1:29" ht="25" customHeight="1" x14ac:dyDescent="0.15">
      <c r="A24" s="221"/>
      <c r="B24" s="225"/>
      <c r="C24" s="229"/>
      <c r="D24" s="149" t="s">
        <v>90</v>
      </c>
      <c r="E24" s="16">
        <v>0</v>
      </c>
      <c r="F24" s="213"/>
      <c r="G24" s="16">
        <v>0</v>
      </c>
      <c r="H24" s="213"/>
      <c r="I24" s="16">
        <v>0</v>
      </c>
      <c r="J24" s="213"/>
      <c r="K24" s="16">
        <v>0</v>
      </c>
      <c r="L24" s="213"/>
      <c r="M24" s="16">
        <v>0</v>
      </c>
      <c r="N24" s="213"/>
      <c r="O24" s="16">
        <v>0</v>
      </c>
      <c r="P24" s="213"/>
      <c r="Q24" s="16">
        <v>0</v>
      </c>
      <c r="R24" s="213"/>
      <c r="S24" s="16">
        <v>0</v>
      </c>
      <c r="T24" s="253"/>
      <c r="U24" s="16">
        <v>0</v>
      </c>
      <c r="V24" s="253"/>
      <c r="W24" s="16">
        <v>0</v>
      </c>
      <c r="X24" s="213"/>
      <c r="Y24" s="16">
        <v>0</v>
      </c>
      <c r="Z24" s="253"/>
      <c r="AA24" s="16">
        <v>0</v>
      </c>
      <c r="AB24" s="253"/>
      <c r="AC24" s="217"/>
    </row>
    <row r="25" spans="1:29" ht="25" customHeight="1" x14ac:dyDescent="0.15">
      <c r="A25" s="221">
        <f>'PLAN ACCIÓN 2021'!A17</f>
        <v>11</v>
      </c>
      <c r="B25" s="225" t="str">
        <f>'PLAN ACCIÓN 2021'!F17</f>
        <v>Generar un screen en los computadores de la Unidad que permita recordar a los funcionarios, buenas practicas en el ahorro de la energía.</v>
      </c>
      <c r="C25" s="229">
        <f>E25+G25+I25+K25+M25+O25+Q25+S25+U25+W25+Y25+AA25</f>
        <v>1</v>
      </c>
      <c r="D25" s="149" t="s">
        <v>89</v>
      </c>
      <c r="E25" s="145"/>
      <c r="F25" s="213"/>
      <c r="G25" s="145">
        <v>1</v>
      </c>
      <c r="H25" s="213">
        <f>+G26/G25</f>
        <v>0</v>
      </c>
      <c r="I25" s="145"/>
      <c r="J25" s="213"/>
      <c r="K25" s="145"/>
      <c r="L25" s="213"/>
      <c r="M25" s="145"/>
      <c r="N25" s="213"/>
      <c r="O25" s="145"/>
      <c r="P25" s="251"/>
      <c r="Q25" s="145"/>
      <c r="R25" s="213"/>
      <c r="S25" s="145"/>
      <c r="T25" s="213"/>
      <c r="U25" s="145"/>
      <c r="V25" s="213"/>
      <c r="W25" s="145"/>
      <c r="X25" s="213"/>
      <c r="Y25" s="145"/>
      <c r="Z25" s="213"/>
      <c r="AA25" s="145"/>
      <c r="AB25" s="213"/>
      <c r="AC25" s="217">
        <f>+G26+I26+E26+K26+M26+O26+Q26+S26+U26+W26+Y26+AA26</f>
        <v>0</v>
      </c>
    </row>
    <row r="26" spans="1:29" ht="25" customHeight="1" x14ac:dyDescent="0.15">
      <c r="A26" s="221"/>
      <c r="B26" s="225"/>
      <c r="C26" s="229"/>
      <c r="D26" s="149" t="s">
        <v>90</v>
      </c>
      <c r="E26" s="16"/>
      <c r="F26" s="213"/>
      <c r="G26" s="16">
        <v>0</v>
      </c>
      <c r="H26" s="213"/>
      <c r="I26" s="16"/>
      <c r="J26" s="213"/>
      <c r="K26" s="16"/>
      <c r="L26" s="213"/>
      <c r="M26" s="16"/>
      <c r="N26" s="213"/>
      <c r="O26" s="16"/>
      <c r="P26" s="251"/>
      <c r="Q26" s="16"/>
      <c r="R26" s="213"/>
      <c r="S26" s="16"/>
      <c r="T26" s="213"/>
      <c r="U26" s="16"/>
      <c r="V26" s="213"/>
      <c r="W26" s="16"/>
      <c r="X26" s="213"/>
      <c r="Y26" s="16"/>
      <c r="Z26" s="213"/>
      <c r="AA26" s="16"/>
      <c r="AB26" s="213"/>
      <c r="AC26" s="217"/>
    </row>
    <row r="27" spans="1:29" ht="34" customHeight="1" x14ac:dyDescent="0.15">
      <c r="A27" s="221">
        <f>'PLAN ACCIÓN 2021'!A18</f>
        <v>12</v>
      </c>
      <c r="B27" s="225" t="str">
        <f>'PLAN ACCIÓN 2021'!F18</f>
        <v>Se realizarán tres campañas educativas en el año por medio de los canales digitales definidos por el área de comunicaciones, para el ahorro de energía.</v>
      </c>
      <c r="C27" s="229">
        <f>E27+G27+I27+K27+M27+O27+Q27+S27+U27+W27+Y27+AA27</f>
        <v>3</v>
      </c>
      <c r="D27" s="149" t="s">
        <v>89</v>
      </c>
      <c r="E27" s="145"/>
      <c r="F27" s="213"/>
      <c r="G27" s="145"/>
      <c r="H27" s="213"/>
      <c r="I27" s="145"/>
      <c r="J27" s="213"/>
      <c r="K27" s="145">
        <v>1</v>
      </c>
      <c r="L27" s="213">
        <f>+K28/K27</f>
        <v>0</v>
      </c>
      <c r="M27" s="145"/>
      <c r="N27" s="213"/>
      <c r="O27" s="145"/>
      <c r="P27" s="213"/>
      <c r="Q27" s="145"/>
      <c r="R27" s="213"/>
      <c r="S27" s="145">
        <v>1</v>
      </c>
      <c r="T27" s="213">
        <f>+S28/S27</f>
        <v>0</v>
      </c>
      <c r="U27" s="145"/>
      <c r="V27" s="213"/>
      <c r="W27" s="145"/>
      <c r="X27" s="213"/>
      <c r="Y27" s="145"/>
      <c r="Z27" s="213"/>
      <c r="AA27" s="145">
        <v>1</v>
      </c>
      <c r="AB27" s="213">
        <f>+AA28/AA27</f>
        <v>0</v>
      </c>
      <c r="AC27" s="217">
        <f>+G28+I28+E28+K28+M28+O28+Q28+S28+U28+W28+Y28+AA28</f>
        <v>0</v>
      </c>
    </row>
    <row r="28" spans="1:29" ht="34" customHeight="1" thickBot="1" x14ac:dyDescent="0.2">
      <c r="A28" s="224"/>
      <c r="B28" s="228"/>
      <c r="C28" s="232"/>
      <c r="D28" s="147" t="s">
        <v>90</v>
      </c>
      <c r="E28" s="75"/>
      <c r="F28" s="214"/>
      <c r="G28" s="75"/>
      <c r="H28" s="214"/>
      <c r="I28" s="75"/>
      <c r="J28" s="214"/>
      <c r="K28" s="75">
        <v>0</v>
      </c>
      <c r="L28" s="214"/>
      <c r="M28" s="75"/>
      <c r="N28" s="214"/>
      <c r="O28" s="75"/>
      <c r="P28" s="214"/>
      <c r="Q28" s="75"/>
      <c r="R28" s="214"/>
      <c r="S28" s="75">
        <v>0</v>
      </c>
      <c r="T28" s="214"/>
      <c r="U28" s="75"/>
      <c r="V28" s="214"/>
      <c r="W28" s="75"/>
      <c r="X28" s="214"/>
      <c r="Y28" s="75"/>
      <c r="Z28" s="214"/>
      <c r="AA28" s="75">
        <v>0</v>
      </c>
      <c r="AB28" s="214"/>
      <c r="AC28" s="220"/>
    </row>
    <row r="29" spans="1:29" ht="37" customHeight="1" x14ac:dyDescent="0.15">
      <c r="A29" s="223">
        <f>'PLAN ACCIÓN 2021'!A19</f>
        <v>13</v>
      </c>
      <c r="B29" s="227" t="str">
        <f>'PLAN ACCIÓN 2021'!F19</f>
        <v>Elaborar e estudio previo para la contratación el servicio de transpote, recolección y aprovechamiento de los residuos solidos reciclables que son generados por la Unidad Administrativa Especial del Servicio Publico de Empleo.</v>
      </c>
      <c r="C29" s="231">
        <f>E29+G29+I29+K29+M29+O29+Q29+S29+U29+W29+Y29+AA29</f>
        <v>1</v>
      </c>
      <c r="D29" s="71" t="s">
        <v>89</v>
      </c>
      <c r="E29" s="146">
        <v>1</v>
      </c>
      <c r="F29" s="216">
        <f>+E30/E29</f>
        <v>0</v>
      </c>
      <c r="G29" s="146"/>
      <c r="H29" s="216"/>
      <c r="I29" s="146"/>
      <c r="J29" s="216"/>
      <c r="K29" s="146"/>
      <c r="L29" s="216"/>
      <c r="M29" s="146"/>
      <c r="N29" s="216"/>
      <c r="O29" s="146"/>
      <c r="P29" s="252"/>
      <c r="Q29" s="146"/>
      <c r="R29" s="216"/>
      <c r="S29" s="146"/>
      <c r="T29" s="216"/>
      <c r="U29" s="146"/>
      <c r="V29" s="216"/>
      <c r="W29" s="146"/>
      <c r="X29" s="216"/>
      <c r="Y29" s="146"/>
      <c r="Z29" s="216"/>
      <c r="AA29" s="146"/>
      <c r="AB29" s="216"/>
      <c r="AC29" s="219">
        <f>+G30+I30+E30+K30+M30+O30+Q30+S30+U30+W30+Y30+AA30</f>
        <v>0</v>
      </c>
    </row>
    <row r="30" spans="1:29" ht="37" customHeight="1" x14ac:dyDescent="0.15">
      <c r="A30" s="221"/>
      <c r="B30" s="225"/>
      <c r="C30" s="229"/>
      <c r="D30" s="149" t="s">
        <v>90</v>
      </c>
      <c r="E30" s="16">
        <v>0</v>
      </c>
      <c r="F30" s="213"/>
      <c r="G30" s="16"/>
      <c r="H30" s="213"/>
      <c r="I30" s="16"/>
      <c r="J30" s="213"/>
      <c r="K30" s="16"/>
      <c r="L30" s="213"/>
      <c r="M30" s="16"/>
      <c r="N30" s="213"/>
      <c r="O30" s="16"/>
      <c r="P30" s="251"/>
      <c r="Q30" s="16"/>
      <c r="R30" s="213"/>
      <c r="S30" s="16"/>
      <c r="T30" s="213"/>
      <c r="U30" s="16"/>
      <c r="V30" s="213"/>
      <c r="W30" s="16"/>
      <c r="X30" s="213"/>
      <c r="Y30" s="16"/>
      <c r="Z30" s="213"/>
      <c r="AA30" s="16"/>
      <c r="AB30" s="213"/>
      <c r="AC30" s="217"/>
    </row>
    <row r="31" spans="1:29" ht="25" customHeight="1" x14ac:dyDescent="0.15">
      <c r="A31" s="221">
        <f>'PLAN ACCIÓN 2021'!A20</f>
        <v>14</v>
      </c>
      <c r="B31" s="225" t="str">
        <f>'PLAN ACCIÓN 2021'!F20</f>
        <v>Enviar tips mensuales sobre el correcto manejo de los residuos sólidos generados en la unidad.</v>
      </c>
      <c r="C31" s="229">
        <f>E31+G31+I31+K31+M31+O31+Q31+S31+U31+W31+Y31+AA31</f>
        <v>12</v>
      </c>
      <c r="D31" s="149" t="s">
        <v>89</v>
      </c>
      <c r="E31" s="145">
        <v>1</v>
      </c>
      <c r="F31" s="213">
        <f>+E32/E31</f>
        <v>0</v>
      </c>
      <c r="G31" s="145">
        <v>1</v>
      </c>
      <c r="H31" s="213">
        <f>+G32/G31</f>
        <v>0</v>
      </c>
      <c r="I31" s="145">
        <v>1</v>
      </c>
      <c r="J31" s="213">
        <f>+I32/I31</f>
        <v>0</v>
      </c>
      <c r="K31" s="145">
        <v>1</v>
      </c>
      <c r="L31" s="213">
        <f>+K32/K31</f>
        <v>0</v>
      </c>
      <c r="M31" s="145">
        <v>1</v>
      </c>
      <c r="N31" s="213">
        <f>+M32/M31</f>
        <v>0</v>
      </c>
      <c r="O31" s="145">
        <v>1</v>
      </c>
      <c r="P31" s="251">
        <f>+O32/O31</f>
        <v>0</v>
      </c>
      <c r="Q31" s="145">
        <v>1</v>
      </c>
      <c r="R31" s="213">
        <f>+Q32/Q31</f>
        <v>0</v>
      </c>
      <c r="S31" s="145">
        <v>1</v>
      </c>
      <c r="T31" s="213">
        <f>+S32/S31</f>
        <v>0</v>
      </c>
      <c r="U31" s="145">
        <v>1</v>
      </c>
      <c r="V31" s="213">
        <f>+U32/U31</f>
        <v>0</v>
      </c>
      <c r="W31" s="145">
        <v>1</v>
      </c>
      <c r="X31" s="213">
        <f>+W32/W31</f>
        <v>0</v>
      </c>
      <c r="Y31" s="145">
        <v>1</v>
      </c>
      <c r="Z31" s="213">
        <f>+Y32/Y31</f>
        <v>0</v>
      </c>
      <c r="AA31" s="145">
        <v>1</v>
      </c>
      <c r="AB31" s="213">
        <f>+AA32/AA31</f>
        <v>0</v>
      </c>
      <c r="AC31" s="217">
        <f>+G32+I32+E32+K32+M32+O32+Q32+S32+U32+W32+Y32+AA32</f>
        <v>0</v>
      </c>
    </row>
    <row r="32" spans="1:29" ht="25" customHeight="1" x14ac:dyDescent="0.15">
      <c r="A32" s="221"/>
      <c r="B32" s="225"/>
      <c r="C32" s="229"/>
      <c r="D32" s="149" t="s">
        <v>90</v>
      </c>
      <c r="E32" s="16">
        <v>0</v>
      </c>
      <c r="F32" s="213"/>
      <c r="G32" s="16">
        <v>0</v>
      </c>
      <c r="H32" s="213"/>
      <c r="I32" s="16">
        <v>0</v>
      </c>
      <c r="J32" s="213"/>
      <c r="K32" s="16">
        <v>0</v>
      </c>
      <c r="L32" s="213"/>
      <c r="M32" s="16">
        <v>0</v>
      </c>
      <c r="N32" s="213"/>
      <c r="O32" s="16">
        <v>0</v>
      </c>
      <c r="P32" s="251"/>
      <c r="Q32" s="16">
        <v>0</v>
      </c>
      <c r="R32" s="213"/>
      <c r="S32" s="16">
        <v>0</v>
      </c>
      <c r="T32" s="213"/>
      <c r="U32" s="16">
        <v>0</v>
      </c>
      <c r="V32" s="213"/>
      <c r="W32" s="16">
        <v>0</v>
      </c>
      <c r="X32" s="213"/>
      <c r="Y32" s="16">
        <v>0</v>
      </c>
      <c r="Z32" s="213"/>
      <c r="AA32" s="16">
        <v>0</v>
      </c>
      <c r="AB32" s="213"/>
      <c r="AC32" s="217"/>
    </row>
    <row r="33" spans="1:29" ht="34" customHeight="1" x14ac:dyDescent="0.15">
      <c r="A33" s="221">
        <f>'PLAN ACCIÓN 2021'!A21</f>
        <v>15</v>
      </c>
      <c r="B33" s="225" t="str">
        <f>'PLAN ACCIÓN 2021'!F21</f>
        <v>Realizar una capacitación anual sobre el manejo integral que se le debe dar a los Residuos Solidos que se generan en la unidad.</v>
      </c>
      <c r="C33" s="229">
        <f>E33+G33+I33+K33+M33+O33+Q33+S33+U33+W33+Y33+AA33</f>
        <v>1</v>
      </c>
      <c r="D33" s="149" t="s">
        <v>89</v>
      </c>
      <c r="E33" s="145"/>
      <c r="F33" s="215"/>
      <c r="G33" s="145"/>
      <c r="H33" s="215"/>
      <c r="I33" s="145"/>
      <c r="J33" s="215"/>
      <c r="K33" s="145"/>
      <c r="L33" s="215"/>
      <c r="M33" s="145"/>
      <c r="N33" s="215"/>
      <c r="O33" s="145"/>
      <c r="P33" s="234"/>
      <c r="Q33" s="145"/>
      <c r="R33" s="215"/>
      <c r="S33" s="145">
        <v>1</v>
      </c>
      <c r="T33" s="213">
        <f>+S34/S33</f>
        <v>0</v>
      </c>
      <c r="U33" s="145"/>
      <c r="V33" s="213"/>
      <c r="W33" s="145"/>
      <c r="X33" s="213"/>
      <c r="Y33" s="145"/>
      <c r="Z33" s="213"/>
      <c r="AA33" s="145"/>
      <c r="AB33" s="213"/>
      <c r="AC33" s="217">
        <f>+G34+I34+E34+K34+M34+O34+Q34+S34+U34+W34+Y34+AA34</f>
        <v>0</v>
      </c>
    </row>
    <row r="34" spans="1:29" ht="34" customHeight="1" x14ac:dyDescent="0.15">
      <c r="A34" s="221"/>
      <c r="B34" s="225"/>
      <c r="C34" s="229"/>
      <c r="D34" s="149" t="s">
        <v>90</v>
      </c>
      <c r="E34" s="16"/>
      <c r="F34" s="253"/>
      <c r="G34" s="16"/>
      <c r="H34" s="253"/>
      <c r="I34" s="16"/>
      <c r="J34" s="253"/>
      <c r="K34" s="16"/>
      <c r="L34" s="253"/>
      <c r="M34" s="16"/>
      <c r="N34" s="253"/>
      <c r="O34" s="16"/>
      <c r="P34" s="237"/>
      <c r="Q34" s="16"/>
      <c r="R34" s="253"/>
      <c r="S34" s="16">
        <v>0</v>
      </c>
      <c r="T34" s="213"/>
      <c r="U34" s="16"/>
      <c r="V34" s="213"/>
      <c r="W34" s="16"/>
      <c r="X34" s="213"/>
      <c r="Y34" s="16"/>
      <c r="Z34" s="213"/>
      <c r="AA34" s="16"/>
      <c r="AB34" s="213"/>
      <c r="AC34" s="217"/>
    </row>
    <row r="35" spans="1:29" ht="36" customHeight="1" x14ac:dyDescent="0.15">
      <c r="A35" s="221">
        <f>'PLAN ACCIÓN 2021'!A22</f>
        <v>16</v>
      </c>
      <c r="B35" s="225" t="str">
        <f>'PLAN ACCIÓN 2021'!F22</f>
        <v xml:space="preserve">Calcular en cada trimestre el porcentaje de residuos que se aprovecharon del total de residuos No peligros generados en la Unidad Administrativa del Servicio Público de Empleo.      </v>
      </c>
      <c r="C35" s="229">
        <f>E35+G35+I35+K35+M35+O35+Q35+S35+U35+W35+Y35+AA35</f>
        <v>4</v>
      </c>
      <c r="D35" s="149" t="s">
        <v>89</v>
      </c>
      <c r="E35" s="145"/>
      <c r="F35" s="213"/>
      <c r="G35" s="145"/>
      <c r="H35" s="213"/>
      <c r="I35" s="145">
        <v>1</v>
      </c>
      <c r="J35" s="213">
        <f>+I36/I35</f>
        <v>0</v>
      </c>
      <c r="K35" s="145"/>
      <c r="L35" s="213"/>
      <c r="M35" s="145"/>
      <c r="N35" s="213"/>
      <c r="O35" s="145">
        <v>1</v>
      </c>
      <c r="P35" s="213">
        <f>+O36/O35</f>
        <v>0</v>
      </c>
      <c r="Q35" s="145"/>
      <c r="R35" s="213"/>
      <c r="S35" s="145"/>
      <c r="T35" s="213"/>
      <c r="U35" s="145">
        <v>1</v>
      </c>
      <c r="V35" s="213">
        <f>+U36/U35</f>
        <v>0</v>
      </c>
      <c r="W35" s="145"/>
      <c r="X35" s="213"/>
      <c r="Y35" s="145"/>
      <c r="Z35" s="213"/>
      <c r="AA35" s="145">
        <v>1</v>
      </c>
      <c r="AB35" s="213">
        <f>+AA36/AA35</f>
        <v>0</v>
      </c>
      <c r="AC35" s="217">
        <f>+G36+I36+E36+K36+M36+O36+Q36+S36+U36+W36+Y36+AA36</f>
        <v>0</v>
      </c>
    </row>
    <row r="36" spans="1:29" ht="36" customHeight="1" x14ac:dyDescent="0.15">
      <c r="A36" s="221"/>
      <c r="B36" s="225"/>
      <c r="C36" s="229"/>
      <c r="D36" s="149" t="s">
        <v>90</v>
      </c>
      <c r="E36" s="16"/>
      <c r="F36" s="213"/>
      <c r="G36" s="16"/>
      <c r="H36" s="213"/>
      <c r="I36" s="16">
        <v>0</v>
      </c>
      <c r="J36" s="213"/>
      <c r="K36" s="16"/>
      <c r="L36" s="213"/>
      <c r="M36" s="16"/>
      <c r="N36" s="213"/>
      <c r="O36" s="16">
        <v>0</v>
      </c>
      <c r="P36" s="213"/>
      <c r="Q36" s="16"/>
      <c r="R36" s="213"/>
      <c r="S36" s="16"/>
      <c r="T36" s="213"/>
      <c r="U36" s="16">
        <v>0</v>
      </c>
      <c r="V36" s="213"/>
      <c r="W36" s="16"/>
      <c r="X36" s="213"/>
      <c r="Y36" s="16"/>
      <c r="Z36" s="213"/>
      <c r="AA36" s="16">
        <v>0</v>
      </c>
      <c r="AB36" s="213"/>
      <c r="AC36" s="217"/>
    </row>
    <row r="37" spans="1:29" ht="25" customHeight="1" x14ac:dyDescent="0.15">
      <c r="A37" s="221">
        <f>'PLAN ACCIÓN 2021'!A23</f>
        <v>17</v>
      </c>
      <c r="B37" s="225" t="str">
        <f>'PLAN ACCIÓN 2021'!F23</f>
        <v xml:space="preserve">Calcular mensualmente el porcentaje de incremento de los residuos aprovechables con respecto al mismo periodo de la vigencia anterior. </v>
      </c>
      <c r="C37" s="229">
        <f>E37+G37+I37+K37+M37+O37+Q37+S37+U37+W37+Y37+AA37</f>
        <v>12</v>
      </c>
      <c r="D37" s="149" t="s">
        <v>89</v>
      </c>
      <c r="E37" s="145">
        <v>1</v>
      </c>
      <c r="F37" s="213">
        <f>+E38/E37</f>
        <v>0</v>
      </c>
      <c r="G37" s="145">
        <v>1</v>
      </c>
      <c r="H37" s="213">
        <f>+G38/G37</f>
        <v>0</v>
      </c>
      <c r="I37" s="145">
        <v>1</v>
      </c>
      <c r="J37" s="213">
        <f>+I38/I37</f>
        <v>0</v>
      </c>
      <c r="K37" s="145">
        <v>1</v>
      </c>
      <c r="L37" s="213">
        <f>+K38/K37</f>
        <v>0</v>
      </c>
      <c r="M37" s="145">
        <v>1</v>
      </c>
      <c r="N37" s="213">
        <f>+M38/M37</f>
        <v>0</v>
      </c>
      <c r="O37" s="145">
        <v>1</v>
      </c>
      <c r="P37" s="251">
        <f>+O38/O37</f>
        <v>0</v>
      </c>
      <c r="Q37" s="145">
        <v>1</v>
      </c>
      <c r="R37" s="213">
        <f>+Q38/Q37</f>
        <v>0</v>
      </c>
      <c r="S37" s="145">
        <v>1</v>
      </c>
      <c r="T37" s="213">
        <f>+S38/S37</f>
        <v>0</v>
      </c>
      <c r="U37" s="145">
        <v>1</v>
      </c>
      <c r="V37" s="213">
        <f>+U38/U37</f>
        <v>0</v>
      </c>
      <c r="W37" s="145">
        <v>1</v>
      </c>
      <c r="X37" s="213">
        <f>+W38/W37</f>
        <v>0</v>
      </c>
      <c r="Y37" s="145">
        <v>1</v>
      </c>
      <c r="Z37" s="213">
        <f>+Y38/Y37</f>
        <v>0</v>
      </c>
      <c r="AA37" s="145">
        <v>1</v>
      </c>
      <c r="AB37" s="213">
        <f>+AA38/AA37</f>
        <v>0</v>
      </c>
      <c r="AC37" s="217">
        <f>+G38+I38+E38+K38+M38+O38+Q38+S38+U38+W38+Y38+AA38</f>
        <v>0</v>
      </c>
    </row>
    <row r="38" spans="1:29" ht="25" customHeight="1" x14ac:dyDescent="0.15">
      <c r="A38" s="221"/>
      <c r="B38" s="225"/>
      <c r="C38" s="229"/>
      <c r="D38" s="149" t="s">
        <v>90</v>
      </c>
      <c r="E38" s="16">
        <v>0</v>
      </c>
      <c r="F38" s="213"/>
      <c r="G38" s="16">
        <v>0</v>
      </c>
      <c r="H38" s="213"/>
      <c r="I38" s="16">
        <v>0</v>
      </c>
      <c r="J38" s="213"/>
      <c r="K38" s="16">
        <v>0</v>
      </c>
      <c r="L38" s="213"/>
      <c r="M38" s="16">
        <v>0</v>
      </c>
      <c r="N38" s="213"/>
      <c r="O38" s="16">
        <v>0</v>
      </c>
      <c r="P38" s="251"/>
      <c r="Q38" s="16">
        <v>0</v>
      </c>
      <c r="R38" s="213"/>
      <c r="S38" s="16">
        <v>0</v>
      </c>
      <c r="T38" s="213"/>
      <c r="U38" s="16">
        <v>0</v>
      </c>
      <c r="V38" s="213"/>
      <c r="W38" s="16">
        <v>0</v>
      </c>
      <c r="X38" s="213"/>
      <c r="Y38" s="16">
        <v>0</v>
      </c>
      <c r="Z38" s="213"/>
      <c r="AA38" s="16">
        <v>0</v>
      </c>
      <c r="AB38" s="213"/>
      <c r="AC38" s="217"/>
    </row>
    <row r="39" spans="1:29" ht="25" customHeight="1" x14ac:dyDescent="0.15">
      <c r="A39" s="221">
        <f>'PLAN ACCIÓN 2021'!A25</f>
        <v>19</v>
      </c>
      <c r="B39" s="225" t="str">
        <f>'PLAN ACCIÓN 2021'!F24</f>
        <v xml:space="preserve">Generar un screen en los computadores de la Unidad que permita recordar a los funcionarios, la forma correcta de segregar y reciclar los residuos generados. </v>
      </c>
      <c r="C39" s="229">
        <f>E39+G39+I39+K39+M39+O39+Q39+S39+U39+W39+Y39+AA39</f>
        <v>1</v>
      </c>
      <c r="D39" s="149" t="s">
        <v>89</v>
      </c>
      <c r="E39" s="145"/>
      <c r="F39" s="213"/>
      <c r="G39" s="145"/>
      <c r="H39" s="242"/>
      <c r="I39" s="145"/>
      <c r="J39" s="242"/>
      <c r="K39" s="145"/>
      <c r="L39" s="213"/>
      <c r="M39" s="145"/>
      <c r="N39" s="213"/>
      <c r="O39" s="145">
        <v>1</v>
      </c>
      <c r="P39" s="213">
        <f>+O40/O39</f>
        <v>0</v>
      </c>
      <c r="Q39" s="145"/>
      <c r="R39" s="213"/>
      <c r="S39" s="145"/>
      <c r="T39" s="213"/>
      <c r="U39" s="145"/>
      <c r="V39" s="213"/>
      <c r="W39" s="145"/>
      <c r="X39" s="213"/>
      <c r="Y39" s="145"/>
      <c r="Z39" s="213"/>
      <c r="AA39" s="145"/>
      <c r="AB39" s="213"/>
      <c r="AC39" s="217">
        <f>+G40+I40+E40+K40+M40+O40+Q40+S40+U40+W40+Y40+AA40</f>
        <v>0</v>
      </c>
    </row>
    <row r="40" spans="1:29" ht="25" customHeight="1" thickBot="1" x14ac:dyDescent="0.2">
      <c r="A40" s="224"/>
      <c r="B40" s="228"/>
      <c r="C40" s="232"/>
      <c r="D40" s="147" t="s">
        <v>90</v>
      </c>
      <c r="E40" s="75"/>
      <c r="F40" s="214"/>
      <c r="G40" s="75"/>
      <c r="H40" s="250"/>
      <c r="I40" s="75"/>
      <c r="J40" s="250"/>
      <c r="K40" s="75"/>
      <c r="L40" s="214"/>
      <c r="M40" s="75"/>
      <c r="N40" s="214"/>
      <c r="O40" s="75">
        <v>0</v>
      </c>
      <c r="P40" s="214"/>
      <c r="Q40" s="75"/>
      <c r="R40" s="214"/>
      <c r="S40" s="75"/>
      <c r="T40" s="214"/>
      <c r="U40" s="75"/>
      <c r="V40" s="214"/>
      <c r="W40" s="75"/>
      <c r="X40" s="214"/>
      <c r="Y40" s="75"/>
      <c r="Z40" s="214"/>
      <c r="AA40" s="75"/>
      <c r="AB40" s="214"/>
      <c r="AC40" s="220"/>
    </row>
    <row r="41" spans="1:29" ht="38" customHeight="1" x14ac:dyDescent="0.15">
      <c r="A41" s="223">
        <f>'PLAN ACCIÓN 2021'!A26</f>
        <v>20</v>
      </c>
      <c r="B41" s="227" t="str">
        <f>'PLAN ACCIÓN 2021'!F26</f>
        <v>Llevar el registro mensual de todos los Residuos Peligrosos y Residuos Electricos y Electronicos que se generan en la Unidad Administrativa Especial del Servicio Publico de Empleo.</v>
      </c>
      <c r="C41" s="231">
        <f>E41+G41+I41+K41+M41+O41+Q41+S41+U41+W41+Y41+AA41</f>
        <v>12</v>
      </c>
      <c r="D41" s="71" t="s">
        <v>89</v>
      </c>
      <c r="E41" s="146">
        <v>1</v>
      </c>
      <c r="F41" s="216">
        <f>+E42/E41</f>
        <v>0</v>
      </c>
      <c r="G41" s="146">
        <v>1</v>
      </c>
      <c r="H41" s="216">
        <f>+G42/G41</f>
        <v>0</v>
      </c>
      <c r="I41" s="146">
        <v>1</v>
      </c>
      <c r="J41" s="216">
        <f>+I42/I41</f>
        <v>0</v>
      </c>
      <c r="K41" s="146">
        <v>1</v>
      </c>
      <c r="L41" s="216">
        <f>+K42/K41</f>
        <v>0</v>
      </c>
      <c r="M41" s="146">
        <v>1</v>
      </c>
      <c r="N41" s="216">
        <f>+M42/M41</f>
        <v>0</v>
      </c>
      <c r="O41" s="146">
        <v>1</v>
      </c>
      <c r="P41" s="252">
        <f>+O42/O41</f>
        <v>0</v>
      </c>
      <c r="Q41" s="146">
        <v>1</v>
      </c>
      <c r="R41" s="216">
        <f>+Q42/Q41</f>
        <v>0</v>
      </c>
      <c r="S41" s="146">
        <v>1</v>
      </c>
      <c r="T41" s="216">
        <f>+S42/S41</f>
        <v>0</v>
      </c>
      <c r="U41" s="146">
        <v>1</v>
      </c>
      <c r="V41" s="216">
        <f>+U42/U41</f>
        <v>0</v>
      </c>
      <c r="W41" s="146">
        <v>1</v>
      </c>
      <c r="X41" s="216">
        <f>+W42/W41</f>
        <v>0</v>
      </c>
      <c r="Y41" s="146">
        <v>1</v>
      </c>
      <c r="Z41" s="216">
        <f>+Y42/Y41</f>
        <v>0</v>
      </c>
      <c r="AA41" s="146">
        <v>1</v>
      </c>
      <c r="AB41" s="216">
        <f>+AA42/AA41</f>
        <v>0</v>
      </c>
      <c r="AC41" s="219">
        <f>+G42+I42+E42+K42+M42+O42+Q42+S42+U42+W42+Y42+AA42</f>
        <v>0</v>
      </c>
    </row>
    <row r="42" spans="1:29" ht="38" customHeight="1" x14ac:dyDescent="0.15">
      <c r="A42" s="221"/>
      <c r="B42" s="225"/>
      <c r="C42" s="229"/>
      <c r="D42" s="149" t="s">
        <v>90</v>
      </c>
      <c r="E42" s="16">
        <v>0</v>
      </c>
      <c r="F42" s="213"/>
      <c r="G42" s="16">
        <v>0</v>
      </c>
      <c r="H42" s="213"/>
      <c r="I42" s="16">
        <v>0</v>
      </c>
      <c r="J42" s="213"/>
      <c r="K42" s="16">
        <v>0</v>
      </c>
      <c r="L42" s="213"/>
      <c r="M42" s="16">
        <v>0</v>
      </c>
      <c r="N42" s="213"/>
      <c r="O42" s="16">
        <v>0</v>
      </c>
      <c r="P42" s="251"/>
      <c r="Q42" s="16">
        <v>0</v>
      </c>
      <c r="R42" s="213"/>
      <c r="S42" s="16">
        <v>0</v>
      </c>
      <c r="T42" s="213"/>
      <c r="U42" s="16">
        <v>0</v>
      </c>
      <c r="V42" s="213"/>
      <c r="W42" s="16">
        <v>0</v>
      </c>
      <c r="X42" s="213"/>
      <c r="Y42" s="16">
        <v>0</v>
      </c>
      <c r="Z42" s="213"/>
      <c r="AA42" s="16">
        <v>0</v>
      </c>
      <c r="AB42" s="213"/>
      <c r="AC42" s="217"/>
    </row>
    <row r="43" spans="1:29" ht="34" customHeight="1" x14ac:dyDescent="0.15">
      <c r="A43" s="221">
        <f>'PLAN ACCIÓN 2021'!A27</f>
        <v>21</v>
      </c>
      <c r="B43" s="225" t="str">
        <f>'PLAN ACCIÓN 2021'!F27</f>
        <v>Inspecionar el vehiculo que realiza la recolección de los Residuos Peligrosos y los Residuos Electricos y Electronicos y diligenciar la lista de chequeo, elaborada para tal fin.</v>
      </c>
      <c r="C43" s="229">
        <f>E43+G43+I43+K43+M43+O43+Q43+S43+U43+W43+Y43+AA43</f>
        <v>1</v>
      </c>
      <c r="D43" s="149" t="s">
        <v>89</v>
      </c>
      <c r="E43" s="145"/>
      <c r="F43" s="213"/>
      <c r="G43" s="145"/>
      <c r="H43" s="242"/>
      <c r="I43" s="145"/>
      <c r="J43" s="213"/>
      <c r="K43" s="145">
        <v>1</v>
      </c>
      <c r="L43" s="213">
        <f>+K44/K43</f>
        <v>0</v>
      </c>
      <c r="M43" s="145"/>
      <c r="N43" s="213"/>
      <c r="O43" s="145"/>
      <c r="P43" s="213"/>
      <c r="Q43" s="145"/>
      <c r="R43" s="213"/>
      <c r="S43" s="145"/>
      <c r="T43" s="213"/>
      <c r="U43" s="145"/>
      <c r="V43" s="213"/>
      <c r="W43" s="145"/>
      <c r="X43" s="213"/>
      <c r="Y43" s="145"/>
      <c r="Z43" s="215"/>
      <c r="AA43" s="145"/>
      <c r="AB43" s="213"/>
      <c r="AC43" s="217">
        <f>+G44+I44+E44+K44+M44+O44+Q44+S44+U44+W44+Y44+AA44</f>
        <v>0</v>
      </c>
    </row>
    <row r="44" spans="1:29" ht="34" customHeight="1" x14ac:dyDescent="0.15">
      <c r="A44" s="221"/>
      <c r="B44" s="225"/>
      <c r="C44" s="229"/>
      <c r="D44" s="149" t="s">
        <v>90</v>
      </c>
      <c r="E44" s="16"/>
      <c r="F44" s="213"/>
      <c r="G44" s="16"/>
      <c r="H44" s="242"/>
      <c r="I44" s="16"/>
      <c r="J44" s="213"/>
      <c r="K44" s="16">
        <v>0</v>
      </c>
      <c r="L44" s="213"/>
      <c r="M44" s="16"/>
      <c r="N44" s="213"/>
      <c r="O44" s="16"/>
      <c r="P44" s="213"/>
      <c r="Q44" s="16"/>
      <c r="R44" s="213"/>
      <c r="S44" s="16"/>
      <c r="T44" s="213"/>
      <c r="U44" s="16"/>
      <c r="V44" s="213"/>
      <c r="W44" s="16"/>
      <c r="X44" s="213"/>
      <c r="Y44" s="16"/>
      <c r="Z44" s="253"/>
      <c r="AA44" s="16"/>
      <c r="AB44" s="213"/>
      <c r="AC44" s="217"/>
    </row>
    <row r="45" spans="1:29" ht="25" customHeight="1" x14ac:dyDescent="0.15">
      <c r="A45" s="221">
        <f>'PLAN ACCIÓN 2021'!A28</f>
        <v>22</v>
      </c>
      <c r="B45" s="225" t="str">
        <f>'PLAN ACCIÓN 2021'!F28</f>
        <v>Diligenciar mensualmente el formato CalculoMediaMovil.xlsx.</v>
      </c>
      <c r="C45" s="229">
        <f>E45+G45+I45+K45+M45+O45+Q45+S45+U45+W45+Y45+AA45</f>
        <v>12</v>
      </c>
      <c r="D45" s="149" t="s">
        <v>89</v>
      </c>
      <c r="E45" s="145">
        <v>1</v>
      </c>
      <c r="F45" s="213">
        <f>+E46/E45</f>
        <v>0</v>
      </c>
      <c r="G45" s="145">
        <v>1</v>
      </c>
      <c r="H45" s="213">
        <f>+G46/G45</f>
        <v>0</v>
      </c>
      <c r="I45" s="145">
        <v>1</v>
      </c>
      <c r="J45" s="213">
        <f>+I46/I45</f>
        <v>0</v>
      </c>
      <c r="K45" s="145">
        <v>1</v>
      </c>
      <c r="L45" s="213">
        <f>+K46/K45</f>
        <v>0</v>
      </c>
      <c r="M45" s="145">
        <v>1</v>
      </c>
      <c r="N45" s="213">
        <f>+M46/M45</f>
        <v>0</v>
      </c>
      <c r="O45" s="145">
        <v>1</v>
      </c>
      <c r="P45" s="251">
        <f>+O46/O45</f>
        <v>0</v>
      </c>
      <c r="Q45" s="145">
        <v>1</v>
      </c>
      <c r="R45" s="213">
        <f>+Q46/Q45</f>
        <v>0</v>
      </c>
      <c r="S45" s="145">
        <v>1</v>
      </c>
      <c r="T45" s="213">
        <f>+S46/S45</f>
        <v>0</v>
      </c>
      <c r="U45" s="145">
        <v>1</v>
      </c>
      <c r="V45" s="213">
        <f>+U46/U45</f>
        <v>0</v>
      </c>
      <c r="W45" s="145">
        <v>1</v>
      </c>
      <c r="X45" s="213">
        <f>+W46/W45</f>
        <v>0</v>
      </c>
      <c r="Y45" s="145">
        <v>1</v>
      </c>
      <c r="Z45" s="213">
        <f>+Y46/Y45</f>
        <v>0</v>
      </c>
      <c r="AA45" s="145">
        <v>1</v>
      </c>
      <c r="AB45" s="213">
        <f>+AA46/AA45</f>
        <v>0</v>
      </c>
      <c r="AC45" s="217">
        <f>+G46+I46+E46+K46+M46+O46+Q46+S46+U46+W46+Y46+AA46</f>
        <v>0</v>
      </c>
    </row>
    <row r="46" spans="1:29" ht="25" customHeight="1" x14ac:dyDescent="0.15">
      <c r="A46" s="221"/>
      <c r="B46" s="225"/>
      <c r="C46" s="229"/>
      <c r="D46" s="149" t="s">
        <v>90</v>
      </c>
      <c r="E46" s="16">
        <v>0</v>
      </c>
      <c r="F46" s="213"/>
      <c r="G46" s="16">
        <v>0</v>
      </c>
      <c r="H46" s="213"/>
      <c r="I46" s="16">
        <v>0</v>
      </c>
      <c r="J46" s="213"/>
      <c r="K46" s="16">
        <v>0</v>
      </c>
      <c r="L46" s="213"/>
      <c r="M46" s="16">
        <v>0</v>
      </c>
      <c r="N46" s="213"/>
      <c r="O46" s="16">
        <v>0</v>
      </c>
      <c r="P46" s="251"/>
      <c r="Q46" s="16">
        <v>0</v>
      </c>
      <c r="R46" s="213"/>
      <c r="S46" s="16">
        <v>0</v>
      </c>
      <c r="T46" s="213"/>
      <c r="U46" s="16">
        <v>0</v>
      </c>
      <c r="V46" s="213"/>
      <c r="W46" s="16">
        <v>0</v>
      </c>
      <c r="X46" s="213"/>
      <c r="Y46" s="16">
        <v>0</v>
      </c>
      <c r="Z46" s="213"/>
      <c r="AA46" s="16">
        <v>0</v>
      </c>
      <c r="AB46" s="213"/>
      <c r="AC46" s="217"/>
    </row>
    <row r="47" spans="1:29" ht="25" customHeight="1" x14ac:dyDescent="0.15">
      <c r="A47" s="221">
        <f>'PLAN ACCIÓN 2021'!A29</f>
        <v>23</v>
      </c>
      <c r="B47" s="225" t="str">
        <f>'PLAN ACCIÓN 2021'!F29</f>
        <v>Diligenciar el formato de recepción y despacho del centro e acopio final de RAEE y RESPEL</v>
      </c>
      <c r="C47" s="229">
        <f>E47+G47+I47+K47+M47+O47+Q47+S47+U47+W47+Y47+AA47</f>
        <v>2</v>
      </c>
      <c r="D47" s="149" t="s">
        <v>89</v>
      </c>
      <c r="E47" s="145"/>
      <c r="F47" s="213"/>
      <c r="G47" s="145"/>
      <c r="H47" s="213"/>
      <c r="I47" s="145"/>
      <c r="J47" s="213"/>
      <c r="K47" s="145"/>
      <c r="L47" s="213"/>
      <c r="M47" s="145"/>
      <c r="N47" s="213"/>
      <c r="O47" s="145">
        <v>1</v>
      </c>
      <c r="P47" s="213">
        <f>+O48/O47</f>
        <v>0</v>
      </c>
      <c r="Q47" s="145"/>
      <c r="R47" s="213"/>
      <c r="S47" s="145"/>
      <c r="T47" s="213"/>
      <c r="U47" s="145"/>
      <c r="V47" s="213"/>
      <c r="W47" s="145"/>
      <c r="X47" s="213"/>
      <c r="Y47" s="145"/>
      <c r="Z47" s="213"/>
      <c r="AA47" s="145">
        <v>1</v>
      </c>
      <c r="AB47" s="213">
        <f>+AA48/AA47</f>
        <v>0</v>
      </c>
      <c r="AC47" s="217">
        <f>+G48+I48+E48+K48+M48+O48+Q48+S48+U48+W48+Y48+AA48</f>
        <v>0</v>
      </c>
    </row>
    <row r="48" spans="1:29" ht="25" customHeight="1" x14ac:dyDescent="0.15">
      <c r="A48" s="221"/>
      <c r="B48" s="225"/>
      <c r="C48" s="229"/>
      <c r="D48" s="149" t="s">
        <v>90</v>
      </c>
      <c r="E48" s="16"/>
      <c r="F48" s="213"/>
      <c r="G48" s="16"/>
      <c r="H48" s="213"/>
      <c r="I48" s="16"/>
      <c r="J48" s="213"/>
      <c r="K48" s="16"/>
      <c r="L48" s="213"/>
      <c r="M48" s="16"/>
      <c r="N48" s="213"/>
      <c r="O48" s="16">
        <v>0</v>
      </c>
      <c r="P48" s="213"/>
      <c r="Q48" s="16"/>
      <c r="R48" s="213"/>
      <c r="S48" s="16"/>
      <c r="T48" s="213"/>
      <c r="U48" s="16"/>
      <c r="V48" s="213"/>
      <c r="W48" s="16"/>
      <c r="X48" s="213"/>
      <c r="Y48" s="16"/>
      <c r="Z48" s="213"/>
      <c r="AA48" s="16">
        <v>0</v>
      </c>
      <c r="AB48" s="213"/>
      <c r="AC48" s="217"/>
    </row>
    <row r="49" spans="1:29" ht="25" customHeight="1" x14ac:dyDescent="0.15">
      <c r="A49" s="221">
        <f>'PLAN ACCIÓN 2021'!A30</f>
        <v>24</v>
      </c>
      <c r="B49" s="225" t="str">
        <f>'PLAN ACCIÓN 2021'!F30</f>
        <v>Diligenciar el formato FormatoIndicadorDestinación.xlsx.</v>
      </c>
      <c r="C49" s="229">
        <f>E49+G49+I49+K49+M49+O49+Q49+S49+U49+W49+Y49+AA49</f>
        <v>1</v>
      </c>
      <c r="D49" s="149" t="s">
        <v>89</v>
      </c>
      <c r="E49" s="145"/>
      <c r="F49" s="213"/>
      <c r="G49" s="145"/>
      <c r="H49" s="242"/>
      <c r="I49" s="145"/>
      <c r="J49" s="242"/>
      <c r="K49" s="145"/>
      <c r="L49" s="213"/>
      <c r="M49" s="145"/>
      <c r="N49" s="213"/>
      <c r="O49" s="145"/>
      <c r="P49" s="213"/>
      <c r="Q49" s="145"/>
      <c r="R49" s="213"/>
      <c r="S49" s="145"/>
      <c r="T49" s="213"/>
      <c r="U49" s="145"/>
      <c r="V49" s="213"/>
      <c r="W49" s="145"/>
      <c r="X49" s="213"/>
      <c r="Y49" s="145"/>
      <c r="Z49" s="213"/>
      <c r="AA49" s="145">
        <v>1</v>
      </c>
      <c r="AB49" s="213">
        <f>+AA50/AA49</f>
        <v>0</v>
      </c>
      <c r="AC49" s="217">
        <f>+G50+I50+E50+K50+M50+O50+Q50+S50+U50+W50+Y50+AA50</f>
        <v>0</v>
      </c>
    </row>
    <row r="50" spans="1:29" ht="25" customHeight="1" x14ac:dyDescent="0.15">
      <c r="A50" s="221"/>
      <c r="B50" s="225"/>
      <c r="C50" s="229"/>
      <c r="D50" s="149" t="s">
        <v>90</v>
      </c>
      <c r="E50" s="16"/>
      <c r="F50" s="213"/>
      <c r="G50" s="16"/>
      <c r="H50" s="242"/>
      <c r="I50" s="16"/>
      <c r="J50" s="242"/>
      <c r="K50" s="16"/>
      <c r="L50" s="213"/>
      <c r="M50" s="16"/>
      <c r="N50" s="213"/>
      <c r="O50" s="16"/>
      <c r="P50" s="213"/>
      <c r="Q50" s="16"/>
      <c r="R50" s="213"/>
      <c r="S50" s="16"/>
      <c r="T50" s="213"/>
      <c r="U50" s="16"/>
      <c r="V50" s="213"/>
      <c r="W50" s="16"/>
      <c r="X50" s="213"/>
      <c r="Y50" s="16"/>
      <c r="Z50" s="213"/>
      <c r="AA50" s="16">
        <v>0</v>
      </c>
      <c r="AB50" s="213"/>
      <c r="AC50" s="217"/>
    </row>
    <row r="51" spans="1:29" ht="38" customHeight="1" x14ac:dyDescent="0.15">
      <c r="A51" s="221">
        <f>'PLAN ACCIÓN 2021'!A31</f>
        <v>25</v>
      </c>
      <c r="B51" s="225" t="str">
        <f>'PLAN ACCIÓN 2021'!F31</f>
        <v>Capacitar al personal que participa en la recolección, transporte, acopio y disposición final de los RAEE y RESPEL, para la correcta manipulación de los residuos en cada etapa.</v>
      </c>
      <c r="C51" s="229">
        <f>E51+G51+I51+K51+M51+O51+Q51+S51+U51+W51+Y51+AA51</f>
        <v>1</v>
      </c>
      <c r="D51" s="149" t="s">
        <v>89</v>
      </c>
      <c r="E51" s="145"/>
      <c r="F51" s="213"/>
      <c r="G51" s="145"/>
      <c r="H51" s="242"/>
      <c r="I51" s="145"/>
      <c r="J51" s="242"/>
      <c r="K51" s="145">
        <v>1</v>
      </c>
      <c r="L51" s="213">
        <f>+K52/K51</f>
        <v>0</v>
      </c>
      <c r="M51" s="145"/>
      <c r="N51" s="213"/>
      <c r="O51" s="145"/>
      <c r="P51" s="213"/>
      <c r="Q51" s="145"/>
      <c r="R51" s="213"/>
      <c r="S51" s="145"/>
      <c r="T51" s="213"/>
      <c r="U51" s="145"/>
      <c r="V51" s="213"/>
      <c r="W51" s="145"/>
      <c r="X51" s="213"/>
      <c r="Y51" s="145"/>
      <c r="Z51" s="213"/>
      <c r="AA51" s="145"/>
      <c r="AB51" s="213"/>
      <c r="AC51" s="217">
        <f>+G52+I52+E52+K52+M52+O52+Q52+S52+U52+W52+Y52+AA52</f>
        <v>0</v>
      </c>
    </row>
    <row r="52" spans="1:29" ht="38" customHeight="1" x14ac:dyDescent="0.15">
      <c r="A52" s="221"/>
      <c r="B52" s="225"/>
      <c r="C52" s="229"/>
      <c r="D52" s="149" t="s">
        <v>90</v>
      </c>
      <c r="E52" s="16"/>
      <c r="F52" s="213"/>
      <c r="G52" s="16"/>
      <c r="H52" s="242"/>
      <c r="I52" s="16"/>
      <c r="J52" s="242"/>
      <c r="K52" s="16">
        <v>0</v>
      </c>
      <c r="L52" s="213"/>
      <c r="M52" s="16"/>
      <c r="N52" s="213"/>
      <c r="O52" s="16"/>
      <c r="P52" s="213"/>
      <c r="Q52" s="16"/>
      <c r="R52" s="213"/>
      <c r="S52" s="16"/>
      <c r="T52" s="213"/>
      <c r="U52" s="16"/>
      <c r="V52" s="213"/>
      <c r="W52" s="16"/>
      <c r="X52" s="213"/>
      <c r="Y52" s="16"/>
      <c r="Z52" s="213"/>
      <c r="AA52" s="16"/>
      <c r="AB52" s="213"/>
      <c r="AC52" s="217"/>
    </row>
    <row r="53" spans="1:29" ht="25" customHeight="1" x14ac:dyDescent="0.15">
      <c r="A53" s="221">
        <f>'PLAN ACCIÓN 2021'!A32</f>
        <v>26</v>
      </c>
      <c r="B53" s="225" t="str">
        <f>'PLAN ACCIÓN 2021'!F32</f>
        <v>Realizar una capacitación  sobre la correcta disposición de los RESPEL y RAEE que se producen en la Unidad y en los hogares de los funcionarios.</v>
      </c>
      <c r="C53" s="229">
        <f>E53+G53+I53+K53+M53+O53+Q53+S53+U53+W53+Y53+AA53</f>
        <v>1</v>
      </c>
      <c r="D53" s="149" t="s">
        <v>89</v>
      </c>
      <c r="E53" s="145"/>
      <c r="F53" s="213"/>
      <c r="G53" s="145"/>
      <c r="H53" s="242"/>
      <c r="I53" s="145"/>
      <c r="J53" s="242"/>
      <c r="K53" s="145"/>
      <c r="L53" s="213"/>
      <c r="M53" s="145"/>
      <c r="N53" s="213"/>
      <c r="O53" s="145"/>
      <c r="P53" s="213"/>
      <c r="Q53" s="145">
        <v>1</v>
      </c>
      <c r="R53" s="213">
        <f>+Q54/Q53</f>
        <v>0</v>
      </c>
      <c r="S53" s="145"/>
      <c r="T53" s="213"/>
      <c r="U53" s="145"/>
      <c r="V53" s="213"/>
      <c r="W53" s="145"/>
      <c r="X53" s="213"/>
      <c r="Y53" s="145"/>
      <c r="Z53" s="213"/>
      <c r="AA53" s="145"/>
      <c r="AB53" s="213"/>
      <c r="AC53" s="217">
        <f>+G54+I54+E54+K54+M54+O54+Q54+S54+U54+W54+Y54+AA54</f>
        <v>0</v>
      </c>
    </row>
    <row r="54" spans="1:29" ht="25" customHeight="1" thickBot="1" x14ac:dyDescent="0.2">
      <c r="A54" s="222"/>
      <c r="B54" s="226"/>
      <c r="C54" s="230"/>
      <c r="D54" s="148" t="s">
        <v>90</v>
      </c>
      <c r="E54" s="91"/>
      <c r="F54" s="215"/>
      <c r="G54" s="91"/>
      <c r="H54" s="254"/>
      <c r="I54" s="91"/>
      <c r="J54" s="254"/>
      <c r="K54" s="91"/>
      <c r="L54" s="215"/>
      <c r="M54" s="91"/>
      <c r="N54" s="215"/>
      <c r="O54" s="91"/>
      <c r="P54" s="215"/>
      <c r="Q54" s="91">
        <v>0</v>
      </c>
      <c r="R54" s="215"/>
      <c r="S54" s="91"/>
      <c r="T54" s="215"/>
      <c r="U54" s="91"/>
      <c r="V54" s="215"/>
      <c r="W54" s="91"/>
      <c r="X54" s="215"/>
      <c r="Y54" s="91"/>
      <c r="Z54" s="215"/>
      <c r="AA54" s="91"/>
      <c r="AB54" s="215"/>
      <c r="AC54" s="218"/>
    </row>
    <row r="55" spans="1:29" ht="25" customHeight="1" x14ac:dyDescent="0.15">
      <c r="A55" s="223">
        <f>'PLAN ACCIÓN 2021'!A33</f>
        <v>27</v>
      </c>
      <c r="B55" s="227" t="str">
        <f>'PLAN ACCIÓN 2021'!F33</f>
        <v>Hacer una campaña virtual cada semestre para la disminución del consumo de papel dentro de la Unidad:</v>
      </c>
      <c r="C55" s="231">
        <f>E55+G55+I55+K55+M55+O55+Q55+S55+U55+W55+Y55+AA55</f>
        <v>2</v>
      </c>
      <c r="D55" s="71" t="s">
        <v>89</v>
      </c>
      <c r="E55" s="146"/>
      <c r="F55" s="216"/>
      <c r="G55" s="146">
        <v>1</v>
      </c>
      <c r="H55" s="216">
        <f>+G56/G55</f>
        <v>0</v>
      </c>
      <c r="I55" s="146"/>
      <c r="J55" s="216"/>
      <c r="K55" s="146"/>
      <c r="L55" s="216"/>
      <c r="M55" s="146"/>
      <c r="N55" s="216"/>
      <c r="O55" s="146"/>
      <c r="P55" s="216"/>
      <c r="Q55" s="146"/>
      <c r="R55" s="216"/>
      <c r="S55" s="146">
        <v>1</v>
      </c>
      <c r="T55" s="216">
        <f>+S56/S55</f>
        <v>0</v>
      </c>
      <c r="U55" s="146"/>
      <c r="V55" s="216"/>
      <c r="W55" s="146"/>
      <c r="X55" s="216"/>
      <c r="Y55" s="146"/>
      <c r="Z55" s="216"/>
      <c r="AA55" s="146"/>
      <c r="AB55" s="216"/>
      <c r="AC55" s="219">
        <f>+G56+I56+E56+K56+M56+O56+Q56+S56+U56+W56+Y56+AA56</f>
        <v>0</v>
      </c>
    </row>
    <row r="56" spans="1:29" ht="25" customHeight="1" x14ac:dyDescent="0.15">
      <c r="A56" s="221"/>
      <c r="B56" s="225"/>
      <c r="C56" s="229"/>
      <c r="D56" s="149" t="s">
        <v>90</v>
      </c>
      <c r="E56" s="16"/>
      <c r="F56" s="213"/>
      <c r="G56" s="16">
        <v>0</v>
      </c>
      <c r="H56" s="213"/>
      <c r="I56" s="16"/>
      <c r="J56" s="213"/>
      <c r="K56" s="16"/>
      <c r="L56" s="213"/>
      <c r="M56" s="16"/>
      <c r="N56" s="213"/>
      <c r="O56" s="16"/>
      <c r="P56" s="213"/>
      <c r="Q56" s="16"/>
      <c r="R56" s="213"/>
      <c r="S56" s="16">
        <v>0</v>
      </c>
      <c r="T56" s="213"/>
      <c r="U56" s="16"/>
      <c r="V56" s="213"/>
      <c r="W56" s="16"/>
      <c r="X56" s="213"/>
      <c r="Y56" s="16"/>
      <c r="Z56" s="213"/>
      <c r="AA56" s="16"/>
      <c r="AB56" s="213"/>
      <c r="AC56" s="217"/>
    </row>
    <row r="57" spans="1:29" ht="25" customHeight="1" x14ac:dyDescent="0.15">
      <c r="A57" s="221">
        <f>'PLAN ACCIÓN 2021'!A34</f>
        <v>28</v>
      </c>
      <c r="B57" s="225" t="str">
        <f>'PLAN ACCIÓN 2021'!F34</f>
        <v>Calcular semestralmente la diferencia del consumo de papel, con respecto al consumo del año anterior reportado por el almacen de la Unidad.</v>
      </c>
      <c r="C57" s="229">
        <f>E57+G57+I57+K57+M57+O57+Q57+S57+U57+W57+Y57+AA57</f>
        <v>2</v>
      </c>
      <c r="D57" s="149" t="s">
        <v>89</v>
      </c>
      <c r="E57" s="145"/>
      <c r="F57" s="213"/>
      <c r="G57" s="145"/>
      <c r="H57" s="242"/>
      <c r="I57" s="145"/>
      <c r="J57" s="242"/>
      <c r="K57" s="145"/>
      <c r="L57" s="213"/>
      <c r="M57" s="145"/>
      <c r="N57" s="213"/>
      <c r="O57" s="145">
        <v>1</v>
      </c>
      <c r="P57" s="213">
        <f>+O58/O57</f>
        <v>0</v>
      </c>
      <c r="Q57" s="145"/>
      <c r="R57" s="213"/>
      <c r="S57" s="145"/>
      <c r="T57" s="213"/>
      <c r="U57" s="145"/>
      <c r="V57" s="213"/>
      <c r="W57" s="145"/>
      <c r="X57" s="213"/>
      <c r="Y57" s="145"/>
      <c r="Z57" s="213"/>
      <c r="AA57" s="145">
        <v>1</v>
      </c>
      <c r="AB57" s="213">
        <f>+AA58/AA57</f>
        <v>0</v>
      </c>
      <c r="AC57" s="217">
        <f>+G58+I58+E58+K58+M58+O58+Q58+S58+U58+W58+Y58+AA58</f>
        <v>0</v>
      </c>
    </row>
    <row r="58" spans="1:29" ht="25" customHeight="1" x14ac:dyDescent="0.15">
      <c r="A58" s="221"/>
      <c r="B58" s="225"/>
      <c r="C58" s="229"/>
      <c r="D58" s="149" t="s">
        <v>90</v>
      </c>
      <c r="E58" s="16"/>
      <c r="F58" s="213"/>
      <c r="G58" s="16"/>
      <c r="H58" s="242"/>
      <c r="I58" s="16"/>
      <c r="J58" s="242"/>
      <c r="K58" s="16"/>
      <c r="L58" s="213"/>
      <c r="M58" s="16"/>
      <c r="N58" s="213"/>
      <c r="O58" s="16">
        <v>0</v>
      </c>
      <c r="P58" s="213"/>
      <c r="Q58" s="16"/>
      <c r="R58" s="213"/>
      <c r="S58" s="16"/>
      <c r="T58" s="213"/>
      <c r="U58" s="16"/>
      <c r="V58" s="213"/>
      <c r="W58" s="16"/>
      <c r="X58" s="213"/>
      <c r="Y58" s="16"/>
      <c r="Z58" s="213"/>
      <c r="AA58" s="16">
        <v>0</v>
      </c>
      <c r="AB58" s="213"/>
      <c r="AC58" s="217"/>
    </row>
    <row r="59" spans="1:29" ht="25" customHeight="1" x14ac:dyDescent="0.15">
      <c r="A59" s="221">
        <f>'PLAN ACCIÓN 2021'!A35</f>
        <v>29</v>
      </c>
      <c r="B59" s="225" t="str">
        <f>'PLAN ACCIÓN 2021'!F35</f>
        <v>Validar si se requiere actualizar el programa de compras verdes y ajustarlo.</v>
      </c>
      <c r="C59" s="229">
        <f>E59+G59+I59+K59+M59+O59+Q59+S59+U59+W59+Y59+AA59</f>
        <v>1</v>
      </c>
      <c r="D59" s="149" t="s">
        <v>89</v>
      </c>
      <c r="E59" s="145"/>
      <c r="F59" s="213"/>
      <c r="G59" s="145"/>
      <c r="H59" s="213"/>
      <c r="I59" s="145"/>
      <c r="J59" s="213"/>
      <c r="K59" s="145">
        <v>1</v>
      </c>
      <c r="L59" s="213">
        <f>+K60/K59</f>
        <v>0</v>
      </c>
      <c r="M59" s="145"/>
      <c r="N59" s="213"/>
      <c r="O59" s="145"/>
      <c r="P59" s="213"/>
      <c r="Q59" s="145"/>
      <c r="R59" s="213"/>
      <c r="S59" s="145"/>
      <c r="T59" s="213"/>
      <c r="U59" s="145"/>
      <c r="V59" s="213"/>
      <c r="W59" s="145"/>
      <c r="X59" s="213"/>
      <c r="Y59" s="145"/>
      <c r="Z59" s="213"/>
      <c r="AA59" s="145"/>
      <c r="AB59" s="213"/>
      <c r="AC59" s="217">
        <f>+G60+I60+E60+K60+M60+O60+Q60+S60+U60+W60+Y60+AA60</f>
        <v>0</v>
      </c>
    </row>
    <row r="60" spans="1:29" ht="25" customHeight="1" x14ac:dyDescent="0.15">
      <c r="A60" s="221"/>
      <c r="B60" s="225"/>
      <c r="C60" s="229"/>
      <c r="D60" s="149" t="s">
        <v>90</v>
      </c>
      <c r="E60" s="16"/>
      <c r="F60" s="213"/>
      <c r="G60" s="16"/>
      <c r="H60" s="213"/>
      <c r="I60" s="16"/>
      <c r="J60" s="213"/>
      <c r="K60" s="16">
        <v>0</v>
      </c>
      <c r="L60" s="213"/>
      <c r="M60" s="16"/>
      <c r="N60" s="213"/>
      <c r="O60" s="16"/>
      <c r="P60" s="213"/>
      <c r="Q60" s="16"/>
      <c r="R60" s="213"/>
      <c r="S60" s="16"/>
      <c r="T60" s="213"/>
      <c r="U60" s="16"/>
      <c r="V60" s="213"/>
      <c r="W60" s="16"/>
      <c r="X60" s="213"/>
      <c r="Y60" s="16"/>
      <c r="Z60" s="213"/>
      <c r="AA60" s="16"/>
      <c r="AB60" s="213"/>
      <c r="AC60" s="217"/>
    </row>
    <row r="61" spans="1:29" ht="25" customHeight="1" x14ac:dyDescent="0.15">
      <c r="A61" s="221">
        <f>'PLAN ACCIÓN 2021'!A36</f>
        <v>30</v>
      </c>
      <c r="B61" s="225" t="str">
        <f>'PLAN ACCIÓN 2021'!F36</f>
        <v>Implementar en un 65% el manual de compras verdes dentro de los procesos contractuales de la unidad que apliquen.</v>
      </c>
      <c r="C61" s="229">
        <f>E61+G61+I61+K61+M61+O61+Q61+S61+U61+W61+Y61+AA61</f>
        <v>1</v>
      </c>
      <c r="D61" s="149" t="s">
        <v>89</v>
      </c>
      <c r="E61" s="145"/>
      <c r="F61" s="213"/>
      <c r="G61" s="145"/>
      <c r="H61" s="213"/>
      <c r="I61" s="145"/>
      <c r="J61" s="213"/>
      <c r="K61" s="145"/>
      <c r="L61" s="213"/>
      <c r="M61" s="145"/>
      <c r="N61" s="213"/>
      <c r="O61" s="145"/>
      <c r="P61" s="213"/>
      <c r="Q61" s="145"/>
      <c r="R61" s="213"/>
      <c r="S61" s="145"/>
      <c r="T61" s="213"/>
      <c r="U61" s="145"/>
      <c r="V61" s="213"/>
      <c r="W61" s="145"/>
      <c r="X61" s="213"/>
      <c r="Y61" s="145"/>
      <c r="Z61" s="213"/>
      <c r="AA61" s="145">
        <v>1</v>
      </c>
      <c r="AB61" s="213">
        <f>+AA62/AA61</f>
        <v>0</v>
      </c>
      <c r="AC61" s="217">
        <f>+G62+I62+E62+K62+M62+O62+Q62+S62+U62+W62+Y62+AA62</f>
        <v>0</v>
      </c>
    </row>
    <row r="62" spans="1:29" ht="25" customHeight="1" thickBot="1" x14ac:dyDescent="0.2">
      <c r="A62" s="222"/>
      <c r="B62" s="226"/>
      <c r="C62" s="230"/>
      <c r="D62" s="148" t="s">
        <v>90</v>
      </c>
      <c r="E62" s="91"/>
      <c r="F62" s="215"/>
      <c r="G62" s="91"/>
      <c r="H62" s="215"/>
      <c r="I62" s="91"/>
      <c r="J62" s="215"/>
      <c r="K62" s="91"/>
      <c r="L62" s="215"/>
      <c r="M62" s="91"/>
      <c r="N62" s="215"/>
      <c r="O62" s="91"/>
      <c r="P62" s="215"/>
      <c r="Q62" s="91"/>
      <c r="R62" s="215"/>
      <c r="S62" s="91"/>
      <c r="T62" s="215"/>
      <c r="U62" s="91"/>
      <c r="V62" s="215"/>
      <c r="W62" s="91"/>
      <c r="X62" s="215"/>
      <c r="Y62" s="91"/>
      <c r="Z62" s="215"/>
      <c r="AA62" s="91">
        <v>0</v>
      </c>
      <c r="AB62" s="215"/>
      <c r="AC62" s="218"/>
    </row>
    <row r="63" spans="1:29" ht="25" customHeight="1" x14ac:dyDescent="0.15">
      <c r="A63" s="223">
        <f>'PLAN ACCIÓN 2021'!A37</f>
        <v>31</v>
      </c>
      <c r="B63" s="227" t="str">
        <f>'PLAN ACCIÓN 2021'!F37</f>
        <v>Realizar seguimiento cada semestre a las fuentes móviles de emisiones de la unidad, por medio del certificado de la revisión técnico mecánica y de gases correspondiente:</v>
      </c>
      <c r="C63" s="231">
        <f>E63+G63+I63+K63+M63+O63+Q63+S63+U63+W63+Y63+AA63</f>
        <v>2</v>
      </c>
      <c r="D63" s="71" t="s">
        <v>89</v>
      </c>
      <c r="E63" s="146"/>
      <c r="F63" s="216"/>
      <c r="G63" s="146"/>
      <c r="H63" s="216"/>
      <c r="I63" s="146"/>
      <c r="J63" s="216"/>
      <c r="K63" s="146"/>
      <c r="L63" s="216"/>
      <c r="M63" s="146"/>
      <c r="N63" s="216"/>
      <c r="O63" s="146">
        <v>1</v>
      </c>
      <c r="P63" s="216">
        <f>+O64/O63</f>
        <v>0</v>
      </c>
      <c r="Q63" s="146"/>
      <c r="R63" s="216"/>
      <c r="S63" s="146"/>
      <c r="T63" s="216"/>
      <c r="U63" s="146"/>
      <c r="V63" s="216"/>
      <c r="W63" s="146"/>
      <c r="X63" s="216"/>
      <c r="Y63" s="146"/>
      <c r="Z63" s="216"/>
      <c r="AA63" s="146">
        <v>1</v>
      </c>
      <c r="AB63" s="216">
        <f>+AA64/AA63</f>
        <v>0</v>
      </c>
      <c r="AC63" s="219">
        <f>+G64+I64+E64+K64+M64+O64+Q64+S64+U64+W64+Y64+AA64</f>
        <v>0</v>
      </c>
    </row>
    <row r="64" spans="1:29" ht="25" customHeight="1" x14ac:dyDescent="0.15">
      <c r="A64" s="221"/>
      <c r="B64" s="225"/>
      <c r="C64" s="229"/>
      <c r="D64" s="149" t="s">
        <v>90</v>
      </c>
      <c r="E64" s="16"/>
      <c r="F64" s="213"/>
      <c r="G64" s="16"/>
      <c r="H64" s="213"/>
      <c r="I64" s="16"/>
      <c r="J64" s="213"/>
      <c r="K64" s="16"/>
      <c r="L64" s="213"/>
      <c r="M64" s="16"/>
      <c r="N64" s="213"/>
      <c r="O64" s="16">
        <v>0</v>
      </c>
      <c r="P64" s="213"/>
      <c r="Q64" s="16"/>
      <c r="R64" s="213"/>
      <c r="S64" s="16"/>
      <c r="T64" s="213"/>
      <c r="U64" s="16"/>
      <c r="V64" s="213"/>
      <c r="W64" s="16"/>
      <c r="X64" s="213"/>
      <c r="Y64" s="16"/>
      <c r="Z64" s="213"/>
      <c r="AA64" s="16">
        <v>0</v>
      </c>
      <c r="AB64" s="213"/>
      <c r="AC64" s="217"/>
    </row>
    <row r="65" spans="1:29" ht="25" customHeight="1" x14ac:dyDescent="0.15">
      <c r="A65" s="221">
        <f>'PLAN ACCIÓN 2021'!A38</f>
        <v>32</v>
      </c>
      <c r="B65" s="225" t="str">
        <f>'PLAN ACCIÓN 2021'!F38</f>
        <v>Por semestre se enviaran tips para incentivar el uso de la bicicleta en los funcionarios de la Unidad como medio de transporte limpio y ambientalmente sostenible.</v>
      </c>
      <c r="C65" s="229">
        <f>E65+G65+I65+K65+M65+O65+Q65+S65+U65+W65+Y65+AA65</f>
        <v>11</v>
      </c>
      <c r="D65" s="149" t="s">
        <v>89</v>
      </c>
      <c r="E65" s="145"/>
      <c r="F65" s="213"/>
      <c r="G65" s="145">
        <v>1</v>
      </c>
      <c r="H65" s="213">
        <f>+G66/G65</f>
        <v>0</v>
      </c>
      <c r="I65" s="145">
        <v>1</v>
      </c>
      <c r="J65" s="213">
        <f>+I66/I65</f>
        <v>0</v>
      </c>
      <c r="K65" s="145">
        <v>1</v>
      </c>
      <c r="L65" s="213">
        <f>+K66/K65</f>
        <v>0</v>
      </c>
      <c r="M65" s="145">
        <v>1</v>
      </c>
      <c r="N65" s="213">
        <f>+M66/M65</f>
        <v>0</v>
      </c>
      <c r="O65" s="145">
        <v>1</v>
      </c>
      <c r="P65" s="251">
        <f>+O66/O65</f>
        <v>0</v>
      </c>
      <c r="Q65" s="145">
        <v>1</v>
      </c>
      <c r="R65" s="213">
        <f>+Q66/Q65</f>
        <v>0</v>
      </c>
      <c r="S65" s="145">
        <v>1</v>
      </c>
      <c r="T65" s="213">
        <f>+S66/S65</f>
        <v>0</v>
      </c>
      <c r="U65" s="145">
        <v>1</v>
      </c>
      <c r="V65" s="213">
        <f>+U66/U65</f>
        <v>0</v>
      </c>
      <c r="W65" s="145">
        <v>1</v>
      </c>
      <c r="X65" s="213">
        <f>+W66/W65</f>
        <v>0</v>
      </c>
      <c r="Y65" s="145">
        <v>1</v>
      </c>
      <c r="Z65" s="213">
        <f>+Y66/Y65</f>
        <v>0</v>
      </c>
      <c r="AA65" s="145">
        <v>1</v>
      </c>
      <c r="AB65" s="213">
        <f>+AA66/AA65</f>
        <v>0</v>
      </c>
      <c r="AC65" s="217">
        <f>+G66+I66+E66+K66+M66+O66+Q66+S66+U66+W66+Y66+AA66</f>
        <v>0</v>
      </c>
    </row>
    <row r="66" spans="1:29" ht="25" customHeight="1" thickBot="1" x14ac:dyDescent="0.2">
      <c r="A66" s="224"/>
      <c r="B66" s="228"/>
      <c r="C66" s="232"/>
      <c r="D66" s="147" t="s">
        <v>90</v>
      </c>
      <c r="E66" s="75"/>
      <c r="F66" s="214"/>
      <c r="G66" s="75">
        <v>0</v>
      </c>
      <c r="H66" s="214"/>
      <c r="I66" s="75">
        <v>0</v>
      </c>
      <c r="J66" s="214"/>
      <c r="K66" s="75">
        <v>0</v>
      </c>
      <c r="L66" s="214"/>
      <c r="M66" s="75">
        <v>0</v>
      </c>
      <c r="N66" s="214"/>
      <c r="O66" s="75">
        <v>0</v>
      </c>
      <c r="P66" s="267"/>
      <c r="Q66" s="75">
        <v>0</v>
      </c>
      <c r="R66" s="214"/>
      <c r="S66" s="75">
        <v>0</v>
      </c>
      <c r="T66" s="214"/>
      <c r="U66" s="75">
        <v>0</v>
      </c>
      <c r="V66" s="214"/>
      <c r="W66" s="75">
        <v>0</v>
      </c>
      <c r="X66" s="214"/>
      <c r="Y66" s="75">
        <v>0</v>
      </c>
      <c r="Z66" s="214"/>
      <c r="AA66" s="75">
        <v>0</v>
      </c>
      <c r="AB66" s="214"/>
      <c r="AC66" s="220"/>
    </row>
    <row r="67" spans="1:29" ht="25" customHeight="1" x14ac:dyDescent="0.15">
      <c r="A67" s="240" t="s">
        <v>91</v>
      </c>
      <c r="B67" s="240"/>
      <c r="C67" s="240"/>
      <c r="D67" s="44" t="s">
        <v>89</v>
      </c>
      <c r="E67" s="89">
        <f>E5+E7+E9+E11+E13+E15+E17+E19+E21+E23+E25+E27+E29+E31+E33+E35+E37+E39+E41+E43+E45+E47+E49+E51+E53+E55+E57+E59+E61+E63+E65</f>
        <v>7</v>
      </c>
      <c r="F67" s="236">
        <f>+E68/E67</f>
        <v>0</v>
      </c>
      <c r="G67" s="89">
        <f>G5+G7+G9+G11+G13+G15+G17+G19+G21+G23+G25+G27+G29+G31+G33+G35+G37+G39+G41+G43+G45+G47+G49+G51+G53+G55+G57+G59+G61+G63+G65</f>
        <v>12</v>
      </c>
      <c r="H67" s="236">
        <f>+G68/G67</f>
        <v>0</v>
      </c>
      <c r="I67" s="89">
        <f>I5+I7+I9+I11+I13+I15+I17+I19+I21+I23+I25+I27+I29+I31+I33+I35+I37+I39+I41+I43+I45+I47+I49+I51+I53+I55+I57+I59+I61+I63+I65</f>
        <v>9</v>
      </c>
      <c r="J67" s="236">
        <f>+I68/I67</f>
        <v>0</v>
      </c>
      <c r="K67" s="89">
        <f>K5+K7+K9+K11+K13+K15+K17+K19+K21+K23+K25+K27+K29+K31+K33+K35+K37+K39+K41+K43+K45+K47+K49+K51+K53+K55+K57+K59+K61+K63+K65</f>
        <v>12</v>
      </c>
      <c r="L67" s="236">
        <f>+K68/K67</f>
        <v>0</v>
      </c>
      <c r="M67" s="89">
        <f>M5+M7+M9+M11+M13+M15+M17+M19+M21+M23+M25+M27+M29+M31+M33+M35+M37+M39+M41+M43+M45+M47+M49+M51+M53+M55+M57+M59+M61+M63+M65</f>
        <v>12</v>
      </c>
      <c r="N67" s="236">
        <f>+M68/M67</f>
        <v>0</v>
      </c>
      <c r="O67" s="89">
        <f>O5+O7+O9+O11+O13+O15+O17+O19+O21+O23+O25+O27+O29+O31+O33+O35+O37+O39+O41+O43+O45+O47+O49+O51+O53+O55+O57+O59+O61+O63+O65</f>
        <v>12</v>
      </c>
      <c r="P67" s="236">
        <f>+O68/O67</f>
        <v>0</v>
      </c>
      <c r="Q67" s="89">
        <f>Q5+Q7+Q9+Q11+Q13+Q15+Q17+Q19+Q21+Q23+Q25+Q27+Q29+Q31+Q33+Q35+Q37+Q39+Q41+Q43+Q45+Q47+Q49+Q51+Q53+Q55+Q57+Q59+Q61+Q63+Q65</f>
        <v>8</v>
      </c>
      <c r="R67" s="236">
        <f>+Q68/Q67</f>
        <v>0</v>
      </c>
      <c r="S67" s="89">
        <f>S5+S7+S9+S11+S13+S15+S17+S19+S21+S23+S25+S27+S29+S31+S33+S35+S37+S39+S41+S43+S45+S47+S49+S51+S53+S55+S57+S59+S61+S63+S65</f>
        <v>12</v>
      </c>
      <c r="T67" s="236">
        <f>+S68/S67</f>
        <v>0</v>
      </c>
      <c r="U67" s="89">
        <f>U5+U7+U9+U11+U13+U15+U17+U19+U21+U23+U25+U27+U29+U31+U33+U35+U37+U39+U41+U43+U45+U47+U49+U51+U53+U55+U57+U59+U61+U63+U65</f>
        <v>9</v>
      </c>
      <c r="V67" s="236">
        <f>+U68/U67</f>
        <v>0</v>
      </c>
      <c r="W67" s="89">
        <f>W5+W7+W9+W11+W13+W15+W17+W19+W21+W23+W25+W27+W29+W31+W33+W35+W37+W39+W41+W43+W45+W47+W49+W51+W53+W55+W57+W59+W61+W63+W65</f>
        <v>7</v>
      </c>
      <c r="X67" s="236">
        <f>+W68/W67</f>
        <v>0</v>
      </c>
      <c r="Y67" s="89">
        <f>Y5+Y7+Y9+Y11+Y13+Y15+Y17+Y19+Y21+Y23+Y25+Y27+Y29+Y31+Y33+Y35+Y37+Y39+Y41+Y43+Y45+Y47+Y49+Y51+Y53+Y55+Y57+Y59+Y61+Y63+Y65</f>
        <v>12</v>
      </c>
      <c r="Z67" s="236">
        <f>+Y68/Y67</f>
        <v>0</v>
      </c>
      <c r="AA67" s="89">
        <f>AA5+AA7+AA9+AA11+AA13+AA15+AA17+AA19+AA21+AA23+AA25+AA27+AA29+AA31+AA33+AA35+AA37+AA39+AA41+AA43+AA45+AA47+AA49+AA51+AA53+AA55+AA57+AA59+AA61+AA63+AA65</f>
        <v>14</v>
      </c>
      <c r="AB67" s="236">
        <f>+AA68/AA67</f>
        <v>0</v>
      </c>
      <c r="AC67" s="238">
        <f>SUM(AC5:AC66)</f>
        <v>0</v>
      </c>
    </row>
    <row r="68" spans="1:29" ht="25" customHeight="1" x14ac:dyDescent="0.15">
      <c r="A68" s="241"/>
      <c r="B68" s="241"/>
      <c r="C68" s="241"/>
      <c r="D68" s="42" t="s">
        <v>90</v>
      </c>
      <c r="E68" s="18">
        <f>E6+E8+E10+E12+E14+E16+E18+E20+E22+E24+E26+E28+E30+E32+E34+E36+E38+E40+E42+E44+E46+E48+E50+E52+E54+E56+E58+E60+E62+E64+E66</f>
        <v>0</v>
      </c>
      <c r="F68" s="237"/>
      <c r="G68" s="18">
        <f>G6+G8+G10+G12+G14+G16+G18+G20+G22+G24+G26+G28+G30+G32+G34+G36+G38+G40+G42+G44+G46+G48+G50+G52+G54+G56+G58+G60+G62+G64+G66</f>
        <v>0</v>
      </c>
      <c r="H68" s="237"/>
      <c r="I68" s="18">
        <f>I6+I8+I10+I12+I14+I16+I18+I20+I22+I24+I26+I28+I30+I32+I34+I36+I38+I40+I42+I44+I46+I48+I50+I52+I54+I56+I58+I60+I62+I64+I66</f>
        <v>0</v>
      </c>
      <c r="J68" s="237"/>
      <c r="K68" s="18">
        <f>K6+K8+K10+K12+K14+K16+K18+K20+K22+K24+K26+K28+K30+K32+K34+K36+K38+K40+K42+K44+K46+K48+K50+K52+K54+K56+K58+K60+K62+K64+K66</f>
        <v>0</v>
      </c>
      <c r="L68" s="237"/>
      <c r="M68" s="18">
        <f>M6+M8+M10+M12+M14+M16+M18+M20+M22+M24+M26+M28+M30+M32+M34+M36+M38+M40+M42+M44+M46+M48+M50+M52+M54+M56+M58+M60+M62+M64+M66</f>
        <v>0</v>
      </c>
      <c r="N68" s="237"/>
      <c r="O68" s="18">
        <f>O6+O8+O10+O12+O14+O16+O18+O20+O22+O24+O26+O28+O30+O32+O34+O36+O38+O40+O42+O44+O46+O48+O50+O52+O54+O56+O58+O60+O62+O64+O66</f>
        <v>0</v>
      </c>
      <c r="P68" s="237"/>
      <c r="Q68" s="18">
        <f>Q6+Q8+Q10+Q12+Q14+Q16+Q18+Q20+Q22+Q24+Q26+Q28+Q30+Q32+Q34+Q36+Q38+Q40+Q42+Q44+Q46+Q48+Q50+Q52+Q54+Q56+Q58+Q60+Q62+Q64+Q66</f>
        <v>0</v>
      </c>
      <c r="R68" s="237"/>
      <c r="S68" s="18">
        <f>S6+S8+S10+S12+S14+S16+S18+S20+S22+S24+S26+S28+S30+S32+S34+S36+S38+S40+S42+S44+S46+S48+S50+S52+S54+S56+S58+S60+S62+S64+S66</f>
        <v>0</v>
      </c>
      <c r="T68" s="237"/>
      <c r="U68" s="18">
        <f>U6+U8+U10+U12+U14+U16+U18+U20+U22+U24+U26+U28+U30+U32+U34+U36+U38+U40+U42+U44+U46+U48+U50+U52+U54+U56+U58+U60+U62+U64+U66</f>
        <v>0</v>
      </c>
      <c r="V68" s="237"/>
      <c r="W68" s="18">
        <f>W6+W8+W10+W12+W14+W16+W18+W20+W22+W24+W26+W28+W30+W32+W34+W36+W38+W40+W42+W44+W46+W48+W50+W52+W54+W56+W58+W60+W62+W64+W66</f>
        <v>0</v>
      </c>
      <c r="X68" s="237"/>
      <c r="Y68" s="18">
        <f>Y6+Y8+Y10+Y12+Y14+Y16+Y18+Y20+Y22+Y24+Y26+Y28+Y30+Y32+Y34+Y36+Y38+Y40+Y42+Y44+Y46+Y48+Y50+Y52+Y54+Y56+Y58+Y60+Y62+Y64+Y66</f>
        <v>0</v>
      </c>
      <c r="Z68" s="237"/>
      <c r="AA68" s="18">
        <f>AA6+AA8+AA10+AA12+AA14+AA16+AA18+AA20+AA22+AA24+AA26+AA28+AA30+AA32+AA34+AA36+AA38+AA40+AA42+AA44+AA46+AA48+AA50+AA52+AA54+AA56+AA58+AA60+AA62+AA64+AA66</f>
        <v>0</v>
      </c>
      <c r="AB68" s="237"/>
      <c r="AC68" s="238"/>
    </row>
    <row r="69" spans="1:29" ht="25" customHeight="1" x14ac:dyDescent="0.15">
      <c r="A69" s="243" t="s">
        <v>92</v>
      </c>
      <c r="B69" s="244"/>
      <c r="C69" s="240">
        <f>SUM(C5:C66)</f>
        <v>126</v>
      </c>
      <c r="D69" s="248" t="s">
        <v>93</v>
      </c>
      <c r="E69" s="18">
        <f>E67</f>
        <v>7</v>
      </c>
      <c r="F69" s="234">
        <f>+E70/AA69</f>
        <v>0</v>
      </c>
      <c r="G69" s="42">
        <f>E69+G67</f>
        <v>19</v>
      </c>
      <c r="H69" s="215">
        <f>+G70/$AA$69</f>
        <v>0</v>
      </c>
      <c r="I69" s="42">
        <f>+G69+I67</f>
        <v>28</v>
      </c>
      <c r="J69" s="215">
        <f>+I70/$AA$69</f>
        <v>0</v>
      </c>
      <c r="K69" s="42">
        <f>+I69+K67</f>
        <v>40</v>
      </c>
      <c r="L69" s="215">
        <f>+K70/$AA$69</f>
        <v>0</v>
      </c>
      <c r="M69" s="42">
        <f>+K69+M67</f>
        <v>52</v>
      </c>
      <c r="N69" s="215">
        <f>+M70/$AA$69</f>
        <v>0</v>
      </c>
      <c r="O69" s="40">
        <f>+M69+O67</f>
        <v>64</v>
      </c>
      <c r="P69" s="234">
        <f>+O70/$AA$69</f>
        <v>0</v>
      </c>
      <c r="Q69" s="42">
        <f>+O69+Q67</f>
        <v>72</v>
      </c>
      <c r="R69" s="215">
        <f>+Q70/$AA$69</f>
        <v>0</v>
      </c>
      <c r="S69" s="42">
        <f>+Q69+S67</f>
        <v>84</v>
      </c>
      <c r="T69" s="215">
        <f>+S70/$AA$69</f>
        <v>0</v>
      </c>
      <c r="U69" s="42">
        <f>+S69+U67</f>
        <v>93</v>
      </c>
      <c r="V69" s="215">
        <f>+U70/$AA$69</f>
        <v>0</v>
      </c>
      <c r="W69" s="42">
        <f>+U69+W67</f>
        <v>100</v>
      </c>
      <c r="X69" s="215">
        <f>+W70/$AA$69</f>
        <v>0</v>
      </c>
      <c r="Y69" s="42">
        <f>+W69+Y67</f>
        <v>112</v>
      </c>
      <c r="Z69" s="215">
        <f>+Y70/$AA$69</f>
        <v>0</v>
      </c>
      <c r="AA69" s="42">
        <f>+Y69+AA67</f>
        <v>126</v>
      </c>
      <c r="AB69" s="215">
        <f>+AA70/$AA$69</f>
        <v>0</v>
      </c>
      <c r="AC69" s="238"/>
    </row>
    <row r="70" spans="1:29" ht="25" customHeight="1" thickBot="1" x14ac:dyDescent="0.2">
      <c r="A70" s="245"/>
      <c r="B70" s="246"/>
      <c r="C70" s="247"/>
      <c r="D70" s="249"/>
      <c r="E70" s="19">
        <f>E68</f>
        <v>0</v>
      </c>
      <c r="F70" s="235"/>
      <c r="G70" s="43">
        <f>E70+G68</f>
        <v>0</v>
      </c>
      <c r="H70" s="233"/>
      <c r="I70" s="43">
        <f>+I68+G70</f>
        <v>0</v>
      </c>
      <c r="J70" s="233"/>
      <c r="K70" s="43">
        <f>+I70+K68</f>
        <v>0</v>
      </c>
      <c r="L70" s="233"/>
      <c r="M70" s="43">
        <f>+K70+M68</f>
        <v>0</v>
      </c>
      <c r="N70" s="233"/>
      <c r="O70" s="41">
        <f>+M70+O68</f>
        <v>0</v>
      </c>
      <c r="P70" s="235"/>
      <c r="Q70" s="43">
        <f>+O70+Q68</f>
        <v>0</v>
      </c>
      <c r="R70" s="233"/>
      <c r="S70" s="43">
        <f>+Q70+S68</f>
        <v>0</v>
      </c>
      <c r="T70" s="233"/>
      <c r="U70" s="43">
        <f>+S70+U68</f>
        <v>0</v>
      </c>
      <c r="V70" s="233"/>
      <c r="W70" s="43">
        <f>+W68+U70</f>
        <v>0</v>
      </c>
      <c r="X70" s="233"/>
      <c r="Y70" s="43">
        <f>+Y68+W70</f>
        <v>0</v>
      </c>
      <c r="Z70" s="233"/>
      <c r="AA70" s="43">
        <f>+AA68+Y70</f>
        <v>0</v>
      </c>
      <c r="AB70" s="233"/>
      <c r="AC70" s="239"/>
    </row>
    <row r="71" spans="1:29" ht="15" thickBot="1" x14ac:dyDescent="0.2"/>
    <row r="72" spans="1:29" ht="15" thickBot="1" x14ac:dyDescent="0.2">
      <c r="E72" s="76" t="s">
        <v>76</v>
      </c>
      <c r="F72" s="77" t="s">
        <v>77</v>
      </c>
      <c r="G72" s="78" t="s">
        <v>78</v>
      </c>
      <c r="H72" s="78" t="s">
        <v>79</v>
      </c>
      <c r="I72" s="78" t="s">
        <v>80</v>
      </c>
      <c r="J72" s="78" t="s">
        <v>81</v>
      </c>
      <c r="K72" s="78" t="s">
        <v>82</v>
      </c>
      <c r="L72" s="78" t="s">
        <v>83</v>
      </c>
      <c r="M72" s="78" t="s">
        <v>84</v>
      </c>
      <c r="N72" s="78" t="s">
        <v>85</v>
      </c>
      <c r="O72" s="79" t="s">
        <v>86</v>
      </c>
      <c r="P72" s="80" t="s">
        <v>87</v>
      </c>
      <c r="X72" s="23"/>
    </row>
    <row r="73" spans="1:29" x14ac:dyDescent="0.15">
      <c r="D73" s="31" t="s">
        <v>89</v>
      </c>
      <c r="E73" s="81">
        <f>E69</f>
        <v>7</v>
      </c>
      <c r="F73" s="47">
        <f>G69</f>
        <v>19</v>
      </c>
      <c r="G73" s="47">
        <f>I69</f>
        <v>28</v>
      </c>
      <c r="H73" s="47">
        <f>K69</f>
        <v>40</v>
      </c>
      <c r="I73" s="47">
        <f>M69</f>
        <v>52</v>
      </c>
      <c r="J73" s="47">
        <f>O69</f>
        <v>64</v>
      </c>
      <c r="K73" s="47">
        <f>Q69</f>
        <v>72</v>
      </c>
      <c r="L73" s="47">
        <f>S69</f>
        <v>84</v>
      </c>
      <c r="M73" s="47">
        <f>U69</f>
        <v>93</v>
      </c>
      <c r="N73" s="47">
        <f>W69</f>
        <v>100</v>
      </c>
      <c r="O73" s="47">
        <f>Y69</f>
        <v>112</v>
      </c>
      <c r="P73" s="82">
        <f>AA69</f>
        <v>126</v>
      </c>
    </row>
    <row r="74" spans="1:29" ht="15" thickBot="1" x14ac:dyDescent="0.2">
      <c r="D74" s="32" t="s">
        <v>90</v>
      </c>
      <c r="E74" s="27">
        <f>E70</f>
        <v>0</v>
      </c>
      <c r="F74" s="28">
        <f>G70</f>
        <v>0</v>
      </c>
      <c r="G74" s="29">
        <f>I70</f>
        <v>0</v>
      </c>
      <c r="H74" s="28">
        <f>K70</f>
        <v>0</v>
      </c>
      <c r="I74" s="29">
        <f>M70</f>
        <v>0</v>
      </c>
      <c r="J74" s="28">
        <f>O70</f>
        <v>0</v>
      </c>
      <c r="K74" s="29">
        <f>Q70</f>
        <v>0</v>
      </c>
      <c r="L74" s="28">
        <f>S70</f>
        <v>0</v>
      </c>
      <c r="M74" s="29">
        <f>U70</f>
        <v>0</v>
      </c>
      <c r="N74" s="28">
        <f>W70</f>
        <v>0</v>
      </c>
      <c r="O74" s="29">
        <f>Y70</f>
        <v>0</v>
      </c>
      <c r="P74" s="30">
        <f>AA70</f>
        <v>0</v>
      </c>
    </row>
    <row r="75" spans="1:29" ht="15" thickBot="1" x14ac:dyDescent="0.2">
      <c r="D75" s="83" t="s">
        <v>94</v>
      </c>
      <c r="E75" s="84">
        <f t="shared" ref="E75:P75" si="0">(E74/$C$69)*100</f>
        <v>0</v>
      </c>
      <c r="F75" s="85">
        <f t="shared" si="0"/>
        <v>0</v>
      </c>
      <c r="G75" s="85">
        <f t="shared" si="0"/>
        <v>0</v>
      </c>
      <c r="H75" s="85">
        <f t="shared" si="0"/>
        <v>0</v>
      </c>
      <c r="I75" s="85">
        <f t="shared" si="0"/>
        <v>0</v>
      </c>
      <c r="J75" s="85">
        <f t="shared" si="0"/>
        <v>0</v>
      </c>
      <c r="K75" s="85">
        <f t="shared" si="0"/>
        <v>0</v>
      </c>
      <c r="L75" s="85">
        <f t="shared" si="0"/>
        <v>0</v>
      </c>
      <c r="M75" s="85">
        <f t="shared" si="0"/>
        <v>0</v>
      </c>
      <c r="N75" s="85">
        <f t="shared" si="0"/>
        <v>0</v>
      </c>
      <c r="O75" s="85">
        <f t="shared" si="0"/>
        <v>0</v>
      </c>
      <c r="P75" s="86">
        <f t="shared" si="0"/>
        <v>0</v>
      </c>
    </row>
    <row r="76" spans="1:29" x14ac:dyDescent="0.15">
      <c r="D76" s="33"/>
      <c r="E76" s="33"/>
      <c r="F76" s="34"/>
      <c r="G76" s="33"/>
      <c r="H76" s="34"/>
      <c r="I76" s="33"/>
      <c r="J76" s="34"/>
      <c r="K76" s="33"/>
      <c r="L76" s="34"/>
      <c r="M76" s="33"/>
      <c r="N76" s="34"/>
      <c r="O76" s="35"/>
      <c r="P76" s="36"/>
      <c r="Q76" s="33"/>
      <c r="R76" s="34"/>
      <c r="S76" s="33"/>
    </row>
    <row r="77" spans="1:29" x14ac:dyDescent="0.15">
      <c r="D77" s="33"/>
      <c r="E77" s="37"/>
      <c r="F77" s="38"/>
      <c r="G77" s="39"/>
      <c r="H77" s="39"/>
      <c r="I77" s="39"/>
      <c r="J77" s="39"/>
      <c r="K77" s="39"/>
      <c r="L77" s="39"/>
      <c r="M77" s="39"/>
      <c r="N77" s="39"/>
      <c r="O77" s="37"/>
      <c r="P77" s="37"/>
      <c r="Q77" s="33"/>
      <c r="R77" s="34"/>
      <c r="S77" s="33"/>
    </row>
    <row r="78" spans="1:29" x14ac:dyDescent="0.15">
      <c r="D78" s="33"/>
      <c r="E78" s="33"/>
      <c r="F78" s="34"/>
      <c r="G78" s="33"/>
      <c r="H78" s="34"/>
      <c r="I78" s="33"/>
      <c r="J78" s="34"/>
      <c r="K78" s="33"/>
      <c r="L78" s="34"/>
      <c r="M78" s="33"/>
      <c r="N78" s="34"/>
      <c r="O78" s="35"/>
      <c r="P78" s="36"/>
      <c r="Q78" s="33"/>
      <c r="R78" s="34"/>
      <c r="S78" s="33"/>
    </row>
  </sheetData>
  <mergeCells count="540">
    <mergeCell ref="AC65:AC66"/>
    <mergeCell ref="H65:H66"/>
    <mergeCell ref="J65:J66"/>
    <mergeCell ref="L65:L66"/>
    <mergeCell ref="N65:N66"/>
    <mergeCell ref="P65:P66"/>
    <mergeCell ref="R65:R66"/>
    <mergeCell ref="T65:T66"/>
    <mergeCell ref="V65:V66"/>
    <mergeCell ref="X65:X66"/>
    <mergeCell ref="Z65:Z66"/>
    <mergeCell ref="AB65:AB66"/>
    <mergeCell ref="R57:R58"/>
    <mergeCell ref="T57:T58"/>
    <mergeCell ref="V57:V58"/>
    <mergeCell ref="X57:X58"/>
    <mergeCell ref="Z57:Z58"/>
    <mergeCell ref="AB57:AB58"/>
    <mergeCell ref="AC57:AC58"/>
    <mergeCell ref="J5:J6"/>
    <mergeCell ref="N11:N12"/>
    <mergeCell ref="R53:R54"/>
    <mergeCell ref="T53:T54"/>
    <mergeCell ref="V53:V54"/>
    <mergeCell ref="X53:X54"/>
    <mergeCell ref="Z53:Z54"/>
    <mergeCell ref="AB53:AB54"/>
    <mergeCell ref="AC53:AC54"/>
    <mergeCell ref="R55:R56"/>
    <mergeCell ref="T55:T56"/>
    <mergeCell ref="V55:V56"/>
    <mergeCell ref="X55:X56"/>
    <mergeCell ref="Z55:Z56"/>
    <mergeCell ref="AB55:AB56"/>
    <mergeCell ref="AC55:AC56"/>
    <mergeCell ref="AC49:AC50"/>
    <mergeCell ref="A57:A58"/>
    <mergeCell ref="B57:B58"/>
    <mergeCell ref="C57:C58"/>
    <mergeCell ref="F57:F58"/>
    <mergeCell ref="H57:H58"/>
    <mergeCell ref="J57:J58"/>
    <mergeCell ref="L57:L58"/>
    <mergeCell ref="N57:N58"/>
    <mergeCell ref="P57:P58"/>
    <mergeCell ref="L53:L54"/>
    <mergeCell ref="N53:N54"/>
    <mergeCell ref="P53:P54"/>
    <mergeCell ref="A55:A56"/>
    <mergeCell ref="B55:B56"/>
    <mergeCell ref="C55:C56"/>
    <mergeCell ref="F55:F56"/>
    <mergeCell ref="H55:H56"/>
    <mergeCell ref="J55:J56"/>
    <mergeCell ref="L55:L56"/>
    <mergeCell ref="N55:N56"/>
    <mergeCell ref="P55:P56"/>
    <mergeCell ref="R51:R52"/>
    <mergeCell ref="T51:T52"/>
    <mergeCell ref="V51:V52"/>
    <mergeCell ref="X51:X52"/>
    <mergeCell ref="Z51:Z52"/>
    <mergeCell ref="AB51:AB52"/>
    <mergeCell ref="AC51:AC52"/>
    <mergeCell ref="L49:L50"/>
    <mergeCell ref="N49:N50"/>
    <mergeCell ref="P49:P50"/>
    <mergeCell ref="R49:R50"/>
    <mergeCell ref="T49:T50"/>
    <mergeCell ref="V49:V50"/>
    <mergeCell ref="X49:X50"/>
    <mergeCell ref="Z49:Z50"/>
    <mergeCell ref="AB49:AB50"/>
    <mergeCell ref="L51:L52"/>
    <mergeCell ref="N51:N52"/>
    <mergeCell ref="P51:P52"/>
    <mergeCell ref="R45:R46"/>
    <mergeCell ref="T45:T46"/>
    <mergeCell ref="V45:V46"/>
    <mergeCell ref="X45:X46"/>
    <mergeCell ref="Z45:Z46"/>
    <mergeCell ref="AB45:AB46"/>
    <mergeCell ref="AC45:AC46"/>
    <mergeCell ref="A47:A48"/>
    <mergeCell ref="B47:B48"/>
    <mergeCell ref="C47:C48"/>
    <mergeCell ref="F47:F48"/>
    <mergeCell ref="H47:H48"/>
    <mergeCell ref="J47:J48"/>
    <mergeCell ref="L47:L48"/>
    <mergeCell ref="N47:N48"/>
    <mergeCell ref="P47:P48"/>
    <mergeCell ref="R47:R48"/>
    <mergeCell ref="T47:T48"/>
    <mergeCell ref="V47:V48"/>
    <mergeCell ref="X47:X48"/>
    <mergeCell ref="Z47:Z48"/>
    <mergeCell ref="AB47:AB48"/>
    <mergeCell ref="AC47:AC48"/>
    <mergeCell ref="V5:V6"/>
    <mergeCell ref="X5:X6"/>
    <mergeCell ref="Z5:Z6"/>
    <mergeCell ref="AB5:AB6"/>
    <mergeCell ref="C4:D4"/>
    <mergeCell ref="E4:F4"/>
    <mergeCell ref="G4:H4"/>
    <mergeCell ref="I4:J4"/>
    <mergeCell ref="K4:L4"/>
    <mergeCell ref="M4:N4"/>
    <mergeCell ref="O4:P4"/>
    <mergeCell ref="Q4:R4"/>
    <mergeCell ref="S4:T4"/>
    <mergeCell ref="U4:V4"/>
    <mergeCell ref="W4:X4"/>
    <mergeCell ref="Y4:Z4"/>
    <mergeCell ref="AA4:AB4"/>
    <mergeCell ref="F5:F6"/>
    <mergeCell ref="H5:H6"/>
    <mergeCell ref="A1:B3"/>
    <mergeCell ref="C1:AA3"/>
    <mergeCell ref="V9:V10"/>
    <mergeCell ref="AC5:AC6"/>
    <mergeCell ref="A7:A8"/>
    <mergeCell ref="B7:B8"/>
    <mergeCell ref="C7:C8"/>
    <mergeCell ref="F7:F8"/>
    <mergeCell ref="H7:H8"/>
    <mergeCell ref="N5:N6"/>
    <mergeCell ref="P5:P6"/>
    <mergeCell ref="R5:R6"/>
    <mergeCell ref="T5:T6"/>
    <mergeCell ref="V7:V8"/>
    <mergeCell ref="X7:X8"/>
    <mergeCell ref="Z7:Z8"/>
    <mergeCell ref="AB7:AB8"/>
    <mergeCell ref="AC7:AC8"/>
    <mergeCell ref="R7:R8"/>
    <mergeCell ref="T7:T8"/>
    <mergeCell ref="A5:A6"/>
    <mergeCell ref="B5:B6"/>
    <mergeCell ref="C5:C6"/>
    <mergeCell ref="L5:L6"/>
    <mergeCell ref="C9:C10"/>
    <mergeCell ref="F9:F10"/>
    <mergeCell ref="H9:H10"/>
    <mergeCell ref="J7:J8"/>
    <mergeCell ref="L7:L8"/>
    <mergeCell ref="N7:N8"/>
    <mergeCell ref="P7:P8"/>
    <mergeCell ref="J11:J12"/>
    <mergeCell ref="L11:L12"/>
    <mergeCell ref="P11:P12"/>
    <mergeCell ref="X9:X10"/>
    <mergeCell ref="Z9:Z10"/>
    <mergeCell ref="AB9:AB10"/>
    <mergeCell ref="AC9:AC10"/>
    <mergeCell ref="A11:A12"/>
    <mergeCell ref="B11:B12"/>
    <mergeCell ref="C11:C12"/>
    <mergeCell ref="F11:F12"/>
    <mergeCell ref="H11:H12"/>
    <mergeCell ref="J9:J10"/>
    <mergeCell ref="L9:L10"/>
    <mergeCell ref="N9:N10"/>
    <mergeCell ref="P9:P10"/>
    <mergeCell ref="R9:R10"/>
    <mergeCell ref="T9:T10"/>
    <mergeCell ref="X11:X12"/>
    <mergeCell ref="Z11:Z12"/>
    <mergeCell ref="AB11:AB12"/>
    <mergeCell ref="AC11:AC12"/>
    <mergeCell ref="R11:R12"/>
    <mergeCell ref="T11:T12"/>
    <mergeCell ref="V11:V12"/>
    <mergeCell ref="A9:A10"/>
    <mergeCell ref="B9:B10"/>
    <mergeCell ref="Z13:Z14"/>
    <mergeCell ref="AB13:AB14"/>
    <mergeCell ref="AC13:AC14"/>
    <mergeCell ref="A15:A16"/>
    <mergeCell ref="B15:B16"/>
    <mergeCell ref="C15:C16"/>
    <mergeCell ref="F15:F16"/>
    <mergeCell ref="H15:H16"/>
    <mergeCell ref="J15:J16"/>
    <mergeCell ref="L13:L14"/>
    <mergeCell ref="N13:N14"/>
    <mergeCell ref="P13:P14"/>
    <mergeCell ref="R13:R14"/>
    <mergeCell ref="T13:T14"/>
    <mergeCell ref="V13:V14"/>
    <mergeCell ref="X15:X16"/>
    <mergeCell ref="Z15:Z16"/>
    <mergeCell ref="AB15:AB16"/>
    <mergeCell ref="AC15:AC16"/>
    <mergeCell ref="R15:R16"/>
    <mergeCell ref="T15:T16"/>
    <mergeCell ref="V15:V16"/>
    <mergeCell ref="A13:A14"/>
    <mergeCell ref="B13:B14"/>
    <mergeCell ref="C17:C18"/>
    <mergeCell ref="F17:F18"/>
    <mergeCell ref="H17:H18"/>
    <mergeCell ref="J17:J18"/>
    <mergeCell ref="L15:L16"/>
    <mergeCell ref="N15:N16"/>
    <mergeCell ref="P15:P16"/>
    <mergeCell ref="X13:X14"/>
    <mergeCell ref="C13:C14"/>
    <mergeCell ref="F13:F14"/>
    <mergeCell ref="H13:H14"/>
    <mergeCell ref="J13:J14"/>
    <mergeCell ref="X17:X18"/>
    <mergeCell ref="Z17:Z18"/>
    <mergeCell ref="AB17:AB18"/>
    <mergeCell ref="AC17:AC18"/>
    <mergeCell ref="A19:A20"/>
    <mergeCell ref="B19:B20"/>
    <mergeCell ref="C19:C20"/>
    <mergeCell ref="F19:F20"/>
    <mergeCell ref="H19:H20"/>
    <mergeCell ref="J19:J20"/>
    <mergeCell ref="L17:L18"/>
    <mergeCell ref="N17:N18"/>
    <mergeCell ref="P17:P18"/>
    <mergeCell ref="R17:R18"/>
    <mergeCell ref="T17:T18"/>
    <mergeCell ref="V17:V18"/>
    <mergeCell ref="X19:X20"/>
    <mergeCell ref="Z19:Z20"/>
    <mergeCell ref="AB19:AB20"/>
    <mergeCell ref="AC19:AC20"/>
    <mergeCell ref="R19:R20"/>
    <mergeCell ref="T19:T20"/>
    <mergeCell ref="V19:V20"/>
    <mergeCell ref="A17:A18"/>
    <mergeCell ref="B17:B18"/>
    <mergeCell ref="B21:B22"/>
    <mergeCell ref="C21:C22"/>
    <mergeCell ref="F21:F22"/>
    <mergeCell ref="H21:H22"/>
    <mergeCell ref="J21:J22"/>
    <mergeCell ref="L19:L20"/>
    <mergeCell ref="N19:N20"/>
    <mergeCell ref="P19:P20"/>
    <mergeCell ref="L23:L24"/>
    <mergeCell ref="N23:N24"/>
    <mergeCell ref="P23:P24"/>
    <mergeCell ref="X21:X22"/>
    <mergeCell ref="Z21:Z22"/>
    <mergeCell ref="AB21:AB22"/>
    <mergeCell ref="AC21:AC22"/>
    <mergeCell ref="A23:A24"/>
    <mergeCell ref="B23:B24"/>
    <mergeCell ref="C23:C24"/>
    <mergeCell ref="F23:F24"/>
    <mergeCell ref="H23:H24"/>
    <mergeCell ref="J23:J24"/>
    <mergeCell ref="L21:L22"/>
    <mergeCell ref="N21:N22"/>
    <mergeCell ref="P21:P22"/>
    <mergeCell ref="R21:R22"/>
    <mergeCell ref="T21:T22"/>
    <mergeCell ref="V21:V22"/>
    <mergeCell ref="X23:X24"/>
    <mergeCell ref="Z23:Z24"/>
    <mergeCell ref="AB23:AB24"/>
    <mergeCell ref="AC23:AC24"/>
    <mergeCell ref="R23:R24"/>
    <mergeCell ref="T23:T24"/>
    <mergeCell ref="V23:V24"/>
    <mergeCell ref="A21:A22"/>
    <mergeCell ref="Z25:Z26"/>
    <mergeCell ref="AB25:AB26"/>
    <mergeCell ref="AC25:AC26"/>
    <mergeCell ref="A27:A28"/>
    <mergeCell ref="B27:B28"/>
    <mergeCell ref="C27:C28"/>
    <mergeCell ref="F27:F28"/>
    <mergeCell ref="H27:H28"/>
    <mergeCell ref="J27:J28"/>
    <mergeCell ref="L25:L26"/>
    <mergeCell ref="N25:N26"/>
    <mergeCell ref="P25:P26"/>
    <mergeCell ref="R25:R26"/>
    <mergeCell ref="T25:T26"/>
    <mergeCell ref="V25:V26"/>
    <mergeCell ref="X27:X28"/>
    <mergeCell ref="Z27:Z28"/>
    <mergeCell ref="AB27:AB28"/>
    <mergeCell ref="AC27:AC28"/>
    <mergeCell ref="R27:R28"/>
    <mergeCell ref="T27:T28"/>
    <mergeCell ref="V27:V28"/>
    <mergeCell ref="A25:A26"/>
    <mergeCell ref="B25:B26"/>
    <mergeCell ref="C29:C30"/>
    <mergeCell ref="F29:F30"/>
    <mergeCell ref="H29:H30"/>
    <mergeCell ref="J29:J30"/>
    <mergeCell ref="L27:L28"/>
    <mergeCell ref="N27:N28"/>
    <mergeCell ref="P27:P28"/>
    <mergeCell ref="X25:X26"/>
    <mergeCell ref="C25:C26"/>
    <mergeCell ref="F25:F26"/>
    <mergeCell ref="H25:H26"/>
    <mergeCell ref="J25:J26"/>
    <mergeCell ref="X29:X30"/>
    <mergeCell ref="Z29:Z30"/>
    <mergeCell ref="AB29:AB30"/>
    <mergeCell ref="AC29:AC30"/>
    <mergeCell ref="A31:A32"/>
    <mergeCell ref="B31:B32"/>
    <mergeCell ref="C31:C32"/>
    <mergeCell ref="F31:F32"/>
    <mergeCell ref="H31:H32"/>
    <mergeCell ref="J31:J32"/>
    <mergeCell ref="L29:L30"/>
    <mergeCell ref="N29:N30"/>
    <mergeCell ref="P29:P30"/>
    <mergeCell ref="R29:R30"/>
    <mergeCell ref="T29:T30"/>
    <mergeCell ref="V29:V30"/>
    <mergeCell ref="X31:X32"/>
    <mergeCell ref="Z31:Z32"/>
    <mergeCell ref="AB31:AB32"/>
    <mergeCell ref="AC31:AC32"/>
    <mergeCell ref="R31:R32"/>
    <mergeCell ref="T31:T32"/>
    <mergeCell ref="V31:V32"/>
    <mergeCell ref="A29:A30"/>
    <mergeCell ref="B29:B30"/>
    <mergeCell ref="B33:B34"/>
    <mergeCell ref="C33:C34"/>
    <mergeCell ref="F33:F34"/>
    <mergeCell ref="H33:H34"/>
    <mergeCell ref="J33:J34"/>
    <mergeCell ref="L31:L32"/>
    <mergeCell ref="N31:N32"/>
    <mergeCell ref="P31:P32"/>
    <mergeCell ref="L35:L36"/>
    <mergeCell ref="N35:N36"/>
    <mergeCell ref="P35:P36"/>
    <mergeCell ref="X33:X34"/>
    <mergeCell ref="Z33:Z34"/>
    <mergeCell ref="AB33:AB34"/>
    <mergeCell ref="AC33:AC34"/>
    <mergeCell ref="A35:A36"/>
    <mergeCell ref="B35:B36"/>
    <mergeCell ref="C35:C36"/>
    <mergeCell ref="F35:F36"/>
    <mergeCell ref="H35:H36"/>
    <mergeCell ref="J35:J36"/>
    <mergeCell ref="L33:L34"/>
    <mergeCell ref="N33:N34"/>
    <mergeCell ref="P33:P34"/>
    <mergeCell ref="R33:R34"/>
    <mergeCell ref="T33:T34"/>
    <mergeCell ref="V33:V34"/>
    <mergeCell ref="X35:X36"/>
    <mergeCell ref="Z35:Z36"/>
    <mergeCell ref="AB35:AB36"/>
    <mergeCell ref="AC35:AC36"/>
    <mergeCell ref="R35:R36"/>
    <mergeCell ref="T35:T36"/>
    <mergeCell ref="V35:V36"/>
    <mergeCell ref="A33:A34"/>
    <mergeCell ref="Z37:Z38"/>
    <mergeCell ref="AB37:AB38"/>
    <mergeCell ref="AC37:AC38"/>
    <mergeCell ref="A39:A40"/>
    <mergeCell ref="B39:B40"/>
    <mergeCell ref="C39:C40"/>
    <mergeCell ref="F39:F40"/>
    <mergeCell ref="H39:H40"/>
    <mergeCell ref="J39:J40"/>
    <mergeCell ref="L37:L38"/>
    <mergeCell ref="N37:N38"/>
    <mergeCell ref="P37:P38"/>
    <mergeCell ref="R37:R38"/>
    <mergeCell ref="T37:T38"/>
    <mergeCell ref="V37:V38"/>
    <mergeCell ref="X39:X40"/>
    <mergeCell ref="Z39:Z40"/>
    <mergeCell ref="AB39:AB40"/>
    <mergeCell ref="AC39:AC40"/>
    <mergeCell ref="R39:R40"/>
    <mergeCell ref="T39:T40"/>
    <mergeCell ref="V39:V40"/>
    <mergeCell ref="A37:A38"/>
    <mergeCell ref="B37:B38"/>
    <mergeCell ref="C41:C42"/>
    <mergeCell ref="F41:F42"/>
    <mergeCell ref="H41:H42"/>
    <mergeCell ref="J41:J42"/>
    <mergeCell ref="L39:L40"/>
    <mergeCell ref="N39:N40"/>
    <mergeCell ref="P39:P40"/>
    <mergeCell ref="X37:X38"/>
    <mergeCell ref="C37:C38"/>
    <mergeCell ref="F37:F38"/>
    <mergeCell ref="H37:H38"/>
    <mergeCell ref="J37:J38"/>
    <mergeCell ref="X41:X42"/>
    <mergeCell ref="Z41:Z42"/>
    <mergeCell ref="AB41:AB42"/>
    <mergeCell ref="AC41:AC42"/>
    <mergeCell ref="A43:A44"/>
    <mergeCell ref="B43:B44"/>
    <mergeCell ref="C43:C44"/>
    <mergeCell ref="F43:F44"/>
    <mergeCell ref="H43:H44"/>
    <mergeCell ref="J43:J44"/>
    <mergeCell ref="L41:L42"/>
    <mergeCell ref="N41:N42"/>
    <mergeCell ref="P41:P42"/>
    <mergeCell ref="R41:R42"/>
    <mergeCell ref="T41:T42"/>
    <mergeCell ref="V41:V42"/>
    <mergeCell ref="X43:X44"/>
    <mergeCell ref="Z43:Z44"/>
    <mergeCell ref="AB43:AB44"/>
    <mergeCell ref="AC43:AC44"/>
    <mergeCell ref="R43:R44"/>
    <mergeCell ref="T43:T44"/>
    <mergeCell ref="V43:V44"/>
    <mergeCell ref="A41:A42"/>
    <mergeCell ref="B41:B42"/>
    <mergeCell ref="L43:L44"/>
    <mergeCell ref="N43:N44"/>
    <mergeCell ref="P43:P44"/>
    <mergeCell ref="A45:A46"/>
    <mergeCell ref="B45:B46"/>
    <mergeCell ref="C45:C46"/>
    <mergeCell ref="F45:F46"/>
    <mergeCell ref="H45:H46"/>
    <mergeCell ref="J45:J46"/>
    <mergeCell ref="L45:L46"/>
    <mergeCell ref="N45:N46"/>
    <mergeCell ref="P45:P46"/>
    <mergeCell ref="A49:A50"/>
    <mergeCell ref="B49:B50"/>
    <mergeCell ref="C49:C50"/>
    <mergeCell ref="F49:F50"/>
    <mergeCell ref="H49:H50"/>
    <mergeCell ref="J49:J50"/>
    <mergeCell ref="A69:B70"/>
    <mergeCell ref="C69:C70"/>
    <mergeCell ref="D69:D70"/>
    <mergeCell ref="F69:F70"/>
    <mergeCell ref="H69:H70"/>
    <mergeCell ref="J69:J70"/>
    <mergeCell ref="A51:A52"/>
    <mergeCell ref="B51:B52"/>
    <mergeCell ref="C51:C52"/>
    <mergeCell ref="F51:F52"/>
    <mergeCell ref="H51:H52"/>
    <mergeCell ref="J51:J52"/>
    <mergeCell ref="A53:A54"/>
    <mergeCell ref="B53:B54"/>
    <mergeCell ref="C53:C54"/>
    <mergeCell ref="F53:F54"/>
    <mergeCell ref="H53:H54"/>
    <mergeCell ref="J53:J54"/>
    <mergeCell ref="L69:L70"/>
    <mergeCell ref="N69:N70"/>
    <mergeCell ref="P67:P68"/>
    <mergeCell ref="A67:C68"/>
    <mergeCell ref="F67:F68"/>
    <mergeCell ref="H67:H68"/>
    <mergeCell ref="J67:J68"/>
    <mergeCell ref="L67:L68"/>
    <mergeCell ref="N67:N68"/>
    <mergeCell ref="AB69:AB70"/>
    <mergeCell ref="P69:P70"/>
    <mergeCell ref="R69:R70"/>
    <mergeCell ref="T69:T70"/>
    <mergeCell ref="V69:V70"/>
    <mergeCell ref="X69:X70"/>
    <mergeCell ref="Z69:Z70"/>
    <mergeCell ref="AB67:AB68"/>
    <mergeCell ref="AC67:AC70"/>
    <mergeCell ref="R67:R68"/>
    <mergeCell ref="T67:T68"/>
    <mergeCell ref="V67:V68"/>
    <mergeCell ref="X67:X68"/>
    <mergeCell ref="Z67:Z68"/>
    <mergeCell ref="H61:H62"/>
    <mergeCell ref="J61:J62"/>
    <mergeCell ref="L61:L62"/>
    <mergeCell ref="N61:N62"/>
    <mergeCell ref="P61:P62"/>
    <mergeCell ref="A59:A60"/>
    <mergeCell ref="A61:A62"/>
    <mergeCell ref="A63:A64"/>
    <mergeCell ref="B59:B60"/>
    <mergeCell ref="B61:B62"/>
    <mergeCell ref="B63:B64"/>
    <mergeCell ref="C59:C60"/>
    <mergeCell ref="C61:C62"/>
    <mergeCell ref="C63:C64"/>
    <mergeCell ref="A65:A66"/>
    <mergeCell ref="B65:B66"/>
    <mergeCell ref="C65:C66"/>
    <mergeCell ref="F65:F66"/>
    <mergeCell ref="L63:L64"/>
    <mergeCell ref="N63:N64"/>
    <mergeCell ref="P63:P64"/>
    <mergeCell ref="R59:R60"/>
    <mergeCell ref="T59:T60"/>
    <mergeCell ref="V59:V60"/>
    <mergeCell ref="X59:X60"/>
    <mergeCell ref="Z59:Z60"/>
    <mergeCell ref="AB59:AB60"/>
    <mergeCell ref="AB63:AB64"/>
    <mergeCell ref="AC59:AC60"/>
    <mergeCell ref="AC61:AC62"/>
    <mergeCell ref="AC63:AC64"/>
    <mergeCell ref="AB61:AB62"/>
    <mergeCell ref="F59:F60"/>
    <mergeCell ref="F61:F62"/>
    <mergeCell ref="F63:F64"/>
    <mergeCell ref="H59:H60"/>
    <mergeCell ref="J59:J60"/>
    <mergeCell ref="L59:L60"/>
    <mergeCell ref="N59:N60"/>
    <mergeCell ref="P59:P60"/>
    <mergeCell ref="H63:H64"/>
    <mergeCell ref="J63:J64"/>
    <mergeCell ref="R61:R62"/>
    <mergeCell ref="T61:T62"/>
    <mergeCell ref="V61:V62"/>
    <mergeCell ref="X61:X62"/>
    <mergeCell ref="Z61:Z62"/>
    <mergeCell ref="R63:R64"/>
    <mergeCell ref="T63:T64"/>
    <mergeCell ref="V63:V64"/>
    <mergeCell ref="X63:X64"/>
    <mergeCell ref="Z63:Z64"/>
  </mergeCells>
  <pageMargins left="0.25" right="0.25" top="0.75"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ACCIÓN 2021</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Microsoft Office User</cp:lastModifiedBy>
  <cp:lastPrinted>2018-08-14T21:54:25Z</cp:lastPrinted>
  <dcterms:created xsi:type="dcterms:W3CDTF">2015-03-03T21:11:21Z</dcterms:created>
  <dcterms:modified xsi:type="dcterms:W3CDTF">2022-01-26T20:11:15Z</dcterms:modified>
</cp:coreProperties>
</file>