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E:\UNIDAD DEL SERVICIO PUBLICO DE EMPLEO\LEY 1712 DE 2014\BOTON DE TRANSPARENCIA\6. Planeación\6.2 Planeas Estratégicos, sectoriales e institucionales\"/>
    </mc:Choice>
  </mc:AlternateContent>
  <xr:revisionPtr revIDLastSave="0" documentId="8_{A073A0AC-340D-43D0-8E8F-78888EAC19C8}" xr6:coauthVersionLast="43" xr6:coauthVersionMax="43" xr10:uidLastSave="{00000000-0000-0000-0000-000000000000}"/>
  <bookViews>
    <workbookView xWindow="-120" yWindow="-120" windowWidth="20730" windowHeight="11160" activeTab="4" xr2:uid="{00000000-000D-0000-FFFF-FFFF00000000}"/>
  </bookViews>
  <sheets>
    <sheet name="15. 1PA -SUB DESARROLLO Y TECNO" sheetId="1" r:id="rId1"/>
    <sheet name="15.2. PA- SECRETARIA GENERAL" sheetId="2" r:id="rId2"/>
    <sheet name="15.3. DIRECCION GENERAL" sheetId="3" r:id="rId3"/>
    <sheet name="15.4. SUB PROMOCION" sheetId="4" r:id="rId4"/>
    <sheet name="15.5. SUB ADMINISTRACIO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12" i="5" l="1"/>
  <c r="AC12" i="5"/>
  <c r="AE12" i="5" s="1"/>
  <c r="Y12" i="5"/>
  <c r="Z12" i="5" s="1"/>
  <c r="X12" i="5"/>
  <c r="AD11" i="5"/>
  <c r="AC11" i="5"/>
  <c r="AE11" i="5" s="1"/>
  <c r="Y11" i="5"/>
  <c r="Z11" i="5" s="1"/>
  <c r="X11" i="5"/>
  <c r="AD10" i="5"/>
  <c r="AC10" i="5"/>
  <c r="AE10" i="5" s="1"/>
  <c r="Y10" i="5"/>
  <c r="Z10" i="5" s="1"/>
  <c r="X10" i="5"/>
  <c r="AD9" i="5"/>
  <c r="AC9" i="5"/>
  <c r="AE9" i="5" s="1"/>
  <c r="Y9" i="5"/>
  <c r="Z9" i="5" s="1"/>
  <c r="X9" i="5"/>
  <c r="AD8" i="5"/>
  <c r="AC8" i="5"/>
  <c r="AE8" i="5" s="1"/>
  <c r="Y8" i="5"/>
  <c r="Z8" i="5" s="1"/>
  <c r="X8" i="5"/>
  <c r="AD7" i="5"/>
  <c r="AC7" i="5"/>
  <c r="AE7" i="5" s="1"/>
  <c r="Y7" i="5"/>
  <c r="Z7" i="5" s="1"/>
  <c r="X7" i="5"/>
  <c r="AD6" i="5"/>
  <c r="AC6" i="5"/>
  <c r="AE6" i="5" s="1"/>
  <c r="AE13" i="5" s="1"/>
  <c r="Y6" i="5"/>
  <c r="Z6" i="5" s="1"/>
  <c r="X6" i="5"/>
  <c r="AD5" i="5"/>
  <c r="AC5" i="5"/>
  <c r="Y5" i="5"/>
  <c r="X5" i="5" s="1"/>
  <c r="AF14" i="4"/>
  <c r="AE14" i="4"/>
  <c r="AC14" i="4"/>
  <c r="AB14" i="4"/>
  <c r="AD14" i="4" s="1"/>
  <c r="AF13" i="4"/>
  <c r="AG13" i="4" s="1"/>
  <c r="AE13" i="4"/>
  <c r="AC13" i="4"/>
  <c r="AB13" i="4"/>
  <c r="AD13" i="4" s="1"/>
  <c r="AF12" i="4"/>
  <c r="AE12" i="4"/>
  <c r="AC12" i="4"/>
  <c r="AB12" i="4"/>
  <c r="AE11" i="4"/>
  <c r="AC11" i="4"/>
  <c r="AB11" i="4"/>
  <c r="AF10" i="4"/>
  <c r="AE10" i="4"/>
  <c r="AG10" i="4" s="1"/>
  <c r="AC10" i="4"/>
  <c r="AD10" i="4" s="1"/>
  <c r="AB10" i="4"/>
  <c r="AF9" i="4"/>
  <c r="AE9" i="4"/>
  <c r="AG9" i="4" s="1"/>
  <c r="AC9" i="4"/>
  <c r="AB9" i="4"/>
  <c r="AF8" i="4"/>
  <c r="AG8" i="4" s="1"/>
  <c r="AE8" i="4"/>
  <c r="AC8" i="4"/>
  <c r="AB8" i="4"/>
  <c r="AD8" i="4" s="1"/>
  <c r="AF7" i="4"/>
  <c r="AG7" i="4" s="1"/>
  <c r="AE7" i="4"/>
  <c r="AC7" i="4"/>
  <c r="AB7" i="4"/>
  <c r="AD7" i="4" s="1"/>
  <c r="AF6" i="4"/>
  <c r="AG6" i="4" s="1"/>
  <c r="AE6" i="4"/>
  <c r="AC6" i="4"/>
  <c r="AB6" i="4"/>
  <c r="AD6" i="4" s="1"/>
  <c r="AF5" i="4"/>
  <c r="AG5" i="4" s="1"/>
  <c r="AG15" i="4" s="1"/>
  <c r="AE5" i="4"/>
  <c r="AC5" i="4"/>
  <c r="AB5" i="4"/>
  <c r="AD5" i="4" s="1"/>
  <c r="AF12" i="3"/>
  <c r="AE12" i="3"/>
  <c r="AA12" i="3"/>
  <c r="Z12" i="3"/>
  <c r="AF11" i="3"/>
  <c r="AE11" i="3"/>
  <c r="AA11" i="3"/>
  <c r="Z11" i="3"/>
  <c r="AF10" i="3"/>
  <c r="AE10" i="3"/>
  <c r="AG10" i="3" s="1"/>
  <c r="AA10" i="3"/>
  <c r="AB10" i="3" s="1"/>
  <c r="Z10" i="3"/>
  <c r="AF9" i="3"/>
  <c r="AE9" i="3"/>
  <c r="AG9" i="3" s="1"/>
  <c r="AA9" i="3"/>
  <c r="AB9" i="3" s="1"/>
  <c r="Z9" i="3"/>
  <c r="AF8" i="3"/>
  <c r="AE8" i="3"/>
  <c r="AG8" i="3" s="1"/>
  <c r="AA8" i="3"/>
  <c r="AB8" i="3" s="1"/>
  <c r="Z8" i="3"/>
  <c r="AF7" i="3"/>
  <c r="AE7" i="3"/>
  <c r="AG7" i="3" s="1"/>
  <c r="AA7" i="3"/>
  <c r="AB7" i="3" s="1"/>
  <c r="Z7" i="3"/>
  <c r="AF6" i="3"/>
  <c r="AE6" i="3"/>
  <c r="AG6" i="3" s="1"/>
  <c r="AA6" i="3"/>
  <c r="AB6" i="3" s="1"/>
  <c r="Z6" i="3"/>
  <c r="AF5" i="3"/>
  <c r="AE5" i="3"/>
  <c r="AG5" i="3" s="1"/>
  <c r="AG13" i="3" s="1"/>
  <c r="AA5" i="3"/>
  <c r="AB5" i="3" s="1"/>
  <c r="Z5" i="3"/>
  <c r="AE23" i="2"/>
  <c r="AF23" i="2" s="1"/>
  <c r="AD23" i="2"/>
  <c r="Z23" i="2"/>
  <c r="Y23" i="2"/>
  <c r="AA23" i="2" s="1"/>
  <c r="AE22" i="2"/>
  <c r="AF22" i="2" s="1"/>
  <c r="AD22" i="2"/>
  <c r="Z22" i="2"/>
  <c r="Y22" i="2"/>
  <c r="AA22" i="2" s="1"/>
  <c r="AE21" i="2"/>
  <c r="AF21" i="2" s="1"/>
  <c r="AD21" i="2"/>
  <c r="Z21" i="2"/>
  <c r="Y21" i="2"/>
  <c r="AA21" i="2" s="1"/>
  <c r="AE20" i="2"/>
  <c r="AD20" i="2"/>
  <c r="Z20" i="2"/>
  <c r="Y20" i="2"/>
  <c r="AE19" i="2"/>
  <c r="AF19" i="2" s="1"/>
  <c r="AD19" i="2"/>
  <c r="Z19" i="2"/>
  <c r="Y19" i="2"/>
  <c r="AA19" i="2" s="1"/>
  <c r="AE18" i="2"/>
  <c r="AF18" i="2" s="1"/>
  <c r="AD18" i="2"/>
  <c r="Z18" i="2"/>
  <c r="Y18" i="2"/>
  <c r="AA18" i="2" s="1"/>
  <c r="AE17" i="2"/>
  <c r="AF17" i="2" s="1"/>
  <c r="AD17" i="2"/>
  <c r="Z17" i="2"/>
  <c r="Y17" i="2"/>
  <c r="AA17" i="2" s="1"/>
  <c r="AE16" i="2"/>
  <c r="AF16" i="2" s="1"/>
  <c r="AD16" i="2"/>
  <c r="Z16" i="2"/>
  <c r="Y16" i="2"/>
  <c r="AA16" i="2" s="1"/>
  <c r="AE15" i="2"/>
  <c r="AF15" i="2" s="1"/>
  <c r="AD15" i="2"/>
  <c r="Z15" i="2"/>
  <c r="Y15" i="2"/>
  <c r="AA15" i="2" s="1"/>
  <c r="AE14" i="2"/>
  <c r="AF14" i="2" s="1"/>
  <c r="AD14" i="2"/>
  <c r="Z14" i="2"/>
  <c r="Y14" i="2"/>
  <c r="AA14" i="2" s="1"/>
  <c r="AE13" i="2"/>
  <c r="AF13" i="2" s="1"/>
  <c r="AD13" i="2"/>
  <c r="Z13" i="2"/>
  <c r="Y13" i="2"/>
  <c r="AA13" i="2" s="1"/>
  <c r="AE12" i="2"/>
  <c r="AD12" i="2"/>
  <c r="Z12" i="2"/>
  <c r="AA12" i="2" s="1"/>
  <c r="Y12" i="2"/>
  <c r="AE11" i="2"/>
  <c r="AD11" i="2"/>
  <c r="AF11" i="2" s="1"/>
  <c r="Z11" i="2"/>
  <c r="AA11" i="2" s="1"/>
  <c r="Y11" i="2"/>
  <c r="AE10" i="2"/>
  <c r="AD10" i="2"/>
  <c r="Z10" i="2"/>
  <c r="Y10" i="2"/>
  <c r="AA10" i="2" s="1"/>
  <c r="AE9" i="2"/>
  <c r="AF9" i="2" s="1"/>
  <c r="AD9" i="2"/>
  <c r="Z9" i="2"/>
  <c r="Y9" i="2"/>
  <c r="AA9" i="2" s="1"/>
  <c r="AE8" i="2"/>
  <c r="AD8" i="2"/>
  <c r="Z8" i="2"/>
  <c r="AA8" i="2" s="1"/>
  <c r="Y8" i="2"/>
  <c r="AE7" i="2"/>
  <c r="AD7" i="2"/>
  <c r="AF7" i="2" s="1"/>
  <c r="Z7" i="2"/>
  <c r="AA7" i="2" s="1"/>
  <c r="Y7" i="2"/>
  <c r="AE6" i="2"/>
  <c r="AD6" i="2"/>
  <c r="Z6" i="2"/>
  <c r="Y6" i="2"/>
  <c r="AA6" i="2" s="1"/>
  <c r="AE5" i="2"/>
  <c r="AD5" i="2"/>
  <c r="Z5" i="2"/>
  <c r="AA5" i="2" s="1"/>
  <c r="Y5" i="2"/>
  <c r="AC8" i="1"/>
  <c r="AD8" i="1" s="1"/>
  <c r="AB8" i="1"/>
  <c r="Y8" i="1"/>
  <c r="X8" i="1"/>
  <c r="Z8" i="1" s="1"/>
  <c r="AC7" i="1"/>
  <c r="AD7" i="1" s="1"/>
  <c r="AB7" i="1"/>
  <c r="Y7" i="1"/>
  <c r="X7" i="1"/>
  <c r="Z7" i="1" s="1"/>
  <c r="AC6" i="1"/>
  <c r="AD6" i="1" s="1"/>
  <c r="AB6" i="1"/>
  <c r="Y6" i="1"/>
  <c r="X6" i="1"/>
  <c r="AC5" i="1"/>
  <c r="AB5" i="1"/>
  <c r="AD5" i="1" s="1"/>
  <c r="AD9" i="1" s="1"/>
  <c r="Y5" i="1"/>
  <c r="Z5" i="1" s="1"/>
  <c r="X5" i="1"/>
</calcChain>
</file>

<file path=xl/sharedStrings.xml><?xml version="1.0" encoding="utf-8"?>
<sst xmlns="http://schemas.openxmlformats.org/spreadsheetml/2006/main" count="588" uniqueCount="391">
  <si>
    <t>SEGUIMIENTO PRIMER TRIMESTRE</t>
  </si>
  <si>
    <t>SEGUIMIIENTO SEGUNDO TRIMESTRE</t>
  </si>
  <si>
    <t>CUMPLIMIENTO PRIMER SEMESTRE</t>
  </si>
  <si>
    <t>CUMPLIMIENTO SEGUNDO TRIMESTRE</t>
  </si>
  <si>
    <t>OBJETIVO SECTORIAL</t>
  </si>
  <si>
    <t>Objetivo Estrategico</t>
  </si>
  <si>
    <t>RETOS DE DIRECCION</t>
  </si>
  <si>
    <t>ACCIONES</t>
  </si>
  <si>
    <t>TAREA</t>
  </si>
  <si>
    <t xml:space="preserve">EVIDENCIA PROPUESTA </t>
  </si>
  <si>
    <t>RESPONSABLE</t>
  </si>
  <si>
    <t xml:space="preserve">Programación   I trimestre </t>
  </si>
  <si>
    <t xml:space="preserve">Programación II trimestre </t>
  </si>
  <si>
    <t xml:space="preserve">Programación III trimestre </t>
  </si>
  <si>
    <t xml:space="preserve">Programación IV trimestre </t>
  </si>
  <si>
    <t>Avance Cuantitativo I trimestre</t>
  </si>
  <si>
    <t>Avance Cualitativo I Trimestre</t>
  </si>
  <si>
    <t>Evidencia del Avance I Trimestre</t>
  </si>
  <si>
    <t>Avance Cuantitativo II Trimestre</t>
  </si>
  <si>
    <t>Avance Cualitativo II Trimestre</t>
  </si>
  <si>
    <t>Justificación de No Cumplimiento</t>
  </si>
  <si>
    <t>Evidencia del Avance II Trimestre</t>
  </si>
  <si>
    <t>Meta Primer Semestre 2019</t>
  </si>
  <si>
    <t>Seguimiento Primer Semestre Plan de Acción 2019</t>
  </si>
  <si>
    <t>Cumplimiento Primer Semestre Plan de Acción 2019</t>
  </si>
  <si>
    <t>Falta por cumplir en el primer Trimestre</t>
  </si>
  <si>
    <t>Meta Segundo Trimestre 2019</t>
  </si>
  <si>
    <t>Seguimiento Segundo Trimestre Plan de Acción 2019</t>
  </si>
  <si>
    <t>Cumplimiento Segundo Trimestre Plan de Acción 2019</t>
  </si>
  <si>
    <t>Determinar condiciones que contribuyan a: la generación de trabajo decente, la consolidación del mercado de trabajo, la empleabilidad de la población, el mejoramiento de las capacidades productivas de la población y el emprendimiento y desarrollo empresarial como mecanismos para la generación de trabajo, generación de ingresos y la movilidad social.</t>
  </si>
  <si>
    <t>Constituir y administrar el Sistema de Información del Servicio Público de Empleo, el cual integre la información de oferentes y demandantes adscritos a la red de prestadores</t>
  </si>
  <si>
    <t xml:space="preserve">La UAESPE como fuente de información en materia de empleabilidad </t>
  </si>
  <si>
    <t>Aprobación de autorización de prestadores en línea.</t>
  </si>
  <si>
    <t xml:space="preserve">Fácil acceso a la información </t>
  </si>
  <si>
    <t xml:space="preserve">Implementar los lineamientos de Gobierno Digital y Gobierno TIC, para la regulación, control, eficiencia y eficacia de los recursos tecnologicos, que permitan generar valor agregado a partir de las TIC.  </t>
  </si>
  <si>
    <t>Documento Propuesta del nuevo sistema de información</t>
  </si>
  <si>
    <t xml:space="preserve">SUBDIRECCIÓN DE DESARROLLO Y TECNOLOGÍA </t>
  </si>
  <si>
    <t>Se definió la fase de diagnóstico en el documento "Propuesta del nuevo sistema de información"</t>
  </si>
  <si>
    <t>Documento Diagnóstico</t>
  </si>
  <si>
    <t>La propuesta del nuevo sistema de información fue expuesta y aprobada por el Consejo Directivo  de La Unidad del SPE.</t>
  </si>
  <si>
    <t>Presentación Consejo Directivo- Julio 2019.ppt</t>
  </si>
  <si>
    <t>Definir el modelo de Gobierno de las TIC de la Unidad del SPE.</t>
  </si>
  <si>
    <t xml:space="preserve">Documento del Modelo de gobierno de las TIC </t>
  </si>
  <si>
    <t>Se definió la organización del nuevo modelo de Gobierno de las TIC de la Unidad del SPE. Elemento preliminar para empezar la definición del documento que contendrá el "Modelo de Gobierno de las TIC de la Unidad del SPE".</t>
  </si>
  <si>
    <t>Documento de nuevo modelo de gobierno de las TIC de la Unidad.</t>
  </si>
  <si>
    <t>La Subdirección realizó la gestión para priorizar el nombramiento de las 3 vacantes de planta que estan disponibles. A la espera de la ocupación de dichas vacantes para materizalizar al 100% la organización del nuevo modelo de Gobierno de las TIC de la Unidad del SPE.</t>
  </si>
  <si>
    <t>Avance del documento sobre el nuevo Modelo de Gobierno de las TIC de la Unidad.</t>
  </si>
  <si>
    <t>Documentar los procesos de TIC, bajo los lineamientos de las buenas prácticas de ITIL, ISO27001:2013 e ISO20000.</t>
  </si>
  <si>
    <t xml:space="preserve">Procesos documentados </t>
  </si>
  <si>
    <t>Se realiza el inventario de procesos que aplican a la Unidad en el marco de los lineamientos de ITIL, ISO27001:2013 e ISO20000. Se identificaron  cuales procesos son los que se van a definir e implementar en el marco del plan de acción de 2019.</t>
  </si>
  <si>
    <t xml:space="preserve">Lista de Documentos de los procesos a implementar en el 2019 y Procedimiento de atención a usuarios definido. </t>
  </si>
  <si>
    <t>Se definen, revisan y aprueban por parte de la Subdirección los procedimientos de: Gestión del Cambio y Despligue, Cargue de Vacantes.</t>
  </si>
  <si>
    <t>P_Cargue_Vacantes.doc; P_Gestión_Cambio_y_Despliegue.doc.</t>
  </si>
  <si>
    <t>Realizar actualizaciones a los Sistemas de Información de la Unidad del SPE, en pro de la mejora continua de la entidad.</t>
  </si>
  <si>
    <t xml:space="preserve">Sistemas de información actualizados </t>
  </si>
  <si>
    <t>Se actualiza el Sistema de Control Integrado de Prestadores de la Unidad - CIPRES, en el proceso de renovación y modificación de autorización de prestadores de la Unidad del SPE. 
Se actualiza el Sistema de Financiera Fácil - FIFA con la vigencia 2019 y categoria de los rubros según el presupuesto de la vigencia actual. Se define, desarrolla y se deja en producción el formulario de PQRSD.</t>
  </si>
  <si>
    <t>Formulario PQRSD en línea: http://www.serviciodeempleo.gov.co/contaccenter/, Aplicación CIPRES : http://190.60.72.30:9091/bonita/login.jsp?redirectUrl=%2Fbonita%2Fportal%2Fhomepage , Aplicación FIFA : http://www.serviciodeempleo.gov.co/fifa2019/home/login.</t>
  </si>
  <si>
    <t>CUMPLIMIENTO PROMEDIO Sdo TRIMESTRE</t>
  </si>
  <si>
    <t xml:space="preserve">TAREAS PROPUESTAS </t>
  </si>
  <si>
    <t>TAREAS A REPORTAR Sdo TRIMESTRE</t>
  </si>
  <si>
    <r>
      <t xml:space="preserve">Se definió, desarrolló e implentó la herramienta de registro y control de eventos de tecnologia - </t>
    </r>
    <r>
      <rPr>
        <b/>
        <sz val="11"/>
        <color theme="1"/>
        <rFont val="Arial Narrow"/>
        <family val="2"/>
      </rPr>
      <t>Mantis</t>
    </r>
    <r>
      <rPr>
        <sz val="11"/>
        <color theme="1"/>
        <rFont val="Arial Narrow"/>
        <family val="2"/>
      </rPr>
      <t xml:space="preserve">, para la gestión y soporte de casos que se le presentan a los usuarios de La Unidad del SPE, relacionados con los servicios de Tecnologia de la Entidad.
Se estabiliza la operación de </t>
    </r>
    <r>
      <rPr>
        <b/>
        <sz val="11"/>
        <color theme="1"/>
        <rFont val="Arial Narrow"/>
        <family val="2"/>
      </rPr>
      <t>CIPRES</t>
    </r>
    <r>
      <rPr>
        <sz val="11"/>
        <color theme="1"/>
        <rFont val="Arial Narrow"/>
        <family val="2"/>
      </rPr>
      <t xml:space="preserve">, realizando corrección de errores, depuración de usuarios, validación de integración del sistema con SISE. 
</t>
    </r>
    <r>
      <rPr>
        <b/>
        <sz val="11"/>
        <color theme="1"/>
        <rFont val="Arial Narrow"/>
        <family val="2"/>
      </rPr>
      <t>Chat en linea</t>
    </r>
    <r>
      <rPr>
        <sz val="11"/>
        <color theme="1"/>
        <rFont val="Arial Narrow"/>
        <family val="2"/>
      </rPr>
      <t xml:space="preserve">: Se define, desarrolla e implementa el chat en linea para la atención al ciudadano de La Unidad del SPE.
</t>
    </r>
    <r>
      <rPr>
        <b/>
        <sz val="11"/>
        <color theme="1"/>
        <rFont val="Arial Narrow"/>
        <family val="2"/>
      </rPr>
      <t>Página de La Unidad</t>
    </r>
    <r>
      <rPr>
        <sz val="11"/>
        <color theme="1"/>
        <rFont val="Arial Narrow"/>
        <family val="2"/>
      </rPr>
      <t>: Se actualiza todo lo referente con el botón de trasparecia y acceso a la información pública.</t>
    </r>
  </si>
  <si>
    <r>
      <rPr>
        <b/>
        <sz val="11"/>
        <color theme="1"/>
        <rFont val="Arial Narrow"/>
        <family val="2"/>
      </rPr>
      <t xml:space="preserve">Mantis: </t>
    </r>
    <r>
      <rPr>
        <sz val="11"/>
        <color theme="1"/>
        <rFont val="Arial Narrow"/>
        <family val="2"/>
      </rPr>
      <t>https://www.serviciodeempleo.gov.co/app/webroot/mantis/login_page.php</t>
    </r>
    <r>
      <rPr>
        <b/>
        <sz val="11"/>
        <color theme="1"/>
        <rFont val="Arial Narrow"/>
        <family val="2"/>
      </rPr>
      <t xml:space="preserve">
CIPRES: </t>
    </r>
    <r>
      <rPr>
        <sz val="11"/>
        <color theme="1"/>
        <rFont val="Arial Narrow"/>
        <family val="2"/>
      </rPr>
      <t>http://10.250.0.20:9091/bonita/login.jsp?redirectUrl=%2Fbonita%2Fportal%2Fhomepage.</t>
    </r>
    <r>
      <rPr>
        <b/>
        <sz val="11"/>
        <color theme="1"/>
        <rFont val="Arial Narrow"/>
        <family val="2"/>
      </rPr>
      <t xml:space="preserve">
Chat en linea</t>
    </r>
    <r>
      <rPr>
        <sz val="11"/>
        <color theme="1"/>
        <rFont val="Arial Narrow"/>
        <family val="2"/>
      </rPr>
      <t xml:space="preserve">: https://unidad.serviciodeempleo.gov.co/atencion-usuario/
</t>
    </r>
    <r>
      <rPr>
        <b/>
        <sz val="11"/>
        <color theme="1"/>
        <rFont val="Arial Narrow"/>
        <family val="2"/>
      </rPr>
      <t>Página de La Unidad:</t>
    </r>
    <r>
      <rPr>
        <sz val="11"/>
        <color theme="1"/>
        <rFont val="Arial Narrow"/>
        <family val="2"/>
      </rPr>
      <t xml:space="preserve"> https://unidad.serviciodeempleo.gov.co/transparencia-y-acceso-a-informacion-publica/.</t>
    </r>
  </si>
  <si>
    <t xml:space="preserve">PLAN DE ACCIÓN SECRETARIA GENERAL </t>
  </si>
  <si>
    <t>SEGUIMIENTO PRIMER TRIMESTRE 2019</t>
  </si>
  <si>
    <t>SEGUIMIENTO SEGUNDO TRIMESTRE 2019</t>
  </si>
  <si>
    <t>CUMPLIMIENTO PRIMER TRIMESTRE 2019</t>
  </si>
  <si>
    <t>Objetivo Estratégico</t>
  </si>
  <si>
    <t xml:space="preserve">Programación I trimestre </t>
  </si>
  <si>
    <t>Avance Cualitativo I trimestre</t>
  </si>
  <si>
    <t>Meta Segundo Trimestre Semestre 2019</t>
  </si>
  <si>
    <t>Fortalecer las instituciones del Sector Trabajo y la rendición de cuentas en ejercicio del Buen Gobierno, en búsqueda de la modernización, eficiencia y eficacia.</t>
  </si>
  <si>
    <t xml:space="preserve">Consolidar el Modelo Integrado de Planeación y Gestión como una herramienta que facilite y mejore la gestión institucional. </t>
  </si>
  <si>
    <t xml:space="preserve">Posicionamiento del Servicio Público de Empleo en los procesos de intermediación laboral </t>
  </si>
  <si>
    <t>Formular el plan estratégico del talento humano que incluya los criterios de calidad establecidos por MIPG, ejecutarlo y medir su cumplimiento</t>
  </si>
  <si>
    <t>Formular el plan estratégico del talento humano que incluya: El plan de trabajo de salud y seguridad en el trabajo, el plan de vacantes, estrategia de monitoreo del SIGEP,  estrategia evaluación del desempeño,  plan de previsión de recursos humanos, plan institucional de capacitación, plan de bienestar en incentivos.</t>
  </si>
  <si>
    <t>Documentos con cada uno de los planes formulados</t>
  </si>
  <si>
    <t>Secretaria General- Coordinación de Talento Humano</t>
  </si>
  <si>
    <t>El Plan estratégico de Talento Humano fue formulado y publicado en el botón de transparencia de la pagina web de la Unidad.</t>
  </si>
  <si>
    <t>* PLAN-ESTRATEGICO-TH-2019-2022
* PUBLICACIÓN - PLAN ESTRATEGICO DE TALENTO HUMANO 2019</t>
  </si>
  <si>
    <t>Cumplido en el primer trimestre</t>
  </si>
  <si>
    <t>N/A</t>
  </si>
  <si>
    <t>Establecer el plan de trabajo del sistema de gestión de salud y seguridad en el trabajo,  implementarlo y medir su cumplimiento</t>
  </si>
  <si>
    <t>Realizar diagnostico basado en los resultados de la autoevaluación según la resolución 1111 de 2017, la matriz de riesgos.</t>
  </si>
  <si>
    <t>Se realizo el diagnostico basado en los resultados de la autoevaluación según la resolución 1111 de 2017, la matriz de riesgos y fue publicado en el botón de transparencia de la pagina web de la Unidad.</t>
  </si>
  <si>
    <t>* PLAN-SGSST-2019
* Publicación - Plan SGSST 2019</t>
  </si>
  <si>
    <t>Diseñar y ejecutar  el plan de trabajo de SST, asignar responsables y recursos</t>
  </si>
  <si>
    <t>Documento Plan de Trabajo  - Cronograma de ejecución</t>
  </si>
  <si>
    <t>* Se diseño el plan de trabajo de SST y publico en el botón de transparencia de la pagina web de la Unidad.
* Se esta trabajando con la ARL Positiva para establecer el cronograma de ejecución del plan de trabajo de SST.</t>
  </si>
  <si>
    <t>Se han realizado las actividades según el cronograma propuesto para la ejecución del Plan de trabajo de SST</t>
  </si>
  <si>
    <t>Plan de trabajo SST 2019
EPP</t>
  </si>
  <si>
    <t>Diseñar el plan de bienestar  e incentivos incluya los criterios de calidad establecidos por MIPG, ejecutarlo y medir su cumplimiento</t>
  </si>
  <si>
    <t>Realizar el diagnóstico que incluya los resultados de la encuesta de necesidades de bienestar</t>
  </si>
  <si>
    <t>Se realizo el diagnóstico que incluye los resultados de la encuesta de necesidades de bienestar, el cual esta incluido en el Plan de Bienestar y fue publicado en el botón de transparencia de la pagina web de la Unidad.</t>
  </si>
  <si>
    <t>*PLAN-DE-BIENESTAR-E-INCENTIVOS
* Publicación Plan de Bienestar e incentivos 2019</t>
  </si>
  <si>
    <t>Se actualizó el plan de bienestar social e incentivos, el cuál fue aprobado en sesión del 26/04/2019 del Comité Institucional de Gestión y Desempeño. Se emiten documentos en versiones finales para las firmas correspondientes.</t>
  </si>
  <si>
    <t>Programa de Bienestar 03072019
Cronograma de Bienestar 2019_v2 (1)</t>
  </si>
  <si>
    <t xml:space="preserve">Diseñar  y ejecutar el plan de bienestar el incentivos incluyendo el programa de entorno laboral saludable del DAFP y buenas prácticas. </t>
  </si>
  <si>
    <t>Documento del Plan de Bienestar - Cronograma de ejecución</t>
  </si>
  <si>
    <t>* Se diseño el Plan de Bienestar el incentivos incluyendo el programa de entorno laboral saludable del DAFP y buenas prácticas, el cual esta incluido en el Plan de Bienestar y fue publicado en el botón de transparencia de la pagina web de la Unidad.
* La ejecución del Plan iniciará una vez se suscriba el contrato  correspondiente, el cual a la fecha de corte se encuentra en etapa Precontractual.</t>
  </si>
  <si>
    <t>*PLAN-DE-BIENESTAR-E-INCENTIVOS
* Publicación Plan de Bienestar e incentivos 2019
* Cronograma actividades Plan de Bienestar y Plan de Capacitaciones 2019</t>
  </si>
  <si>
    <t>*Se realizó jornada de sensibilización de los servicios ofrecidos por PARQUE PANACA el 23 de mayo en el marco del Programa Servimos del Dafp, a la cuál asistieron 8 colaboradores.
*Se realizó jornada de orientación y asesoría con el FNA el 14 de mayo para el fomento de adquisición de vivienda y educación, en la cual participaron 14 colaboradores.
*Se realizó actividad de conmemoración de cumpleaños para los meses de abril y mayo.
*Se realizó actividad de conmemoración día de la madre.
*Se realizó encuesta de seguimiento y percepción del Código de Integridad en la cuál participaron 57 colaboradores.
*Se han otorgado el día libre a 18 funcionarios para conmemorar el día de la familia (fecha de corte 07/06/2019), en virtud de lo señalado en la ley 1857 de 2017.
*Se realizó sensibilización de los servicios ofrecidos en el marco del Programa Servimos del Dafp mediante correo electrónico del 21 de junio.
*Se realizó conmemoración día del padre.
*Se realizó conmemoración del día nacional del servidor público.
*Se realizó conmemoración del cumpleaños institucional.
*Se realizó actividad grupal para la difusión de los valores del código de integridad, el mural del compromiso y la papelera del cambio.</t>
  </si>
  <si>
    <t>AESORIA FNA 14052019
Asesoría Panaca 23052019
Correo - Fwd_ Programa Servimos_ Enaltece la labor del Servidor Público
Planilla de asistencia Día del padre
Resultados Encuesta Código de Integridad_2019
Cumpleaños Abril
Cumpleaños Mayo
Día de la Madre
Día del Servidor
Agencia de viajes Panatours - Panaca
Celebración día de la Madre
Encuesta Código de Integridad
Invitación Asesoría FNA</t>
  </si>
  <si>
    <t xml:space="preserve">Diseñar e implementar  el plan institucional de capacitación  que incluya los criterios de calidad establecidos por el MIPG, ejecutarlo y medir su cumplimiento.  </t>
  </si>
  <si>
    <t>Realizar el diagnostico basado en  los resultados de la encuesta de necesidades de capacitación  y los temas establecidos en el MIPG - Función pública.</t>
  </si>
  <si>
    <t xml:space="preserve">Documento Diagnóstico </t>
  </si>
  <si>
    <t>* Se realizo el diagnostico basado en  los resultados de la encuesta de necesidades de capacitación  y los temas establecidos en el MIPG - Función pública, el cual esta incluido en el Plan de Bienestar y fue publicado en el botón de transparencia de la pagina web de la Unidad.
* La ejecución del Plan iniciará una vez se suscriba el contrato  correspondiente, el cual a la fecha de corte se encuentra en etapa Precontractual.</t>
  </si>
  <si>
    <t>*6.-PLAN-INSTITUCIONAL-DE-CAPACITACIÓN
* Publicación - Plan institucional de capacitaciones</t>
  </si>
  <si>
    <t>Se realizó ajuste al plan de capacitación y su cronograma, el cuál fue aprobado en sesión del 26/04/2019 del Comité Institucional de Gestión y Desempeño. Se emiten documentos en versiones finales para las firmas correspondientes.</t>
  </si>
  <si>
    <t>Plan de capacitación 2019
Cronograma Plan Capacitación_05072019 v1</t>
  </si>
  <si>
    <t xml:space="preserve">Diseñar y ejecutar el plan institucional de capacitación </t>
  </si>
  <si>
    <t>Documento y Cronograma de ejecución</t>
  </si>
  <si>
    <t>*Se diseño el plan institucional de capacitación, el cual esta incluido en el Plan de Bienestar y  fue publicado en el botón de transparencia de la pagina web de la Unidad.
*La ejecución del Plan iniciará una vez se suscriba el contrato  correspondiente, el cual a la fecha de corte se encuentra en etapa Precontractual.
*Para el mes de febrero se realizó la capacitación en gestión documental, capacitación en  tablas de retención documental  (ver lista de asistentes). 
* Se expidió la circular N°  0004 del 7 de febrero de 2019 sobre el curso  virtual de MIPG , la cual fue publicada en la intranet  y comunicada a  los colaboradores
*Invitación el 15 de marzo  a los colaboradores de la entidad promocionando la  inscripción a cursos virtuales ofertados pro la ESAP.</t>
  </si>
  <si>
    <t>*6.-PLAN-INSTITUCIONAL-DE-CAPACITACIÓN
* Publicación - Plan institucional de capacitaciones
* Cronograma actividades Plan de Bienestar y Plan de Capacitaciones 2019
*CIRCULAR 004 INFOMACION CURSO VIRTUAL MODELO INTEGRADO DE PLANEACION Y GESTION MYPG (1)
*Publicación - Circular 004 de 2019
*Planillas de Asistencia 1
*Planillas de Asistencia 2
*Planillas de Asistencia 3
*Correo electrónico - Invitación a los colaboradores de la entidad promocionando la inscripción a cursos virtuales de la ESAP.</t>
  </si>
  <si>
    <t>Se han desarrollado las siguientes capacitaciones:
* Innovación: Foro Internacional de desempeño para la función pública (23/05/2019 - 5 asistentes)
* Gestión de las tecnologías de la información: Herramientas Ofimáticas (10/05/2019 - 29 asistentes)
* Atención al Ciudadano: Curso Virtual Lenguaje Claro (4 asistentes)
* Jornada de Inducción (08/05/2019 - 34 asistentes)
* Gesdoc (10/05/2019 - 8 asistentes)
* Inducción a gerentes públicos (1 asistente)
* Herramienta Mantis (70 asistentes)
* Curso virtual MIPG (1 asistente)
Se desarrolló capacitación con el INSOR  y se han desarrollado las siguientes capacitaciones:
* Herramientas comunicativas para atención a población sorda, en el marco de atención al ciudadano. (21/06/2019 - 20 asistentes)
* Atención al Ciudadano: Curso Virtual Lenguaje Claro (11 asistentes</t>
  </si>
  <si>
    <t>capacitación g suite mayo 2019
capacitación gestión documental 10052019
capacitación herramienta Mantis mayo 2019
capacitación Insor091803
Certificación Inducción Gerentes Públicos (1)
CERTIFICADO CURSO MIPG Angélica Betancur 
Diploma Lenguaje Claro Mario
inducción y reinducción Mayo 2019
Inscripción Angélica Hernández
Inscripción Sandra Villate
Lenguaje Claro
Certificado Lenguaje Claro - Angelica Hernández
diploma lenguaje claro - Norma Ceballos 
Diploma Lenguaje Claro - Sandra Milena Bonnet</t>
  </si>
  <si>
    <t>Establecer las estrategias para la divulgación y apropiación del código de integridad.</t>
  </si>
  <si>
    <t>Formular la estrategia para la apropiación  del código de integridad de los servidores públicos de la Unidad.</t>
  </si>
  <si>
    <t xml:space="preserve">Documento </t>
  </si>
  <si>
    <t xml:space="preserve"> * Se formulo la estrategia para la apropiación  del código de integridad de los servidores públicos de la Unidad y fue publicado en el botón de transparencia de la pagina web de la Unidad.</t>
  </si>
  <si>
    <t>* Revisión de los resultados del FURAG, identificación y documentación de debilidades y fortalezas de la  implementación del Código de Integridad.
* Diagnóstico a través de encuesta virtual si los servidores de la entidad han apropiado los valores del código de integridad, si las estrategias de comunicación empleadas para su promoción fueron las idóneas
*Se formuló cronograma, el cuál fue aprobado en sesión del 26/04/2019 del Comité Institucional de Gestión y Desempeño. Se emiten documentos en versiones finales para las firmas correspondientes.</t>
  </si>
  <si>
    <t>Documento Código Integridad 05062019
1-2-integridad</t>
  </si>
  <si>
    <t>Ejecutar la estrategia de socialización y apropiación del código de integridad</t>
  </si>
  <si>
    <t>Actas de reunión y listados de asistencia a sensibilizaciones</t>
  </si>
  <si>
    <t>A la fecha de corte no se han realizo actividades relacionadas con esta acción, dado que según la programación iniciará en el segundo trimestre.</t>
  </si>
  <si>
    <t>Se realizaron actividades de socialización de los valores del código de integridad en la conmemoración del día nacional del servidor público</t>
  </si>
  <si>
    <t>Día del Servidor</t>
  </si>
  <si>
    <t>Realizar una adecuada gestión de los documentos que soportan la información de la Entidad de acuerdo con los procesos y procedimientos e incorporando acciones en materia de gestión documental.</t>
  </si>
  <si>
    <t>Actualizar  y ejecutar el Plan Institucional de Archivo- PINAR de la Unidad.</t>
  </si>
  <si>
    <t>Plan Actualizado y Cronograma de Ejecución</t>
  </si>
  <si>
    <t>Secretaria General - Coordinación administrativa</t>
  </si>
  <si>
    <t xml:space="preserve">Se realizó la actualización del  Plan Institucional de Archivo- PINAR de la Unidad  y fue publicado en el botón de transparencia en la pagina web.
En cuanto al cronograma de ejecución existes 2 actividades a realizar, así:
1. Aprobación de tablas de retención - Inicia en el mes abril.
2. Apoyo al equipo existente y centralización del archivo -Inicia en el mes febrero.
Se realizará seguimientos a estos dos actividades, con el fin de verificar la debida ejecución del PINAR dentro de la vigencia 2019.
</t>
  </si>
  <si>
    <t>*PINAR-Diagnostico 2019
*Publicación Plan Institucional de Archivos</t>
  </si>
  <si>
    <t>Aprobación de Tablas de Retención Documental - TRD y Centralización del archivo: Para cumplir con estas actividades se está estructurando un proceso de contratación que abarca la elaboración y aprobación de las TRD, y la organización y digitalización de expedientes de la Unidad. Del proceso de contratación ya se tienen cotizaciones, estudio de mercado y se están terminando los estudios previos para iniciar el proceso de contratación el mes de julio.</t>
  </si>
  <si>
    <t>* Cotizaciones recibidas para el proceso contractual.
*Estudio del sector.
*Estudios previos proyectados.</t>
  </si>
  <si>
    <t>Realizar seguimiento al servicio de custodia de expedientes del UAESPE.</t>
  </si>
  <si>
    <t>Documento trimestral de seguimiento a la custodia de archivos</t>
  </si>
  <si>
    <t>*El 12 de febrero se realizó el pago de la primera factura de la vigencia 2019 por un valor de $178.203 pesos correspondientes a la custodia de 185 cajas de 200 y el servicio de préstamo normal.
*El 14 de marzo se realizó el pago de la segunda factura de la vigencia 2019 por un valor de $156.307 pesos correspondientes a la custodia de 185 cajas X200 en el mes de febrero.</t>
  </si>
  <si>
    <t>*2. Plan de acción 2019  Tandem-ene SPE-GAD-2019-ER-0000426
2. Plan de acción 2019  Tandem-feb SPE-GAD-2019-ER-0000426</t>
  </si>
  <si>
    <t>El 12 de abril se realizó el pago de la tercera factura de la vigencia 2019 por un valor de $156.307 pesos correspondientes a la custodia de 185 cajas X200 en el mes de marzo.
*El 28 de mayo se realizó el pago de la cuarta factura de la vigencia 2019 por un valor de $178.203 pesos correspondientes a un préstamo normal ($21.896) y a la custodia ($156.307) de 185 cajas X200 en el mes de abril.
*El 25 de junio se realizó el pago de la quinta factura de la vigencia 2019 por un valor de $189.835 pesos correspondientes a un préstamo urgente ($33.528) y a la custodia ($156.307) de 185 cajas X200 en el mes de mayo.</t>
  </si>
  <si>
    <t>*3. Plan de acción 2019 Tandem-abril SPE-GAD-2019-ER-0000614
*4. Plan de acción 2019 Tandem-May SPE-GFI-2019-ER-0000879
*5. Plan de acción 2019 Tandem-jun SPE-GAD-2019-ER-0001044</t>
  </si>
  <si>
    <t>Asegurar la disponibilidad de los servicios de mensajería y correspondencia en la Unidad</t>
  </si>
  <si>
    <t>Contrato en ejecución</t>
  </si>
  <si>
    <t>*El contrato 113 de 2018 suscrito con Servicios Postales Nacionales - 4-72, tiene como fecha de terminación noviembre de 2019 por lo tanto los servicios de mensajería de la Unidad se encuentran cubiertos a la fecha. 
*Para la ejecución del contrato 113 se cuenta con un Counter, persona que se encarga de la gestión de las comunicaciones en la ventanilla de correspondencia, un motorizado que realiza diferentes trámites en Bogotá y otros servicios (Correo certificado, Correo electrónico certificado, postexpress, entre otros) para la entrega de las comunicaciones en todo el país.
A marzo 26 se han gestionado, de diferente manera, las siguientes comunicaciones:
Comunicaciones Internas (IE) 269 (Base adjunta)
Comunicaciones Externas Recibidas (ER) 631 (Base adjunta)
Comunicaciones Externas Enviadas (EE) 1221 (Base adjunta)</t>
  </si>
  <si>
    <t>*2. Plan de Acción EE a 26 de marzo de 2019.xlsx
*2. Plan de Acción ER a 26 de marzo de 2019.xlsx
*2. Plan de Acción IE a 26 de marzo de 2019.xlsx</t>
  </si>
  <si>
    <t>*Para la ejecución del contrato 113 se cuenta con un Counter, persona que se encarga de la gestión de las comunicaciones en la ventanilla de correspondencia, un motorizado que realiza diferentes trámites en Bogotá y otros servicios (Correo certificado, Correo electrónico certificado, postexpress, entre otros) para la entrega de las comunicaciones en todo el país.
A junio 30 se han gestionado, de diferente manera, las siguientes comunicaciones:
Comunicaciones Internas (IE) 704 (Base adjunta)
Comunicaciones Externas Recibidas (ER) 1472 (Base adjunta)
Comunicaciones Externas Enviadas (EE) 3256 (Base adjunta)</t>
  </si>
  <si>
    <t>3. Plan de Acción EE a 30 de abril de 2019
3. Plan de Acción ER a 30 de abril de 2019
3. Plan de Acción IE a 30 de abril de 2019
4. Plan de Acción EE a 31 de mayo de 2019
4. Plan de Acción ER a 31 de mayo de 2019
4. Plan de Acción IE a 31 de mayo de 2019
5. Plan de Acción EE a 30 de junio de 2019
5. Plan de Acción ER a 30 de junio de 2019
5. Plan de Acción IE a 30 de junio de 2019</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</si>
  <si>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</si>
  <si>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</si>
  <si>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</si>
  <si>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*Durante el mes de enero del 2019 fueron recibidas 222  PQRS y se encontraban pendiente por respuesta 29 del mes anterior, así las cosas fueron atendidas en total 193 PQRS equivalentes al 87%, quedando pendientes por atender 58 PQRS.
*Durante el mes de febrero del 2019 fueron recibidas 261  PQRS y se encontraban pendiente por respuesta 58 del mes anterior, así las cosas fueron atendidas en total 231 PQRS equivalentes al 89%, quedando pendientes por atender 88 PQRS.
*Durante el mes de marzo del 2019 fueron recibidas 489 PQRS y se encontraban pendiente por respuesta 88 del mes anterior, así las cosas fueron atendidas en total 462 PQRS equivalentes al 94%, quedando pendientes por atender 115 PQRS.</t>
  </si>
  <si>
    <t>*Informe Atención al Ciudadano 4to Trimestre 2018
*Base PQRSD enero de 2019.
*Base PQRSD Febrero 2019.
*Indicador PQRSD 2019 (1)</t>
  </si>
  <si>
    <t>*Durante el mes de abril del 2019 fueron recibidas 346 PQRS y se encontraban pendiente por respuesta 115 del mes anterior, así las cosas fueron atendidas en total 435 PQRS equivalentes al 126%, quedando pendientes por atender 26 PQRS.
*Durante el mes de mayo del 2019 fueron recibidas 579 PQRS y se encontraban pendiente por respuesta 26 del mes anterior, así las cosas fueron atendidas en total 485 PQRS equivalentes al 84%, quedando pendientes por atender 120 PQRS.
*Durante el mes de junio del 2019 fueron recibidas 361 PQRS y se encontraban pendiente por respuesta 120 del mes anterior, así las cosas fueron atendidas en total 432 PQRS equivalentes al 120%, quedando pendientes por atender 49 PQRS.</t>
  </si>
  <si>
    <t>Indicador PQRSD 2019 junio</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</si>
  <si>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</si>
  <si>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 xml:space="preserve">Acompañar a las diferentes dependencias en cada una de las etapas contractuales de acuerdo con las adquisiciones definidas en el Plan Anual de Adquisiones- PAA y el cronograma de contratación </t>
  </si>
  <si>
    <t>Cronograma de Contratación / Listado de asistencia y Acta de las reuniones realizadas</t>
  </si>
  <si>
    <t xml:space="preserve">Secretaria General- Coordinación contractual </t>
  </si>
  <si>
    <t>A la fecha se han iniciado 3 procesos de contratación de selección objetiva:
1. Licencias antivirus: Mínima cuantía
2. Transporte: Selección abreviada subasta inversa
3. Plan de bienestar: Selección abreviada subasta inversa</t>
  </si>
  <si>
    <t>*Contrato 043 de 2019 - Licencias Antivirus</t>
  </si>
  <si>
    <t>Contratación realizada con corte 30 de junio.
1. 63 Contratos de Prestación de Servicios (Contratación Directa)
2. 1 Convenio de Cooperación con la OIM (Convenio 230 de 2019).
3. 4 Contratos por proceso de seleccion de Mínima Cuantía.
4. 1 Contrato por proceso de selección Abreviada por Subasta Inversa. 
5. Se han generado 6 Ordenes de Compra (Colombia Compra Eficiente).</t>
  </si>
  <si>
    <t>Contrato 043 de 2019 - Licencias Antivirus
Contrato 059 de 2019 - Groove Media Technologies
Contrato N° 060 de 2019 - AS Transportes
Orden de compra 36482 de 2019
Orden de Compra 36701 de 2019
Orden de Compra N° 36804 de 2019
Orden de compra Oficial 12_03_2019
orden_de_compra 36350 de 2019
Orden de Compra 35737 de 2019 - Labores Dotaciones Industriales SAS</t>
  </si>
  <si>
    <t>Realizar reporte de seguimiento mensual al cumplimiento del cronograma contractual</t>
  </si>
  <si>
    <t>Reporte de seguimiento</t>
  </si>
  <si>
    <t>Se realizo un llamado al incumplimiento del Contac Center y se modifico el PAA y se realizo contratación de 2 contratos de prestación de servicios CPS para llevar a cabo las labores de Contac center contrato 049 de 2019 - Abogado y contrato 048 de 2019 - Técnico e impacto económico; Con esta modificación se obtuvo un ahorro de $395.000.000 millones, los cuales podrán ser utilizados en otras necesidades de la Unidad.</t>
  </si>
  <si>
    <t>*Contrato No. 48 de 2019
*Contrato No. 49 de 2019</t>
  </si>
  <si>
    <t>La contratación de los servicios profesionales que demanda la entidad se ha adelantado según el cronograma de necesidades presentado por la áreas solicitantes. Se encuentra publicada la convocatoria por selección abreviada de menor cuantía para la contratación del servicio de telefonía IP y arrendamiento de equipos, se remitió minuta revisada para la suscripción del convenio de cooperación con el PNUD.</t>
  </si>
  <si>
    <t>Publicación servicio de telefonía IP y arrendamiento de equipos.
Convenio 078 de 2019 - PNUD
Cronograma</t>
  </si>
  <si>
    <t xml:space="preserve"> Actualizar  los procesos y procedimientos de Gestión Contractual que se requieran.</t>
  </si>
  <si>
    <t>Lista de procedimientos actualizados y socializados</t>
  </si>
  <si>
    <t>A la fecha de corte no se han realizo actividades relacionadas con esta acción, dado que según la programación iniciará en el tercer trimestre.</t>
  </si>
  <si>
    <t>Mejorar los procesos de ejecución de los recursos de inversión de la UAESPE en cada vigencia</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</si>
  <si>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</si>
  <si>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</si>
  <si>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t>
  </si>
  <si>
    <t xml:space="preserve">Secretaria General - Coordinación financiera </t>
  </si>
  <si>
    <t>*Se remitió correo el 14 de febrero a las diferentes áreas de la Unidad con la información de la ejecución presupuestal- compromiso, obligación, pago, estados financieros y seguimiento al PAC con corte a 31 de enero de 2019, los anterior con el fin de que sirva como insumo a la toma decisiones de carácter estratégico y/o operativo por las diferentes áreas de la Unidad.
*Se remitió correo el 05 de marzo a las diferentes áreas de la Unidad con la información de la ejecución presupuestal- compromiso, obligación, pago, estados financieros y seguimiento al PAC con corte a 28 de febrero de 2019, los anterior con el fin de que sirva como insumo a la toma decisiones de carácter estratégico y/o operativo por las diferentes áreas de la Unidad.
*A la fecha no se ha entregado el informe con corte a 31 de marzo, una vez finalice el mes el avance será actualizado.
*Se remitió correo el 08 de abril a las diferentes áreas de la Unidad con la información de la ejecución presupuestal- compromiso, obligación, pago, estados financieros y seguimiento al PAC con corte a 31 de marzo de 2019, los anterior con el fin de que sirva como insumo a la toma decisiones de carácter estratégico y/o operativo por las diferentes áreas de la Unidad.</t>
  </si>
  <si>
    <t>*Ejecución PAC enero 2019
*PAC Febrero 2019
*Ejecución Reserva Presupuestal_28_feb_2019
*Informes ejecución _28 de_Febrero_2019
*Informes ejecución _31 de_Enero_2019
*Informes ejecución _31 de_mazo_2019</t>
  </si>
  <si>
    <t>*Se remitió correo el 09 de mayo a las diferentes áreas de la Unidad con la información de la ejecución presupuestal- compromiso, obligación, pago, estados financieros y seguimiento al PAC con corte a 30 de abril de 2019, los anterior con el fin de que sirva como insumo a la toma decisiones de carácter estratégico y/o operativo por las diferentes áreas de la Unidad.
*Se remitió correo el 11 de junio a las diferentes áreas de la Unidad con la información de la ejecución presupuestal- compromiso, obligación, pago, estados financieros y seguimiento al PAC con corte a 31 de mayo de 2019, los anterior con el fin de que sirva como insumo a la toma decisiones de carácter estratégico y/o operativo por las diferentes áreas de la Unidad.
*Se envió la información a través de correo electrónico el 08 de julio  a las diferentes áreas de la Unidad con la información de la ejecución presupuestal- compromiso, obligación, pago,  seguimiento al PAC con corte a 30 de junio de 2019, los anterior con el fin de que sirva como insumo a la toma decisiones de carácter estratégico y/o operativo por las diferentes áreas de la Unidad.</t>
  </si>
  <si>
    <t>*Informe PAC no gestionado ABRIL 2019
*Informe PAC no gestionado MAYO 2019
*Informe PAC no gestionado JUNIO (2)
*Informe PAC no gestionado JUNIO (1)
*Informe PAC no gestionado JUNIO (3)
*Informe ejecución reserva 2018- a 30 de abril 2019
*Ejecución reserva presupuestal 2018- a mayo 31 2019
*Informes ejecución _30 de_abril_2019
*Informes ejecución _31_ de_mayo_2019
*Informes ejecución _30_ de_junio_2019- Dirección General
*Informes ejecución _30_ de_junio_2019- Sub_Admon_Seguimiento
*Informes ejecución _30_ de_junio_2019- Sub_Tecnología
*Informes ejecución _30_ de_junio_2019- Sub_Promoción</t>
  </si>
  <si>
    <t>Acompañar y monitorear la legalización de los recursos entregados en desarrollo de los convenios y contratos suscritos.</t>
  </si>
  <si>
    <t>Informe mensual de seguimiento a la legalización de Convenios y Contratos</t>
  </si>
  <si>
    <t>*Se remitió correo el 14 de febrero a las diferentes áreas de la Unidad con la información de la legalización de los 4 convenios que a la fecha tiene vigentes la Unidad con corte a 31 de enero de 2019.
*Se remitió correo el 14 de febrero a las diferentes áreas de la Unidad con la información de la legalización de los 4 convenios que a la fecha tiene vigentes la Unidad con corte a 28 de febrero de 2019.
*Se remitió correo el 08 de abril a las diferentes áreas de la Unidad con la información de la legalización de los 4 convenios que a la fecha tiene vigentes la Unidad con corte a 31 de marzo de 2019.</t>
  </si>
  <si>
    <t>*Informe de Legalización de Convenios a Enero 31 de 2018
*Informe de Legalización de Convenios a Febrero de 2019
*Informe de legalización de Convenios a marzo 31 de 2019.</t>
  </si>
  <si>
    <t>*Se remitió correo el 09 de mayo a las diferentes áreas de la Unidad con la información de la legalización de los 4 convenios que a la fecha tiene vigentes la Unidad con corte a 30 de abril de 2019. 
*Se remitió correo el 11 de junio a las diferentes áreas de la Unidad con la información de la legalización de los 4 convenios que a la fecha tiene vigentes la Unidad con corte a 31 de mayo de 2019.
*Se remitió correo el 08 de julio a la subdirección de Promoción  con la información de legalización de los convenios que a la fecha tiene valores pendientes por legalizar  con corte a 30 de junio de 2019.</t>
  </si>
  <si>
    <t>*Informe de Legalización de Convenios a Abril 30 de 2018
*Informe de Legalización de Convenios a Mayo de 2019
*Informe de legalización de Convenios a Junio 30 de 2019.</t>
  </si>
  <si>
    <t>Revisar, ajustar y/o crear los procedimientos  que le competen al Grupo Financiero y que se considere necesario.</t>
  </si>
  <si>
    <t>Procedimientos ajustados y/o creados</t>
  </si>
  <si>
    <t>* Se realizó el envío a Planeación de la propuesta de ajuste al proceso de gestión financiera.
* Se han realizado los ajustes a 4 procedimientos, los cuales se encuentran en proceso de revisión y aprobación de la Secretaría general.
* Se ha realizado el ajuste a 1  formato, el cual se encuentran en proceso de revisión y aprobación de la Secretaría general.</t>
  </si>
  <si>
    <t>Dado que el grupo financiero se encuentra compuesto por 4 funcionarios de planta de los cuales 3 son nuevos y se encuentran en proceso de empalme, razón por la cual no ha sido posible cumplir con lo propuesto en esta acción.</t>
  </si>
  <si>
    <t>Base procedimientos gestión financiera
GF-Cr-01_Caracterización Proceso Gestión Financiera Ver_28-06-2019
Borrador  Procedimiento Anteproyecto de Presupuesto UAESPE
GF-Cr-01_Caracterización Proceso Gestión Financiera Ver_12-07-2019
GF-Cr-01_Caracterización Proceso Gestión Financiera Ver_28-06-2019
Propuesta de Procedimiento_Causacion_Contable_Ver_12-07-2019
Borrador Procedimiento_Ejecucion_Presupuestal_Ver_27-06-2019
Formato 1 - informe-ejecucion-consolidado</t>
  </si>
  <si>
    <t xml:space="preserve">PLAN DE ACCIÓN SUBDIRECCIÒN DE DESARROLLO Y TECNOLOGÍA </t>
  </si>
  <si>
    <t xml:space="preserve">PLAN DE ACCIÓN DIRECCIÓN GENERAL </t>
  </si>
  <si>
    <t>SEGUIMIENTO PRIMER SEMESTRE 2019</t>
  </si>
  <si>
    <t xml:space="preserve">Programación     I trimestre </t>
  </si>
  <si>
    <t>Consolidar la UAESPE como productor y referente de información  sobre la empleabilidad en Colombia.</t>
  </si>
  <si>
    <t xml:space="preserve">Fortalecer la comunicación interna y externa de la Unidad dell SPE </t>
  </si>
  <si>
    <t>Socializar el Manual de Imagen a los prestadores y colaboradores</t>
  </si>
  <si>
    <t xml:space="preserve">Manual de imagen socializado </t>
  </si>
  <si>
    <t xml:space="preserve">DIRECCIÓN GENERAL - COMUNICACIONES </t>
  </si>
  <si>
    <t>Se socializó con los prestadores a través del correo masivo el nuevo manual de imagen. Se enviaron alrededor de 400 correos con una carta personalizada para cada prestador invitándolos a aplicar el nuevo manual de imagen y se han contestado las dudas de 5 agencias y bolsas de empleo sobre el Manual de Imagen</t>
  </si>
  <si>
    <t xml:space="preserve">5 diagnósticos de uso de imagen y la carta enviada a los prestadores </t>
  </si>
  <si>
    <t>Se socializó y se resolvieron dudas frente al Manual de Imagen a los prestadores: CAFAM, Comfenalco Santander, Unisanitas, OIM y CESDE</t>
  </si>
  <si>
    <t xml:space="preserve">correo electrónico </t>
  </si>
  <si>
    <t xml:space="preserve">Diseñar piezas gráficas  entre los grupos de interes que promocionen  el accionar de la UAESPE </t>
  </si>
  <si>
    <t xml:space="preserve">Piezas gráficas diseñadas </t>
  </si>
  <si>
    <t>Se diseñan piezas gráficas para las redes sociales y los canales internos, así como los documentos que soliciten las áreas. Se han diseñado 50 piezas gráficas</t>
  </si>
  <si>
    <t>piezas gráficas</t>
  </si>
  <si>
    <t xml:space="preserve">Se diseñaron piezas gráficas sobre: capacitaciones Prueba Performance, ACCEDE,  artículos Grupo de Estudios y Análisis del Mercado Laboral, Código de Integridad, SG SST, presentaciones Dirección General, nuevos carnés SPE, postales web, Manual de Uso Interno, certificados OIM y Portafolio de Servicios </t>
  </si>
  <si>
    <t xml:space="preserve">Portales web y correo electrónico </t>
  </si>
  <si>
    <t>Actualizar el protocolo de comunicaciones deacuerdo a las necesidades actuales de la entidad</t>
  </si>
  <si>
    <t xml:space="preserve">Protocolo actualizado </t>
  </si>
  <si>
    <t>Estamos actualizando la información consignada en el protocolo. Un documento con la actualización de los mensajes clave.</t>
  </si>
  <si>
    <t>protocolo de comunicaciones</t>
  </si>
  <si>
    <t xml:space="preserve">Se agregó al protocolo el discurso para el reconocimiento ACCEDE </t>
  </si>
  <si>
    <t>Documento protocolo</t>
  </si>
  <si>
    <t xml:space="preserve">Realizar campañas digitales de promoción de servicios institucionales </t>
  </si>
  <si>
    <t xml:space="preserve">Campañas digitales divulgadas </t>
  </si>
  <si>
    <t xml:space="preserve">Se han adelantado cuatro campañas Construyendo País, Día de la Mujer, rendición de cuentas, lunes de empleo y días especiales. A través de las campañas se ha logrado, en Twitter aumentar 920 seguidores y en Facebook 7.007 nuevos me gusta. </t>
  </si>
  <si>
    <t xml:space="preserve">piezas publicadas en redes </t>
  </si>
  <si>
    <t xml:space="preserve">Se han adelantado sinergias digitales con el Gobierno Nacional referente a las temáticas del Día del Trabajo, Día de las Víctimas y los Talleres Construyendo País. Y se realizan campañas digitales propias para dar a conocer los logros de la Unidad en 2019 y los boletines de vacantes nacional y Antioquia. Asimismo,  se hacen campañas permanentes referentes a #LunesDeEmpleo y días especiales. </t>
  </si>
  <si>
    <t xml:space="preserve">redes sociales </t>
  </si>
  <si>
    <t>Diseñar y ejecutar un Plan de Medios de la UAESPE</t>
  </si>
  <si>
    <t xml:space="preserve">Plan de medios diseñado y ejecutado </t>
  </si>
  <si>
    <t xml:space="preserve">Se adelantaron los estudios previos y las propuestas de ofertas para la contratación de la agencia de medios que diseñe e implemente el plan de medios </t>
  </si>
  <si>
    <t xml:space="preserve">Estudios previos </t>
  </si>
  <si>
    <t xml:space="preserve">Mejorar los procesos de ejecución de los recursos de inversión de la UAESPE en cada vigencia. </t>
  </si>
  <si>
    <t xml:space="preserve">Consolidar  el seguimiento  institucional al Plan Estratégico, Plan de Acción y, proyectos de inversión </t>
  </si>
  <si>
    <t xml:space="preserve">Entregar mensualmente la información de seguimiento a: (i)ejecución presupuestal (proyectos de inversión), (ii) metas de PND, (iii) Plan Estratégico y, (iV) Plan de Acción  </t>
  </si>
  <si>
    <t>Informe Mensual presentado en Comité de Gestión y Desempeño</t>
  </si>
  <si>
    <t>DIRECCIÓN GENERAL - PLANEACION</t>
  </si>
  <si>
    <t>Se realizó informe de gestión el cual está actualizado a la fecha, el informe incluye información sobre: ejecución presupuestaL, proyectos de inversión, indicadores de gestión, seguimiento a planes, entre otros.</t>
  </si>
  <si>
    <t>Informe de Gestión 2019 corte 31 de marzo</t>
  </si>
  <si>
    <t>Se realizó el seguimiento de mensual - trimestral sobre los siguientes temas: Indicadores de Gestión, Proyectos de Inversión, Ejecución Presupuestal, Plan de Acción.</t>
  </si>
  <si>
    <t>Informe de seguimientos Planeación a 30 de  Junio de 2019 - Seguimientos carpeta compartida.</t>
  </si>
  <si>
    <t>Consolidar el Modelo Integrado de Planeación y Gestión como una herramienta que facilite y mejore la gestión institucional</t>
  </si>
  <si>
    <t>Implementar y posicionar el Modelo Integrado de Planeación y Gestión (MIPG) en la Unidad.</t>
  </si>
  <si>
    <t>Entregar anualmente información de seguimiento de las siete dimensiones de mipg</t>
  </si>
  <si>
    <t>Informe Anual de Seguimiento y Recomendaciones</t>
  </si>
  <si>
    <t>Capacitar a los servidores y funcionarios de la entidad en cumplimiento normativ y, manejo de PQRS</t>
  </si>
  <si>
    <t>Capacitar cuatro veces al año a funcionarios yservidores de la UAESPE</t>
  </si>
  <si>
    <t>4 Capacitaciones en el año</t>
  </si>
  <si>
    <t>DIRECCIÓN GENERAL -JURIDICA</t>
  </si>
  <si>
    <t xml:space="preserve">PLAN DE ACCIÓN SUBDIRECCIÓN DE PROMOCIÓN </t>
  </si>
  <si>
    <t xml:space="preserve">SEGUIMIENTO PRIMER TRIMESTRE </t>
  </si>
  <si>
    <t>SEGUIMIENTO SEGUNDO TRIMESTRE</t>
  </si>
  <si>
    <t>CUMPLIMIENTO PRIMER TRIMESTRE</t>
  </si>
  <si>
    <t>Avance Cuantitativo II trimestre</t>
  </si>
  <si>
    <t>Avance Cualitativo II trimestre</t>
  </si>
  <si>
    <t xml:space="preserve">Meta I Trimestre </t>
  </si>
  <si>
    <t>Meta 2019</t>
  </si>
  <si>
    <t>Avance Plan de Acción 2019</t>
  </si>
  <si>
    <t>OBSERVACIONES PLANEACIÓN</t>
  </si>
  <si>
    <t>Revisar y ajustar el modelo de inclusión laboral con enfoque de cierre de brechas que facilite el acceso al mercado laboral a más colombianos.</t>
  </si>
  <si>
    <t xml:space="preserve">Revisar y ajustar el Modelo de Inclusión Laboral </t>
  </si>
  <si>
    <t xml:space="preserve">Revisar el modelo con instituciones de gobierno, especialmente con el Ministerio de Trabajo y otras entidades, así como con la Red de Prestadores del  Servicio Público de Empleo.       </t>
  </si>
  <si>
    <t xml:space="preserve">Documento de análisis y revisión del Modelo de Inclusión Laboral   con recomendaciones de ajuste 
</t>
  </si>
  <si>
    <t>SUBDIRECCIÓN DE PROMOCIÓN (diseño)</t>
  </si>
  <si>
    <t>a.Se realizó revisión de todo el documento. 
b.Se verificó que el módulo esté dirigido a toda la red de prestadores.
c. Análisis del documento: buenas practicas para la estructura financiera de un proyecto.</t>
  </si>
  <si>
    <t>De acuerdo a los nuevos retos de la entidad la subdirección de promoción ha trabajado en el diseño y estructuración de las estrtegias de:
Migrantes
Personas con discapacidad
Etnicos
Víctimas del conflicto armado ( convenio OIM, Intervención especializada)</t>
  </si>
  <si>
    <t>De acuerdo con los nuevos retos de la Unidad Administrativa Especial del Servicio Público
 de Empleo, la Subdirección de Promoción ha trabajado en el diseño y estructuración de las siguientes estrategias:
•	Migrantes
•	Personas con discapacidad
•	Étnicos
•	Víctimas del conflicto armado (Convenio OIM, Intervención especializada)
•	Teniendo en cuenta el Artículo 195 del Plan Nacional de Desarrollo, el equipo técnico de la Unidad junto con el Ministerio de Trabajo formulo una propuesta de decreto que reglamentara este Artículo en el marco del modelo de inclusión laboral
La documentación generada durante el trimestre II de 2019 para cada una de estas estrategias, que se entrega como evidencia de cumplimiento, se utilizará como insumo para el documento de análisis y revisión del Modelo de Inclusión Laboral con recomendaciones de ajuste como producto final a entregar en diciembre de 2019.</t>
  </si>
  <si>
    <t>Presentaciones de las estrategias propuestas:
Migrantes
Personas con discapacidad
Étnicos
Víctimas del conflicto armado (Convenio OIM, Intervención especializada)
Proyecto decreto ley</t>
  </si>
  <si>
    <t>Antes de iniciar la revisión del modelo con instituciones del gobierno, se requirió avanzar con el diseño de las estrategias nombradas anteriormente con el fin de estar articulados con las líneas de trabajo de la entidad y lo establecido en el Plan Nacional de Desarrollo.</t>
  </si>
  <si>
    <t xml:space="preserve">Teniendo en cuenta la evidencia propuesta por el grupo de trabajo de la Subdirección, solicitamos adjuntar el avance del documento de análisis y revisión del Modelo de Inclusión Laboral con recomendaciones de ajuste  </t>
  </si>
  <si>
    <t>Ajustar la estrategia de intervención (ruta de empleabilidad) atendiendo al enfoque diferencial y sectorial</t>
  </si>
  <si>
    <t xml:space="preserve">Diseñar  y ajustar la ruta de empleabilidad atendiendo al enfoque diferencial y sectorial (Herramientas PCD, Implementación compromisos migrantes, Afro, Jóvenes)y otros. 
</t>
  </si>
  <si>
    <t>Documento Ajustes a la Ruta de empleabilidad con énfasis en migrantes.
Datos de población afro registrada en el sistema.</t>
  </si>
  <si>
    <t xml:space="preserve">SUBDIRECCIÓN DE PROMOCIÓN(diseño) </t>
  </si>
  <si>
    <t>a. Actualmente se está revisando las herramientas de PCD, para elaboración de protocolo con función pública.
b. Se encuentra en elaboración el protocolo para la implementación del decreto 2011.
c. Se ha asistido a las sesiones de GES en donde se trabaja articuladamente con el Sistema Nacional de discapacidad y se está en la contrucción del plan de acción del sistema para el cuatrienio.
d. Se firma Memorando de Entendimiento por parte UASPE, y se ha avanzando en la construcción de plan de trabajo con OIM, para la implementación de la estrategia de atención diferencia población étnica (afros e indígenas)
e. Se capacitó por parte de la ARN al grupo de la subdirección de promoción sobre población reincorporada.
f. Se levantó información de barreras de la población reincorporada  para los ajustes a la ruta en los 2 niveles de intervención.</t>
  </si>
  <si>
    <t>Listado de asistencia de la capacitación al equipo de implementación por parate de ARN.
Propuesta de Plan de trabajo 2019  Organización Internacional de Migraciones-OIM AFRO.
Memorando de entendimiento de para población étnica.
Propuesta de Plan de trabajo 2019 UARIV.</t>
  </si>
  <si>
    <t xml:space="preserve">En el marco del objetivo final generación de un Documento Ajustes a la Ruta de empleabilidad con énfasis en migrantes, durante el trimestre se realizaron las siguientes acciones, obteniendo múltiples presentaciones y documentos que servirán como insumo para la entrega del mencionado documento que busca ajustar la Ruta de empleabilidad en diciembre de 2019.
• La UAESPE elaboró y oficializó con el Departamento Administrativo de la Función Pública (DAFP) el instructivo para las entidades públicas del orden nacional y territorial sobre la vinculación laboral de personas con discapacidad a través del SPE.
• La UAESPE participó en la reunión del Consejo Nacional de Discapacidad realizada el día 29 de mayo, donde se presentó la estrategia de inclusión laboral de personas con discapacidad.
• La UAESPE efectuó un diagnóstico a 66 a Prestadores del SPE con el objeto de conocer qué ajustes razonables, condiciones humanas, físicas y tecnológicas ha implementado en la prestación de sus servicios a la población con discapacidad.
• De manera articulada con la Organización Internacional para las Migraciones (OIM), el equipo de la Subdirección de Promoción de la UAESPE acompaño la socialización del Modelo de Inclusión Laboral con enfoque étnico para los 9 departamentos priorizados (Bogotá, Antioquia, Nariño, Cauca, Valle del Cauca, Bolívar, La Guajira, Guaviare y Choco desarrollado nodos en las siguientes jornadas con los prestadores de los departamentos (IES, BOLSAS, PRIVADOS, CCF Y ET):
11 de junio: Bogotá, Soacha
13 de junio: Valle del Cauca, Nariño, Cauca
19 de junio: Bolívar, La Guajira.
26 de junio: Medellín, Choco y Guaviare.
Para las jornadas se socializaron los ajustes a la ruta de empleo con enfoque étnico y los parámetros para acceder a recursos adicionales para la mitigación de barreras de grupos étnicos.
• La Unidad del Servicio Público de Empleo (UAESPE) lanzó la Estrategia de inclusión laboral de personas con discapacidad en el Taller Construyendo País con el presidente Iván Duque el 25 de mayo de 2019 en Valledupar; donde también se reconoció a 12 prestadores del SPE por sus ajustes razonables y vinculación laboral de Personas con Discapacidad.
• La UAESPE participó activamente en la elaboración de la Estrategia de Empleo Juvenil para Bogotá liderado por Fundación Corona en asocio con la Global Opportunity Youth Initiative – GOYI a través de un taller. Derivado del taller, los organizadores están desarrollando un documento de resultados de este primer encuentro para crear la Estrategia de Empleo Juvenil para Bogotá, el cual ya fue solicitado, espacios de construcción en los cuales estaremos siendo invitados.
</t>
  </si>
  <si>
    <t>Presentaciones de las estrategias propuestas:
Personas con discapacidad
Étnicos
Víctimas del conflicto armado (Convenio OIM, Intervención especializada)
Proyecto decreto ley</t>
  </si>
  <si>
    <t>Teniendo en cuenta la evidencia propuesta por el grupo de trabajo de la Subdirección, solicitamos adjuntar el avance del documento Ajustes a la  Ruta de empleabilidad con énfasis en migrantes.</t>
  </si>
  <si>
    <t>Diseñar y ajustar la estrategia de intervención para  la atención a victimas del conflicto armado (Fondo concursable y OIM)</t>
  </si>
  <si>
    <t>Contratos y convenios derivados de procesos  adjudicatarios, asignados.</t>
  </si>
  <si>
    <t>a. Se presentó a Comité Directivo la propuesta de intervención para la atención a victimas, la cual fue aprobada.
b. Se elaboraron los estudios previos y el estudio de costos para la firma del convenio con OIM el cual tiene como objeto "la implementación del modelo de inclusión laboral, enfatizando en la estrategia de atención diferencial a victimas del conflicto armado", este proceso se encuentra en etapa precontractual.</t>
  </si>
  <si>
    <t>Correo electronico con los estudios previos para Juridica.</t>
  </si>
  <si>
    <t xml:space="preserve">En el segundo trimestre la Unidad del Servicio Público de Empleo realizó la firma del Convenio de Cooperación con la OIM, con el fin de aunar esfuerzos, recursos humanos, económicos, técnicos y administrativos para el fortalecimiento regional de la red de prestadores del SPE y actores del mercado laboral y para la implementación del Modelo de Inclusión Laboral con Enfoque de Cierre de Brechas (MIL) en lo relacionado con los ajustes realizados a la atención diferencial a víctimas del conflicto armado. 
Así mismo, estará compuesto por tres compronentes (Diagnóstico del MIL, Trasferencias de Conocientos y Bolsa de Eventos o piezas de Comunicación para el  territorio. 
Por otra parte, se viene adelantando el proceso precontractual para la estrategia de Interveción Especializada con PNUD.  </t>
  </si>
  <si>
    <t>Documento Convenio 230 OIM - Acta de Inicio
Plan de Trabajo</t>
  </si>
  <si>
    <t>Adjuntar Evidencia.</t>
  </si>
  <si>
    <t>Acompañar a los Prestadores a través de una Asistencia Técnica permanente, innovadora y vanguardista con el mercado laboral.</t>
  </si>
  <si>
    <t>Rediseñar la estrategia de Asistencia Técnica para la atención de la Red de Prestadores.</t>
  </si>
  <si>
    <t xml:space="preserve">Rediseñar la estrategia de asistencia técnica para la atención de la red prestadores de SPE  ( Diagnóstico  y esquema de atención para bolsas de empleo)
</t>
  </si>
  <si>
    <t xml:space="preserve">Documento estrategia de asistencia técnica rediseñada para la red de prestadores.  </t>
  </si>
  <si>
    <t>SUBDIRECCIÓN DE PROMOCIÓN ( diseño)</t>
  </si>
  <si>
    <t>a. Se logró la sistematización y análisis de las mesas de trabajo y matrices, de las actividades de 2018, con la red privada y bolsas.
a. Se envió y asesoró matriz diagnóstica a la red de prestadores privados previo al evento.
b. Se acompañó el primer encuentro con la red de prestadores privados, zona centro, el 13 de marzo de 2019.</t>
  </si>
  <si>
    <t>-  Carta de invitación “Mesas de Trabajo 2019”.
- Agenda jornada “Mesas de Trabajo 2019”.
- Lista de asistencia de la jornada “Mesas de Trabajo 2019”.</t>
  </si>
  <si>
    <t>Se han realizado reuniones de articulación con la ESAP y la ASCUN con el fin de identificar la ruta de atención e identificar necesidades que permitan al equipo de trabajo establecer la estrategia de atención y a las Bolsas de empleo de las IES.
Reunión inicial ESAP: 04 de junio 2019 
Jornada de trabajo equipo ESAP -SPE: 21 de junio 2019
ASCUN: 20 de mayo 2019</t>
  </si>
  <si>
    <t>Lista de asistencia y presentaciones</t>
  </si>
  <si>
    <t>Debido al cambio de equipo de trabajo de la Subdirección por los ingresos de funcionarios que ganaron el concurso de méritos de la Convocatoria 428 de 2016, fue necesario redistribuir funciones. 
En julio de 2019 se definio el equipo al cual se le asigno la actividad de elaboración del Documento estrategia de asistencia técnica rediseñada para la red de prestadores, con el fin de cumplir con el porcentaje de avance que se planteó inicialmente (40%) dentó de los dos trimestres restantes del año.</t>
  </si>
  <si>
    <t>Teniendo en cuenta la evidencia propuesta por el grupo de trabajo de la Subdirección, solicitamos adjuntar el avance del documento estrategia de asistencia técnica rediseñada para la red de prestadores.  
Referente al reporte cualitativo, la estrategia de atención y a las Bolsas de empleo de las IES, no se ha realizado por la redistribuciòn de funciones al interior del equipo? . Tener en cuenta que la justificaciòn de no cumplimiento para esta actividad debe ser màs amplia dado que al primer semestre se està dejando de cumplir con el 40% de la actividad programada inicialmente.</t>
  </si>
  <si>
    <t xml:space="preserve">Destacar las prácticas de empleo inclusivo.           Empresas INclusivas </t>
  </si>
  <si>
    <t>Ajustar la implementación de una Asistencia técnica integral, diferencial y continua, virtual y presencialmente  a toda la red de prestadores.</t>
  </si>
  <si>
    <t xml:space="preserve">Fortalecimiento de capacidades de los prestadores para la apropiación del modelo de inclusión laboral  (Transferencia de conocimientos, planes de trabajo, eventos, documentos, etc.)  </t>
  </si>
  <si>
    <t>Prestadores con transferencias realizadas  (Listados de asistencia de sesiones de transferencia de conocimiento)</t>
  </si>
  <si>
    <t>SUBDIRECCIÓN DE PROMOCIÓN - IMPLEMENTACIÓN</t>
  </si>
  <si>
    <t>La subdirección de Promoción se encuentra ajustando las herramientas de gestión empresarial, hoja de vida del Prestador, diagnóstico a la implementación del modelo de inclusión laboral, ficha territorial y el formato de los planes de trabajo con los prestadores, esto con la finalidad de fortalecer la calidad en la prestación de servicios de Gestión y colocación de empleo en los territorio, generando capacidades al equipo para transferir conocimiento técnico a los prestadores.</t>
  </si>
  <si>
    <t xml:space="preserve"> -Presentación de resultados de la visita Socieux entregada a la dirección.
- Formato de Hoja de vida del prestador
- Formato de ficha territorial
- Formato de Plan de trabajo.
</t>
  </si>
  <si>
    <r>
      <t xml:space="preserve">1. La Subdirección de Promoción a través del equipo de Implementación realizó la primera visita de asistencia técnica a prestadores del servicio público de empleo en las diferentes regiones del país, durante los meses de abril y mayo del año 2019, logrando la participación de 91 prestadores en todo el territorio nacional. 
El objetivo de la visita fué socializar los  retos y apuestas estratégicas para la vigencia 2019 del SPE, conocer los avances en la implementación del Modelo de Inclusión Laboral y concertar el plan de trabajo 2019 de las agencias. 
2. Transferencia de la estratégia de atención a grupos étnicos, en el marco del convenio con OIM y USAID.  Estas jornadas tuvieron como objeto tranasferir conocimientos  sobre el resultado del diagnóstico de barreras de esta población y presentar los ajustes a los servicios para atención de esta población, asi mismo se realizo socilización del fondo concursable de proyectos para mitigación de barreras de estos grupos.
Se relizaron un total de cuatro jornadas en Bogotá, Cali, Cartagena y Medellín. 
</t>
    </r>
    <r>
      <rPr>
        <sz val="11"/>
        <rFont val="Calibri"/>
        <family val="2"/>
        <scheme val="minor"/>
      </rPr>
      <t xml:space="preserve">
- Bogotá: 13 prestadores / 11 de junio
- Cali:  13 prestadores /  13 de junio
- Cartagena: 12 prestadores / 19 de junio
- Medellín:  26 prestadores / 25 y 26 de junio / Participación de Prestadores de Guaviare y Chocó
</t>
    </r>
  </si>
  <si>
    <t>1. VER CARPETA COMPARTIDA EN DRIVE : REPOSITORIO ASISITENCIA TÉCNICA
-Listas de asistencia
- Planes de Trabajo
- Diagnósticos MIL
Informe ejecutivo de la primera visita de asistencia técnica
2. LISTAS DE ASISTENCIA GRUPOS ÉTNICOS.</t>
  </si>
  <si>
    <t>Promover e implementar estrategias para el mejoramiento de la calidad en la prestación de los servicios en la red de prestadores del SPE con los líderes regionales y los promotores.</t>
  </si>
  <si>
    <t xml:space="preserve">Planes de trabajo de prestadores con AT </t>
  </si>
  <si>
    <t xml:space="preserve">Se realizaron todas las actividades de alistamiento para la primera visita a territorio con el fin de socializar retos y apuestas estratégicas para la vigencia 2019 del SPE, conocer los avances en la implementación del modelo de inclusión laboral en las agencias, concertar el plan de trabajo 2019.  </t>
  </si>
  <si>
    <t> - 3 Actas de trabajo del equipo de promoción donde se evidencian los ajustes y tareas de alistamiento para la primer visita por parte de los lideres regionales.</t>
  </si>
  <si>
    <t>En la primera visita de asistencia técnica realizadas entre abril y mayo se concertaron 69 planes de trabajo con prestadores de las agencias de empleo de cajas de compensación familiar (42) y entes territoriales (27).  Así mismo se realizaron 69 diagnósticos generales del Modelo de Inclusión Laboral.</t>
  </si>
  <si>
    <t>1. VER CARPETA COMPARTIDA EN DRIVE : REPOSITORIO ASISITENCIA TÉCNICA</t>
  </si>
  <si>
    <t xml:space="preserve">Diseñar e implementar una estrategia para articular los diferentes actores que participan en el mercado laboral y hacen parte de la red del SPE. </t>
  </si>
  <si>
    <t>Establecer la estrategia de articulación de actores y la red de prestadores en el territorio (Mesas de trabajo con prestadores)</t>
  </si>
  <si>
    <t xml:space="preserve">Mesas de trabajo con prestadores (listas de asistencia) </t>
  </si>
  <si>
    <t xml:space="preserve">En articulación con el organismo frances de cooperación técnica SOCIEUX, se desarrolló una metodología esto con la finalidad de fortalecer la estrategia de relacionamiento de la Unidad con los diferentes actores, preparando las condiciones para el desarrollo del FOCUS GROUP, con la Dirección de la Unidad para establecer, prioridades en la implementación de la estrategia de relacionamiento.
Así mismo, en la ciudad de Bogotá se realizó mesa de trabajo con prestadores privados y bolsas el día 13 de marzo para fortalecer el trabajo mancomunado con la red.
</t>
  </si>
  <si>
    <t xml:space="preserve">
- Presentación Focus Group, estrategia de relacionamiento.
-  Carta de invitación “Mesas de Trabajo 2019”.
- Agenda jornada “Mesas de Trabajo 2019”.
- Lista de asistencia de la jornada “Mesas de Trabajo 2019”.</t>
  </si>
  <si>
    <t>El 18 de junio se realizó un reunión de la Directora de la Unidad y el Subdirector  de Promoción con la Red de Prestadores del Departamento de Bolivar, con el objeto de presentar las estrategias de la Undiad, asi como escuchar las necesidades específicas de la Red. Se contó con la asistencia de 7 de 10 prestadores en total.
El 25 de mayo en la ciudad de valledupar en el marco del taller construyendo país se realizo el lanzamineto de la estrategia de atención a personas con discapacidad donde se reconocieron 13 prestadores con centros de empleo inclusivos a nivel Nacional, este reconocimiento participaron Ministerio de trabajo, consejeria presidencial para la participación de personas con discapacidad  y pacto de productividad.</t>
  </si>
  <si>
    <t>LISTA DE ASISTENCIA</t>
  </si>
  <si>
    <t>Diseño de estrategia de promoción y  relacionamiento con usuarios, actores de interés (Alianzas/Promoción/Eventos)</t>
  </si>
  <si>
    <t>Definición de estrategia de promoción y relacionamiento del Servicio Público de Empleo.</t>
  </si>
  <si>
    <t xml:space="preserve">Documento Estrategia de relacionamiento con actores </t>
  </si>
  <si>
    <t>SUBDIRECCIÓN DE PROMOCIÓN ( alianzas)</t>
  </si>
  <si>
    <t xml:space="preserve">
Con el fin de desarrollar la estrategia de promoción y relacionamiento del  Servicio Público de Empleo, durante el primer trimestre del año, se desarrolló la segunda visita técnica de la agencia de  cooperación de la Unión Europea SOCIEUX+ orientada al fortalecimiento de la gestión empresarial, en este escenario se adelanto una sesión de trabajo de 2 semanas y se elaboraron un informe sobre los resultados obtenidos. Adicionalmente, y atendiendo las recomendaciones de la misión, se adelantó la primera sesión del grupo focal para identificar necesidades de relacionamiento del servicio. Como evidencias se remite:
</t>
  </si>
  <si>
    <t xml:space="preserve">1. Agenda visita socieux+
2. Informe visita- Unidad Servicio Público de Empleo
3. Presentación grupo focal
</t>
  </si>
  <si>
    <t xml:space="preserve">Se han definido los contenidos de la Guia de Gestión Empresarial y el esquema del ABC de la Guia. Así mismo,  se definió la propuesta metodologica para la III Visita de la Misión Socieux, que se llevara a cabo entre Agosto y Septiembre.
</t>
  </si>
  <si>
    <t>Documentos guía de gestión empresarial
Presentación propuesta metodológica</t>
  </si>
  <si>
    <t xml:space="preserve">Gestionar acciones con otras instituciones y/ o programas para complementar los servicos de la ruta de empleabilidad para el cierre de brechas.  </t>
  </si>
  <si>
    <t xml:space="preserve">Planes de trabajo interinstitucionales </t>
  </si>
  <si>
    <t>SUBDIRECCIÓN DE PROMOCIÓN
 ( alianzas)</t>
  </si>
  <si>
    <t>Con el fin de desarrollar la articulación interinstitucional para complementar los servicios de la ruta de empleabilidad del SPE, durante el primer trimestre del año, se desarrolló 
se revisaron y ajustaron tres planes de trabajo orientados al diseño e implementación de acciones para fortalecer las capacidades de los centros de empleo y la implementación de servicios especializados para para la atención de la población AFRO, así como, el fortalecimiento institucional y técnico de la Unidad del SPE en temas relacionados con la la atención de población víctima y población DPS. 
Los planes de trabajo suscritos que se adjuntan corresponden a las siguientes entidades:
Propuesta de Plan de trabajo 2019 Prosperidad Social-DPS
Propuesta de Plan de trabajo 2019  Organización Internacional de Migraciones -OIM AFRO
Propuesta de Plan de trabajo 2019 UARIV
Estos planes se construyen con el apoyo de los equipos técnicos de la subdirección de promoción delegados por la dirección, para liderazgo de estas alianzas. 
Se ha participado en la misión con el BID para gestión del crédito de apoyo a las políticas activas de empleo.</t>
  </si>
  <si>
    <t>Propuesta de Plan de trabajo 2019 Prosperidad Social-DPS
Propuesta de Plan de trabajo 2019  Organización Internacional de Migraciones -OIM AFRO
Propuesta de Plan de trabajo 2019 UARIV</t>
  </si>
  <si>
    <t>Se firmó acuerdo con OIM para Victimas
Se realizaron reuniones con el equipo técnico de la Unidad y del DPS para ajustar el Plan de Trabajo
Se desarrollo Plan de Trabajo con USAID-OIM (Étnicos)
Plan de Trabajo con ARN (Carolina)</t>
  </si>
  <si>
    <t>Acuerdo firmado
Lista de asistencia</t>
  </si>
  <si>
    <t>Formulación e implementación de un reconocimiento  para empresas Inclusivas y que implementan estrategias para colocación de personas con barreras (buenas prácticas)</t>
  </si>
  <si>
    <t>Documento de propuesta metodológica</t>
  </si>
  <si>
    <t xml:space="preserve">SUBDIRECCIÓN DE PROMOCIÓN </t>
  </si>
  <si>
    <t>Se realizó en conjunto con la Asesora de la Dirección el cronograma de planeación, el cual fue validado por la Directora General; se realizó  presentación a la Dirección General de los sellos existentes que tienen otras entidades en temas de inclusión; y se realizaron reuniones con Ministerio de Trabajo (Sello Equipares), ICONTEC y Pacto de Productividad.</t>
  </si>
  <si>
    <t>Se estructuro propuesta del reconocimiento inclusivo ACCEDE (Acciones de Inclusión Laboral) y Plan de Trabajo el cual se presentó y se validó con la Dirección (junio 7 de 2019)</t>
  </si>
  <si>
    <t>Lista de asistencia</t>
  </si>
  <si>
    <t>Adjuntar avance del documento.</t>
  </si>
  <si>
    <t xml:space="preserve">PLAN DE ACCIÓN SUBDIRECCIÓN DE ADMON Y SEGUIMIENTO </t>
  </si>
  <si>
    <t>SEGUIMIENTO 1ER TRIMESTRE 2019</t>
  </si>
  <si>
    <t>SEGUIMIENTO 2DO TRIMESTRE 2019</t>
  </si>
  <si>
    <t>CUMPLIMIENTO PRIMER SEMESTRE 2019</t>
  </si>
  <si>
    <t xml:space="preserve">Programación    I trimestre </t>
  </si>
  <si>
    <t>Generación de Estudio de suficiencia y cobertura</t>
  </si>
  <si>
    <t>Elaborar un (1) documento de suficiencia y cobertura</t>
  </si>
  <si>
    <t xml:space="preserve">Documento de suficiencia y cobertura </t>
  </si>
  <si>
    <t>SUBDIRECCIÓN DE ADMON Y SEGUIMIENTO - Grupo de estudios e investigaciones del Mercado Laboral</t>
  </si>
  <si>
    <t xml:space="preserve">Generación y análisis de información que sirva como insumo para la toma de decisiones </t>
  </si>
  <si>
    <t>Elaborar cuatro (4) documentos con informacion realcionada con la misionalidad de la Unidad</t>
  </si>
  <si>
    <t>Documentos en version final</t>
  </si>
  <si>
    <t>Se elaboró el Informe de mujeres, con base en el cual se realizó el respectivo Boletín publicado el día 8 de marzo, dia en el que se conmemoró el día de la mujer.</t>
  </si>
  <si>
    <t xml:space="preserve">
Documento en PDF: Boletin_Mujeres_2018</t>
  </si>
  <si>
    <t>Se elaboró documento insumo para publicación de información relacionada con víctimas, socializado el 9 de abril.
Se preparó y suministró información para el día del trabajo, la cual se publicó en canales de la Unidad.
Se presentó artículo ¿Trabajan los bogotanos en lo que realmente quieren?
Se prepararon y publicaron dos boletines de vacantes vigentes Nacional y para los departamentos de Magdalena, Cesar, Antioquia, Meta</t>
  </si>
  <si>
    <t>Carpetas:
1_Boletin_Victimas
2_Dia_del_Trabajo
3_Analisis_Bogota
4_Vigentes</t>
  </si>
  <si>
    <t>Elaborar 24 anexos estadisticos de demanda laboral</t>
  </si>
  <si>
    <t xml:space="preserve">24 anexos estadísticos </t>
  </si>
  <si>
    <t>Se elaboraron 6 anexos de demanda laboral a nivel nacional, correspondientes a los meses de enero a junio del año 2018.</t>
  </si>
  <si>
    <t>Archivos en formato Excel Correspondientes a los meses de enero a junio del año 2018</t>
  </si>
  <si>
    <t>Se elaboraron 6 anexos de demanda laboral a nivel nacional, correspondientes a los meses de julio a diciembre del año 2018.</t>
  </si>
  <si>
    <t>Archivos en formato Excel Correspondientes a los meses de julio a diciembre del año 2018</t>
  </si>
  <si>
    <t>Generación de guia para uso de microdatos.</t>
  </si>
  <si>
    <t>Elaborar un (1) documento con lineamientos para la utilización del microdato de la Gran Encuesta Integrada de Hogares - GEIH.</t>
  </si>
  <si>
    <t>Documento</t>
  </si>
  <si>
    <t>El documento se encuentra en un avance del 50% por lo que se cumple la meta.</t>
  </si>
  <si>
    <t>Se allega documento formato Word con los avancespresentados.</t>
  </si>
  <si>
    <t>Se concluyó la elaboración del documento.</t>
  </si>
  <si>
    <t>Carpeta con versión final y archivos de trabajo.</t>
  </si>
  <si>
    <t>Fortalecer el acompañamiento a los Prestadores a través de una Asistencia Técnica permanente, innovadora y vanguardista con el mercado laboral.</t>
  </si>
  <si>
    <t xml:space="preserve">Aprobación de autorización de prestadores en línea </t>
  </si>
  <si>
    <t xml:space="preserve">Administrar la red de prestadores </t>
  </si>
  <si>
    <t>Documentar el proceso de renovación de prestadores de servicio público de empleo</t>
  </si>
  <si>
    <t xml:space="preserve">Proceso documentado </t>
  </si>
  <si>
    <t xml:space="preserve">SUBDIRECCIÓN DE ADMON Y SEGUIMIENTO - GRUPO DE MONITOREO </t>
  </si>
  <si>
    <t>El equipo de seguimiento avanza en la revisión normativa, entre las cuales se encuentra la propuesta  de modificación  del Decreto No. 1072 de 2015 del Ministerio del Trabajo.</t>
  </si>
  <si>
    <t>* Propuesta de Modificación Decreto 1072 de 2015 del Ministerio de Trabajo.
* Cronograma revisión Normativa.
* Documento de conclusiones  revisión normativa de prestadores.</t>
  </si>
  <si>
    <r>
      <t xml:space="preserve">Se participó en la elaboración del Proyecto de Decreto </t>
    </r>
    <r>
      <rPr>
        <b/>
        <sz val="11"/>
        <color theme="1"/>
        <rFont val="Arial Narrow"/>
        <family val="2"/>
      </rPr>
      <t>"</t>
    </r>
    <r>
      <rPr>
        <sz val="11"/>
        <color theme="1"/>
        <rFont val="Arial Narrow"/>
        <family val="2"/>
      </rPr>
      <t xml:space="preserve">Por el cual se dictan medidas para fortalecer el Servicio Público de Empleo para la inclusión laboral" con el objeto de modificar el Decreto 1072 de 2015 y se inlcuye proceso de renovación. </t>
    </r>
  </si>
  <si>
    <t>*Proyecto de Modificación Decreto 1072 de 2015 del Ministerio de Trabajo.</t>
  </si>
  <si>
    <t xml:space="preserve">Documentar un modelo de seguimiento diferenciado para la red de prestadores del SPE </t>
  </si>
  <si>
    <t xml:space="preserve">Modelo de seguimiento documentado </t>
  </si>
  <si>
    <t>Se la realiza  diagrama de flujo del Seguimiento y Monitoreo y se establecen compromisos para los colaboradores del equipo para poner en marcha la documentación del  Nuevo Modelo de Seguimiento  diferenciado para la red de prestadores del SPE</t>
  </si>
  <si>
    <t>* Cronograma de actividades  Modelo de Seguimiento.
*Diagrama de Flujo Seguimiento y Monitoreo .</t>
  </si>
  <si>
    <t xml:space="preserve">Se elaboró cronograma de visitas de seguimiento para el equipo regional, el cual se encuentra en proceso de ajustes. </t>
  </si>
  <si>
    <t xml:space="preserve">Hacer seguimiento a las condiciones técnicas y operativas de los prestadores </t>
  </si>
  <si>
    <t xml:space="preserve">Reportes de seguimiento </t>
  </si>
  <si>
    <t>* El equipo de Administración y Seguimiento esta construyendo la herramienta realizar el seguimiento a las condiciones técnicas y operativas de los prestadores. Para la construcción de esta herramienta se realizaron visitas de inmersión en Compensar, Colsubsidio, Cafam y Cámara de comerciantes LGBTI.</t>
  </si>
  <si>
    <t>* Borrador herramienta de visitas de seguimiento.
*Informe de Visitas de inmersión.</t>
  </si>
  <si>
    <t xml:space="preserve">Se ha implementado la herramienta de Seguimiento en las primera visitas realizadas por el equipo regional, quienes efectuaran ajustes a la misma. </t>
  </si>
  <si>
    <t>*Herramienta de visitas y seguimiento.</t>
  </si>
  <si>
    <t>Consolidar la Unidad del SPE como productor y referente de información del mercado laboral colombiano</t>
  </si>
  <si>
    <t>Hacer seguimiento al  reporte de indicadores de gestión de la red de prestadores</t>
  </si>
  <si>
    <t>Reporte Semanales para informe de Mercado Laboral - Visitas Territoriales</t>
  </si>
  <si>
    <t>* Se realiza seguimiento al reporte de información estadistica resportada correspondiente al mes de  febrero de la red de prestadores.</t>
  </si>
  <si>
    <t>* Reporte información estadistica febrero.
* Consolidación cierre mensual y Boletín de caracterización de prestadores</t>
  </si>
  <si>
    <t xml:space="preserve"> Se realiza seguimiento al reporte de información estadistica resportada correspondiente al mes de  febrero de la red de prestadores.</t>
  </si>
  <si>
    <t>*Reporte información estadistica febrero.
* Reporte información estadistica febrero.
* Consolidación cierre mensual y Boletín de caracterización de prestadores.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</si>
</sst>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Narrow"/>
      <family val="2"/>
    </font>
    <font>
      <b/>
      <sz val="20"/>
      <color theme="1"/>
      <name val="Arial Narrow"/>
      <family val="2"/>
    </font>
    <font>
      <b/>
      <sz val="11"/>
      <color theme="1"/>
      <name val="Arial Narrow"/>
      <family val="2"/>
    </font>
    <font>
      <b/>
      <sz val="11"/>
      <name val="Arial Narrow"/>
      <family val="2"/>
    </font>
    <font>
      <sz val="11"/>
      <name val="Arial Narrow"/>
      <family val="2"/>
    </font>
    <font>
      <b/>
      <sz val="10"/>
      <color theme="1"/>
      <name val="Arial Narrow"/>
      <family val="2"/>
    </font>
    <font>
      <i/>
      <sz val="11"/>
      <color theme="1"/>
      <name val="Arial Narrow"/>
      <family val="2"/>
    </font>
    <font>
      <sz val="11"/>
      <name val="Calibri"/>
      <family val="2"/>
      <scheme val="minor"/>
    </font>
    <font>
      <b/>
      <sz val="12"/>
      <color theme="1"/>
      <name val="Arial Narrow"/>
      <family val="2"/>
    </font>
    <font>
      <i/>
      <sz val="11"/>
      <name val="Arial Narrow"/>
      <family val="2"/>
    </font>
    <font>
      <sz val="10"/>
      <color theme="1"/>
      <name val="Arial Narrow"/>
      <family val="2"/>
    </font>
    <font>
      <sz val="10"/>
      <name val="Arial Narrow"/>
      <family val="2"/>
    </font>
    <font>
      <sz val="12"/>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162">
    <xf numFmtId="0" fontId="0" fillId="0" borderId="0" xfId="0"/>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xf numFmtId="0" fontId="3" fillId="0" borderId="0" xfId="0" applyFont="1" applyAlignment="1">
      <alignment vertical="center"/>
    </xf>
    <xf numFmtId="0" fontId="3" fillId="0" borderId="6" xfId="0" applyFont="1" applyBorder="1" applyAlignment="1">
      <alignment vertical="center"/>
    </xf>
    <xf numFmtId="0" fontId="3" fillId="0" borderId="0" xfId="0" applyFont="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pplyProtection="1">
      <alignment horizontal="center" vertical="center" wrapText="1"/>
      <protection locked="0" hidden="1"/>
    </xf>
    <xf numFmtId="0" fontId="6" fillId="0" borderId="1" xfId="0" applyFont="1" applyBorder="1" applyAlignment="1">
      <alignment vertical="center" wrapText="1"/>
    </xf>
    <xf numFmtId="0" fontId="3" fillId="0" borderId="1" xfId="0" applyFont="1" applyBorder="1" applyAlignment="1">
      <alignment vertical="center" wrapText="1"/>
    </xf>
    <xf numFmtId="9" fontId="3" fillId="0" borderId="1" xfId="1" applyFont="1" applyBorder="1" applyAlignment="1">
      <alignment horizontal="center" vertical="center"/>
    </xf>
    <xf numFmtId="9" fontId="3" fillId="4" borderId="1" xfId="1" applyFont="1" applyFill="1" applyBorder="1" applyAlignment="1">
      <alignment horizontal="center" vertical="center"/>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justify" vertical="center" wrapText="1"/>
    </xf>
    <xf numFmtId="9" fontId="3"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9" fontId="3" fillId="4" borderId="1" xfId="1" applyFont="1" applyFill="1" applyBorder="1" applyAlignment="1">
      <alignment horizontal="center" vertical="center" wrapText="1"/>
    </xf>
    <xf numFmtId="0" fontId="7" fillId="0" borderId="1" xfId="0" applyFont="1" applyBorder="1" applyAlignment="1">
      <alignment vertical="top" wrapText="1"/>
    </xf>
    <xf numFmtId="0" fontId="5" fillId="5" borderId="1" xfId="0" applyFont="1" applyFill="1" applyBorder="1" applyAlignment="1">
      <alignment horizontal="left" vertical="center" wrapText="1"/>
    </xf>
    <xf numFmtId="9"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xf>
    <xf numFmtId="9" fontId="5" fillId="2"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7" fillId="4" borderId="1" xfId="0" applyFont="1" applyFill="1" applyBorder="1" applyAlignment="1">
      <alignment vertical="center" wrapText="1"/>
    </xf>
    <xf numFmtId="9" fontId="7" fillId="4" borderId="1" xfId="1" applyFont="1" applyFill="1" applyBorder="1" applyAlignment="1">
      <alignment horizontal="center" vertical="center"/>
    </xf>
    <xf numFmtId="0" fontId="3" fillId="4" borderId="1" xfId="0" applyFont="1" applyFill="1" applyBorder="1" applyAlignment="1">
      <alignment vertical="center"/>
    </xf>
    <xf numFmtId="0" fontId="3"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vertical="center"/>
    </xf>
    <xf numFmtId="0" fontId="7" fillId="4" borderId="1" xfId="0" applyFont="1" applyFill="1" applyBorder="1" applyAlignment="1">
      <alignment horizontal="justify" vertical="center" wrapText="1"/>
    </xf>
    <xf numFmtId="0" fontId="7" fillId="4" borderId="1" xfId="0" applyFont="1" applyFill="1" applyBorder="1" applyAlignment="1">
      <alignment horizontal="justify" vertical="center"/>
    </xf>
    <xf numFmtId="0" fontId="3" fillId="0" borderId="1" xfId="0" applyFont="1" applyBorder="1" applyAlignment="1">
      <alignment horizontal="justify" vertical="top" wrapText="1"/>
    </xf>
    <xf numFmtId="0" fontId="3" fillId="0" borderId="1" xfId="0" applyFont="1" applyBorder="1" applyAlignment="1">
      <alignment vertical="top" wrapText="1"/>
    </xf>
    <xf numFmtId="0" fontId="7" fillId="4" borderId="1" xfId="0" applyFont="1" applyFill="1" applyBorder="1" applyAlignment="1">
      <alignment horizontal="left" vertical="center" wrapText="1"/>
    </xf>
    <xf numFmtId="9" fontId="3" fillId="4"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9" fontId="8" fillId="5"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3" fillId="0" borderId="0" xfId="0" applyFont="1" applyAlignment="1">
      <alignment horizontal="center"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7" fillId="0" borderId="1" xfId="0" applyFont="1" applyBorder="1" applyAlignment="1">
      <alignment vertical="center" wrapText="1"/>
    </xf>
    <xf numFmtId="0" fontId="6" fillId="0" borderId="1" xfId="0" applyFont="1" applyBorder="1" applyAlignment="1">
      <alignment horizontal="left" vertical="center" wrapText="1"/>
    </xf>
    <xf numFmtId="9"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0" fillId="6" borderId="1" xfId="0" applyFill="1" applyBorder="1"/>
    <xf numFmtId="0" fontId="3" fillId="0" borderId="1" xfId="0" applyFont="1" applyBorder="1"/>
    <xf numFmtId="0" fontId="5" fillId="5" borderId="1" xfId="0" applyFont="1" applyFill="1" applyBorder="1"/>
    <xf numFmtId="9" fontId="6" fillId="5" borderId="1" xfId="0" applyNumberFormat="1" applyFont="1" applyFill="1" applyBorder="1" applyAlignment="1">
      <alignment horizontal="center" vertical="center"/>
    </xf>
    <xf numFmtId="0" fontId="2" fillId="5" borderId="1" xfId="0" applyFont="1" applyFill="1" applyBorder="1" applyAlignment="1">
      <alignment horizontal="left" vertical="center" wrapText="1"/>
    </xf>
    <xf numFmtId="0" fontId="0" fillId="5" borderId="1" xfId="0" applyFill="1" applyBorder="1"/>
    <xf numFmtId="1" fontId="6" fillId="5" borderId="1" xfId="1" applyNumberFormat="1" applyFont="1" applyFill="1" applyBorder="1" applyAlignment="1">
      <alignment horizontal="center" vertical="center"/>
    </xf>
    <xf numFmtId="0" fontId="3" fillId="0" borderId="0" xfId="0" applyFont="1" applyAlignment="1">
      <alignment horizontal="left" vertical="top"/>
    </xf>
    <xf numFmtId="0" fontId="5" fillId="0" borderId="1" xfId="0" applyFont="1" applyBorder="1" applyAlignment="1">
      <alignment horizontal="left" vertical="top" wrapText="1"/>
    </xf>
    <xf numFmtId="9" fontId="7" fillId="0" borderId="1" xfId="0" applyNumberFormat="1" applyFont="1" applyBorder="1" applyAlignment="1">
      <alignment horizontal="left" vertical="center" wrapText="1"/>
    </xf>
    <xf numFmtId="9" fontId="7" fillId="0" borderId="1" xfId="1" applyFont="1" applyBorder="1" applyAlignment="1">
      <alignment horizontal="center" vertical="center" wrapText="1"/>
    </xf>
    <xf numFmtId="9" fontId="3" fillId="0" borderId="1" xfId="1" applyFont="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 fontId="7" fillId="0" borderId="1" xfId="0" applyNumberFormat="1" applyFont="1" applyBorder="1" applyAlignment="1">
      <alignment horizontal="left" vertical="center" wrapText="1"/>
    </xf>
    <xf numFmtId="0" fontId="3" fillId="0" borderId="1" xfId="0" applyFont="1" applyBorder="1" applyAlignment="1">
      <alignment horizontal="left" vertical="center"/>
    </xf>
    <xf numFmtId="49" fontId="0" fillId="0" borderId="1" xfId="0" applyNumberFormat="1" applyBorder="1" applyAlignment="1">
      <alignment horizontal="left" vertical="center" wrapText="1"/>
    </xf>
    <xf numFmtId="0" fontId="0" fillId="0" borderId="12" xfId="0" applyBorder="1" applyAlignment="1">
      <alignment horizontal="left" vertical="center" wrapText="1"/>
    </xf>
    <xf numFmtId="0" fontId="3" fillId="0" borderId="0" xfId="0" applyFont="1" applyAlignment="1">
      <alignment horizontal="center" vertical="top"/>
    </xf>
    <xf numFmtId="0" fontId="11" fillId="5" borderId="1"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5" fillId="3" borderId="10" xfId="0" applyFont="1" applyFill="1" applyBorder="1" applyAlignment="1">
      <alignment horizontal="center" vertical="center" wrapText="1"/>
    </xf>
    <xf numFmtId="0" fontId="7" fillId="4" borderId="1" xfId="0" applyFont="1" applyFill="1" applyBorder="1" applyAlignment="1">
      <alignment horizontal="center" vertical="top" wrapText="1"/>
    </xf>
    <xf numFmtId="0" fontId="13" fillId="4" borderId="1" xfId="0" applyFont="1" applyFill="1" applyBorder="1" applyAlignment="1">
      <alignment vertical="center" wrapText="1"/>
    </xf>
    <xf numFmtId="9" fontId="0" fillId="0" borderId="1" xfId="0" applyNumberFormat="1" applyBorder="1"/>
    <xf numFmtId="0" fontId="0" fillId="0" borderId="1" xfId="0" applyBorder="1"/>
    <xf numFmtId="9" fontId="0" fillId="0" borderId="1" xfId="0" applyNumberFormat="1" applyBorder="1" applyAlignment="1">
      <alignment horizontal="center" vertical="center"/>
    </xf>
    <xf numFmtId="9" fontId="0" fillId="0" borderId="1" xfId="1" applyFont="1" applyBorder="1" applyAlignment="1">
      <alignment horizontal="center" vertical="center"/>
    </xf>
    <xf numFmtId="1" fontId="7" fillId="4" borderId="1" xfId="0" applyNumberFormat="1" applyFont="1" applyFill="1" applyBorder="1" applyAlignment="1">
      <alignment horizontal="center" vertical="top" wrapText="1"/>
    </xf>
    <xf numFmtId="0" fontId="7" fillId="4" borderId="1" xfId="0" applyFont="1" applyFill="1" applyBorder="1" applyAlignment="1">
      <alignment horizontal="left" vertical="center"/>
    </xf>
    <xf numFmtId="0" fontId="14" fillId="4" borderId="1" xfId="0" applyFont="1" applyFill="1" applyBorder="1" applyAlignment="1">
      <alignment vertical="center" wrapText="1"/>
    </xf>
    <xf numFmtId="9" fontId="15" fillId="4" borderId="1" xfId="1" applyFont="1" applyFill="1" applyBorder="1" applyAlignment="1">
      <alignment horizontal="center" vertical="center"/>
    </xf>
    <xf numFmtId="9" fontId="11" fillId="5"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hidden="1"/>
    </xf>
    <xf numFmtId="0" fontId="3" fillId="0" borderId="1"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7"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7" fillId="4"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1" xfId="0" applyFont="1" applyBorder="1" applyAlignment="1">
      <alignment horizontal="center" vertical="center"/>
    </xf>
    <xf numFmtId="0" fontId="7" fillId="4" borderId="1" xfId="0" applyFont="1" applyFill="1" applyBorder="1" applyAlignment="1" applyProtection="1">
      <alignment horizontal="center" vertical="center" wrapText="1"/>
      <protection locked="0" hidden="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9" fontId="7" fillId="0" borderId="1" xfId="0" applyNumberFormat="1"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left" vertical="center" wrapText="1"/>
    </xf>
    <xf numFmtId="9" fontId="7" fillId="0" borderId="10" xfId="0" applyNumberFormat="1" applyFont="1" applyBorder="1" applyAlignment="1">
      <alignment horizontal="left" vertical="center" wrapText="1"/>
    </xf>
    <xf numFmtId="9" fontId="7" fillId="0" borderId="13" xfId="0" applyNumberFormat="1" applyFont="1" applyBorder="1" applyAlignment="1">
      <alignment horizontal="left" vertical="center" wrapText="1"/>
    </xf>
    <xf numFmtId="9" fontId="7" fillId="0" borderId="11" xfId="0" applyNumberFormat="1"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top"/>
    </xf>
    <xf numFmtId="0" fontId="4" fillId="0" borderId="1" xfId="0" applyFont="1" applyBorder="1" applyAlignment="1">
      <alignment horizontal="center" vertical="center"/>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0" xfId="0" applyFont="1" applyAlignment="1">
      <alignment horizontal="center" vertical="top"/>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center" vertical="top"/>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9" fontId="7" fillId="4" borderId="1" xfId="0" applyNumberFormat="1"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3" fillId="4" borderId="1"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454025</xdr:colOff>
      <xdr:row>0</xdr:row>
      <xdr:rowOff>0</xdr:rowOff>
    </xdr:from>
    <xdr:to>
      <xdr:col>3</xdr:col>
      <xdr:colOff>381000</xdr:colOff>
      <xdr:row>3</xdr:row>
      <xdr:rowOff>139144</xdr:rowOff>
    </xdr:to>
    <xdr:pic>
      <xdr:nvPicPr>
        <xdr:cNvPr id="3" name="Imagen 2">
          <a:extLst>
            <a:ext uri="{FF2B5EF4-FFF2-40B4-BE49-F238E27FC236}">
              <a16:creationId xmlns:a16="http://schemas.microsoft.com/office/drawing/2014/main" id="{EFB8EB5F-3A59-4FCD-9DA9-7A288E7D2051}"/>
            </a:ext>
          </a:extLst>
        </xdr:cNvPr>
        <xdr:cNvPicPr>
          <a:picLocks noChangeAspect="1"/>
        </xdr:cNvPicPr>
      </xdr:nvPicPr>
      <xdr:blipFill>
        <a:blip xmlns:r="http://schemas.openxmlformats.org/officeDocument/2006/relationships" r:embed="rId1"/>
        <a:stretch>
          <a:fillRect/>
        </a:stretch>
      </xdr:blipFill>
      <xdr:spPr>
        <a:xfrm>
          <a:off x="454025" y="0"/>
          <a:ext cx="2736850" cy="10598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31751</xdr:colOff>
      <xdr:row>0</xdr:row>
      <xdr:rowOff>0</xdr:rowOff>
    </xdr:from>
    <xdr:to>
      <xdr:col>3</xdr:col>
      <xdr:colOff>2444750</xdr:colOff>
      <xdr:row>3</xdr:row>
      <xdr:rowOff>190500</xdr:rowOff>
    </xdr:to>
    <xdr:pic>
      <xdr:nvPicPr>
        <xdr:cNvPr id="4" name="Imagen 3">
          <a:extLst>
            <a:ext uri="{FF2B5EF4-FFF2-40B4-BE49-F238E27FC236}">
              <a16:creationId xmlns:a16="http://schemas.microsoft.com/office/drawing/2014/main" id="{E043EBD9-2AF3-4318-9CD6-EE47FC42E86E}"/>
            </a:ext>
          </a:extLst>
        </xdr:cNvPr>
        <xdr:cNvPicPr>
          <a:picLocks noChangeAspect="1"/>
        </xdr:cNvPicPr>
      </xdr:nvPicPr>
      <xdr:blipFill>
        <a:blip xmlns:r="http://schemas.openxmlformats.org/officeDocument/2006/relationships" r:embed="rId1"/>
        <a:stretch>
          <a:fillRect/>
        </a:stretch>
      </xdr:blipFill>
      <xdr:spPr>
        <a:xfrm>
          <a:off x="31751" y="0"/>
          <a:ext cx="4698999" cy="1714500"/>
        </a:xfrm>
        <a:prstGeom prst="rect">
          <a:avLst/>
        </a:prstGeom>
      </xdr:spPr>
    </xdr:pic>
    <xdr:clientData/>
  </xdr:twoCellAnchor>
  <xdr:twoCellAnchor editAs="oneCell">
    <xdr:from>
      <xdr:col>20</xdr:col>
      <xdr:colOff>904875</xdr:colOff>
      <xdr:row>16</xdr:row>
      <xdr:rowOff>1746250</xdr:rowOff>
    </xdr:from>
    <xdr:to>
      <xdr:col>20</xdr:col>
      <xdr:colOff>7794625</xdr:colOff>
      <xdr:row>16</xdr:row>
      <xdr:rowOff>4445000</xdr:rowOff>
    </xdr:to>
    <xdr:pic>
      <xdr:nvPicPr>
        <xdr:cNvPr id="6" name="Imagen 5">
          <a:extLst>
            <a:ext uri="{FF2B5EF4-FFF2-40B4-BE49-F238E27FC236}">
              <a16:creationId xmlns:a16="http://schemas.microsoft.com/office/drawing/2014/main" id="{4D2B50B2-2A0D-4AD3-BAAB-BA5A7F044C5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19375" y="60864750"/>
          <a:ext cx="6889750" cy="2698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389988</xdr:colOff>
      <xdr:row>0</xdr:row>
      <xdr:rowOff>0</xdr:rowOff>
    </xdr:from>
    <xdr:to>
      <xdr:col>2</xdr:col>
      <xdr:colOff>362219</xdr:colOff>
      <xdr:row>3</xdr:row>
      <xdr:rowOff>121532</xdr:rowOff>
    </xdr:to>
    <xdr:pic>
      <xdr:nvPicPr>
        <xdr:cNvPr id="3" name="Imagen 2">
          <a:extLst>
            <a:ext uri="{FF2B5EF4-FFF2-40B4-BE49-F238E27FC236}">
              <a16:creationId xmlns:a16="http://schemas.microsoft.com/office/drawing/2014/main" id="{955ACC08-E0D3-45CE-A2FD-2DBE4AE6D137}"/>
            </a:ext>
          </a:extLst>
        </xdr:cNvPr>
        <xdr:cNvPicPr>
          <a:picLocks noChangeAspect="1"/>
        </xdr:cNvPicPr>
      </xdr:nvPicPr>
      <xdr:blipFill>
        <a:blip xmlns:r="http://schemas.openxmlformats.org/officeDocument/2006/relationships" r:embed="rId1"/>
        <a:stretch>
          <a:fillRect/>
        </a:stretch>
      </xdr:blipFill>
      <xdr:spPr>
        <a:xfrm>
          <a:off x="389988" y="0"/>
          <a:ext cx="1496231" cy="6930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295274</xdr:colOff>
      <xdr:row>0</xdr:row>
      <xdr:rowOff>0</xdr:rowOff>
    </xdr:from>
    <xdr:to>
      <xdr:col>3</xdr:col>
      <xdr:colOff>914400</xdr:colOff>
      <xdr:row>2</xdr:row>
      <xdr:rowOff>349250</xdr:rowOff>
    </xdr:to>
    <xdr:pic>
      <xdr:nvPicPr>
        <xdr:cNvPr id="3" name="Imagen 2">
          <a:extLst>
            <a:ext uri="{FF2B5EF4-FFF2-40B4-BE49-F238E27FC236}">
              <a16:creationId xmlns:a16="http://schemas.microsoft.com/office/drawing/2014/main" id="{0CDC12DD-335F-4927-BBCB-C7A14512ABCC}"/>
            </a:ext>
          </a:extLst>
        </xdr:cNvPr>
        <xdr:cNvPicPr>
          <a:picLocks noChangeAspect="1"/>
        </xdr:cNvPicPr>
      </xdr:nvPicPr>
      <xdr:blipFill>
        <a:blip xmlns:r="http://schemas.openxmlformats.org/officeDocument/2006/relationships" r:embed="rId1"/>
        <a:stretch>
          <a:fillRect/>
        </a:stretch>
      </xdr:blipFill>
      <xdr:spPr>
        <a:xfrm>
          <a:off x="495299" y="0"/>
          <a:ext cx="1800226"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444501</xdr:colOff>
      <xdr:row>2</xdr:row>
      <xdr:rowOff>472470</xdr:rowOff>
    </xdr:to>
    <xdr:pic>
      <xdr:nvPicPr>
        <xdr:cNvPr id="4" name="Imagen 3">
          <a:extLst>
            <a:ext uri="{FF2B5EF4-FFF2-40B4-BE49-F238E27FC236}">
              <a16:creationId xmlns:a16="http://schemas.microsoft.com/office/drawing/2014/main" id="{B86321CB-77A0-48D6-B637-25068B456369}"/>
            </a:ext>
          </a:extLst>
        </xdr:cNvPr>
        <xdr:cNvPicPr>
          <a:picLocks noChangeAspect="1"/>
        </xdr:cNvPicPr>
      </xdr:nvPicPr>
      <xdr:blipFill>
        <a:blip xmlns:r="http://schemas.openxmlformats.org/officeDocument/2006/relationships" r:embed="rId1"/>
        <a:stretch>
          <a:fillRect/>
        </a:stretch>
      </xdr:blipFill>
      <xdr:spPr>
        <a:xfrm>
          <a:off x="1" y="0"/>
          <a:ext cx="1682750" cy="853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opLeftCell="A4" zoomScale="60" zoomScaleNormal="60" workbookViewId="0">
      <selection activeCell="O6" sqref="O6"/>
    </sheetView>
  </sheetViews>
  <sheetFormatPr baseColWidth="10" defaultColWidth="9.140625" defaultRowHeight="15" x14ac:dyDescent="0.25"/>
  <cols>
    <col min="2" max="2" width="21.7109375" customWidth="1"/>
    <col min="3" max="3" width="11.42578125"/>
    <col min="4" max="4" width="23.5703125" customWidth="1"/>
    <col min="5" max="7" width="11.42578125"/>
    <col min="8" max="8" width="21.85546875" customWidth="1"/>
    <col min="9" max="9" width="11.42578125"/>
    <col min="10" max="10" width="20" customWidth="1"/>
    <col min="11" max="11" width="24" customWidth="1"/>
    <col min="12" max="12" width="27.85546875" customWidth="1"/>
    <col min="13" max="13" width="21.85546875" customWidth="1"/>
    <col min="14" max="14" width="25.28515625" customWidth="1"/>
    <col min="15" max="15" width="21.85546875" customWidth="1"/>
    <col min="16" max="16" width="21.140625" customWidth="1"/>
    <col min="17" max="17" width="19.140625" customWidth="1"/>
    <col min="18" max="18" width="32.85546875" customWidth="1"/>
    <col min="19" max="19" width="29" customWidth="1"/>
    <col min="20" max="20" width="26.140625" customWidth="1"/>
    <col min="21" max="21" width="44" customWidth="1"/>
    <col min="22" max="22" width="0" hidden="1" customWidth="1"/>
    <col min="23" max="23" width="37.28515625" customWidth="1"/>
    <col min="24" max="29" width="0" hidden="1" customWidth="1"/>
    <col min="30" max="30" width="53.85546875" customWidth="1"/>
  </cols>
  <sheetData>
    <row r="1" spans="1:30" ht="16.5" x14ac:dyDescent="0.3">
      <c r="A1" s="93"/>
      <c r="B1" s="93"/>
      <c r="C1" s="93"/>
      <c r="D1" s="93"/>
      <c r="E1" s="94" t="s">
        <v>190</v>
      </c>
      <c r="F1" s="95"/>
      <c r="G1" s="95"/>
      <c r="H1" s="95"/>
      <c r="I1" s="95"/>
      <c r="J1" s="95"/>
      <c r="K1" s="95"/>
      <c r="L1" s="95"/>
      <c r="M1" s="95"/>
      <c r="N1" s="95"/>
      <c r="O1" s="95"/>
      <c r="P1" s="95"/>
      <c r="Q1" s="1"/>
      <c r="R1" s="2"/>
      <c r="S1" s="3"/>
      <c r="T1" s="3"/>
      <c r="U1" s="3"/>
      <c r="V1" s="3"/>
      <c r="W1" s="3"/>
      <c r="X1" s="3"/>
      <c r="Y1" s="3"/>
      <c r="Z1" s="3"/>
      <c r="AA1" s="3"/>
      <c r="AB1" s="3"/>
      <c r="AC1" s="3"/>
      <c r="AD1" s="3"/>
    </row>
    <row r="2" spans="1:30" ht="16.5" x14ac:dyDescent="0.3">
      <c r="A2" s="93"/>
      <c r="B2" s="93"/>
      <c r="C2" s="93"/>
      <c r="D2" s="93"/>
      <c r="E2" s="96"/>
      <c r="F2" s="97"/>
      <c r="G2" s="97"/>
      <c r="H2" s="97"/>
      <c r="I2" s="97"/>
      <c r="J2" s="97"/>
      <c r="K2" s="97"/>
      <c r="L2" s="97"/>
      <c r="M2" s="97"/>
      <c r="N2" s="97"/>
      <c r="O2" s="97"/>
      <c r="P2" s="97"/>
      <c r="Q2" s="4"/>
      <c r="R2" s="5"/>
      <c r="S2" s="3"/>
      <c r="T2" s="3"/>
      <c r="U2" s="3"/>
      <c r="V2" s="3"/>
      <c r="W2" s="3"/>
      <c r="X2" s="3"/>
      <c r="Y2" s="3"/>
      <c r="Z2" s="3"/>
      <c r="AA2" s="3"/>
      <c r="AB2" s="3"/>
      <c r="AC2" s="3"/>
      <c r="AD2" s="3"/>
    </row>
    <row r="3" spans="1:30" ht="40.5" customHeight="1" x14ac:dyDescent="0.25">
      <c r="A3" s="93"/>
      <c r="B3" s="93"/>
      <c r="C3" s="93"/>
      <c r="D3" s="93"/>
      <c r="E3" s="98"/>
      <c r="F3" s="99"/>
      <c r="G3" s="99"/>
      <c r="H3" s="99"/>
      <c r="I3" s="99"/>
      <c r="J3" s="99"/>
      <c r="K3" s="99"/>
      <c r="L3" s="99"/>
      <c r="M3" s="99"/>
      <c r="N3" s="99"/>
      <c r="O3" s="99"/>
      <c r="P3" s="99"/>
      <c r="Q3" s="100" t="s">
        <v>0</v>
      </c>
      <c r="R3" s="100"/>
      <c r="S3" s="100"/>
      <c r="T3" s="100" t="s">
        <v>1</v>
      </c>
      <c r="U3" s="100"/>
      <c r="V3" s="100"/>
      <c r="W3" s="100"/>
      <c r="X3" s="101" t="s">
        <v>2</v>
      </c>
      <c r="Y3" s="101"/>
      <c r="Z3" s="101"/>
      <c r="AA3" s="6"/>
      <c r="AB3" s="100" t="s">
        <v>3</v>
      </c>
      <c r="AC3" s="100"/>
      <c r="AD3" s="100"/>
    </row>
    <row r="4" spans="1:30" ht="115.5" x14ac:dyDescent="0.25">
      <c r="A4" s="90" t="s">
        <v>4</v>
      </c>
      <c r="B4" s="90"/>
      <c r="C4" s="90" t="s">
        <v>5</v>
      </c>
      <c r="D4" s="90"/>
      <c r="E4" s="90" t="s">
        <v>6</v>
      </c>
      <c r="F4" s="90"/>
      <c r="G4" s="90"/>
      <c r="H4" s="7" t="s">
        <v>7</v>
      </c>
      <c r="I4" s="90" t="s">
        <v>8</v>
      </c>
      <c r="J4" s="90"/>
      <c r="K4" s="8" t="s">
        <v>9</v>
      </c>
      <c r="L4" s="7" t="s">
        <v>10</v>
      </c>
      <c r="M4" s="9" t="s">
        <v>11</v>
      </c>
      <c r="N4" s="9" t="s">
        <v>12</v>
      </c>
      <c r="O4" s="9" t="s">
        <v>13</v>
      </c>
      <c r="P4" s="9" t="s">
        <v>14</v>
      </c>
      <c r="Q4" s="9" t="s">
        <v>15</v>
      </c>
      <c r="R4" s="9" t="s">
        <v>16</v>
      </c>
      <c r="S4" s="9" t="s">
        <v>17</v>
      </c>
      <c r="T4" s="10" t="s">
        <v>18</v>
      </c>
      <c r="U4" s="10" t="s">
        <v>19</v>
      </c>
      <c r="V4" s="10" t="s">
        <v>20</v>
      </c>
      <c r="W4" s="10" t="s">
        <v>21</v>
      </c>
      <c r="X4" s="9" t="s">
        <v>22</v>
      </c>
      <c r="Y4" s="9" t="s">
        <v>23</v>
      </c>
      <c r="Z4" s="9" t="s">
        <v>24</v>
      </c>
      <c r="AA4" s="9" t="s">
        <v>25</v>
      </c>
      <c r="AB4" s="9" t="s">
        <v>26</v>
      </c>
      <c r="AC4" s="9" t="s">
        <v>27</v>
      </c>
      <c r="AD4" s="9" t="s">
        <v>28</v>
      </c>
    </row>
    <row r="5" spans="1:30" ht="49.5" x14ac:dyDescent="0.25">
      <c r="A5" s="91" t="s">
        <v>29</v>
      </c>
      <c r="B5" s="91"/>
      <c r="C5" s="91" t="s">
        <v>30</v>
      </c>
      <c r="D5" s="91"/>
      <c r="E5" s="91" t="s">
        <v>31</v>
      </c>
      <c r="F5" s="91" t="s">
        <v>32</v>
      </c>
      <c r="G5" s="91" t="s">
        <v>33</v>
      </c>
      <c r="H5" s="92" t="s">
        <v>34</v>
      </c>
      <c r="I5" s="11">
        <v>1</v>
      </c>
      <c r="J5" s="12"/>
      <c r="K5" s="13" t="s">
        <v>35</v>
      </c>
      <c r="L5" s="14" t="s">
        <v>36</v>
      </c>
      <c r="M5" s="15">
        <v>0.25</v>
      </c>
      <c r="N5" s="15">
        <v>0.25</v>
      </c>
      <c r="O5" s="15">
        <v>0.25</v>
      </c>
      <c r="P5" s="15">
        <v>0.25</v>
      </c>
      <c r="Q5" s="16">
        <v>0.25</v>
      </c>
      <c r="R5" s="17" t="s">
        <v>37</v>
      </c>
      <c r="S5" s="18" t="s">
        <v>38</v>
      </c>
      <c r="T5" s="16">
        <v>0.25</v>
      </c>
      <c r="U5" s="19" t="s">
        <v>39</v>
      </c>
      <c r="V5" s="18"/>
      <c r="W5" s="19" t="s">
        <v>40</v>
      </c>
      <c r="X5" s="20">
        <f>M5+N5</f>
        <v>0.5</v>
      </c>
      <c r="Y5" s="20">
        <f>Q5+T5</f>
        <v>0.5</v>
      </c>
      <c r="Z5" s="20">
        <f>Y5/X5</f>
        <v>1</v>
      </c>
      <c r="AA5" s="11"/>
      <c r="AB5" s="20">
        <f>N5</f>
        <v>0.25</v>
      </c>
      <c r="AC5" s="20">
        <f>T5</f>
        <v>0.25</v>
      </c>
      <c r="AD5" s="20">
        <f>AC5/AB5</f>
        <v>1</v>
      </c>
    </row>
    <row r="6" spans="1:30" ht="115.5" x14ac:dyDescent="0.25">
      <c r="A6" s="91"/>
      <c r="B6" s="91"/>
      <c r="C6" s="91"/>
      <c r="D6" s="91"/>
      <c r="E6" s="91"/>
      <c r="F6" s="91"/>
      <c r="G6" s="91"/>
      <c r="H6" s="92"/>
      <c r="I6" s="11">
        <v>2</v>
      </c>
      <c r="J6" s="21" t="s">
        <v>41</v>
      </c>
      <c r="K6" s="13" t="s">
        <v>42</v>
      </c>
      <c r="L6" s="14" t="s">
        <v>36</v>
      </c>
      <c r="M6" s="15">
        <v>0.25</v>
      </c>
      <c r="N6" s="15">
        <v>0.25</v>
      </c>
      <c r="O6" s="15">
        <v>0.25</v>
      </c>
      <c r="P6" s="15">
        <v>0.25</v>
      </c>
      <c r="Q6" s="16">
        <v>0.3</v>
      </c>
      <c r="R6" s="17" t="s">
        <v>43</v>
      </c>
      <c r="S6" s="17" t="s">
        <v>44</v>
      </c>
      <c r="T6" s="16">
        <v>0.25</v>
      </c>
      <c r="U6" s="19" t="s">
        <v>45</v>
      </c>
      <c r="V6" s="17"/>
      <c r="W6" s="17" t="s">
        <v>46</v>
      </c>
      <c r="X6" s="20">
        <f t="shared" ref="X6:X8" si="0">M6+N6</f>
        <v>0.5</v>
      </c>
      <c r="Y6" s="20">
        <f t="shared" ref="Y6:Y8" si="1">Q6+T6</f>
        <v>0.55000000000000004</v>
      </c>
      <c r="Z6" s="20">
        <v>1</v>
      </c>
      <c r="AA6" s="11"/>
      <c r="AB6" s="20">
        <f t="shared" ref="AB6:AB8" si="2">N6</f>
        <v>0.25</v>
      </c>
      <c r="AC6" s="20">
        <f t="shared" ref="AC6:AC8" si="3">T6</f>
        <v>0.25</v>
      </c>
      <c r="AD6" s="20">
        <f t="shared" ref="AD6:AD8" si="4">AC6/AB6</f>
        <v>1</v>
      </c>
    </row>
    <row r="7" spans="1:30" ht="115.5" x14ac:dyDescent="0.25">
      <c r="A7" s="91"/>
      <c r="B7" s="91"/>
      <c r="C7" s="91"/>
      <c r="D7" s="91"/>
      <c r="E7" s="91"/>
      <c r="F7" s="91"/>
      <c r="G7" s="91"/>
      <c r="H7" s="92"/>
      <c r="I7" s="11">
        <v>3</v>
      </c>
      <c r="J7" s="21" t="s">
        <v>47</v>
      </c>
      <c r="K7" s="13" t="s">
        <v>48</v>
      </c>
      <c r="L7" s="14" t="s">
        <v>36</v>
      </c>
      <c r="M7" s="15">
        <v>0.25</v>
      </c>
      <c r="N7" s="15">
        <v>0.25</v>
      </c>
      <c r="O7" s="15">
        <v>0.25</v>
      </c>
      <c r="P7" s="15">
        <v>0.25</v>
      </c>
      <c r="Q7" s="16">
        <v>0.1</v>
      </c>
      <c r="R7" s="17" t="s">
        <v>49</v>
      </c>
      <c r="S7" s="17" t="s">
        <v>50</v>
      </c>
      <c r="T7" s="22">
        <v>0.25</v>
      </c>
      <c r="U7" s="19" t="s">
        <v>51</v>
      </c>
      <c r="V7" s="17"/>
      <c r="W7" s="17" t="s">
        <v>52</v>
      </c>
      <c r="X7" s="20">
        <f t="shared" si="0"/>
        <v>0.5</v>
      </c>
      <c r="Y7" s="20">
        <f t="shared" si="1"/>
        <v>0.35</v>
      </c>
      <c r="Z7" s="20">
        <f t="shared" ref="Z7:Z8" si="5">Y7/X7</f>
        <v>0.7</v>
      </c>
      <c r="AA7" s="11"/>
      <c r="AB7" s="20">
        <f t="shared" si="2"/>
        <v>0.25</v>
      </c>
      <c r="AC7" s="20">
        <f t="shared" si="3"/>
        <v>0.25</v>
      </c>
      <c r="AD7" s="20">
        <f t="shared" si="4"/>
        <v>1</v>
      </c>
    </row>
    <row r="8" spans="1:30" ht="247.5" x14ac:dyDescent="0.25">
      <c r="A8" s="91"/>
      <c r="B8" s="91"/>
      <c r="C8" s="91"/>
      <c r="D8" s="91"/>
      <c r="E8" s="91"/>
      <c r="F8" s="91"/>
      <c r="G8" s="91"/>
      <c r="H8" s="92"/>
      <c r="I8" s="11">
        <v>4</v>
      </c>
      <c r="J8" s="23" t="s">
        <v>53</v>
      </c>
      <c r="K8" s="13" t="s">
        <v>54</v>
      </c>
      <c r="L8" s="14" t="s">
        <v>36</v>
      </c>
      <c r="M8" s="15">
        <v>0.25</v>
      </c>
      <c r="N8" s="15">
        <v>0.25</v>
      </c>
      <c r="O8" s="15">
        <v>0.25</v>
      </c>
      <c r="P8" s="15">
        <v>0.25</v>
      </c>
      <c r="Q8" s="16">
        <v>0.25</v>
      </c>
      <c r="R8" s="17" t="s">
        <v>55</v>
      </c>
      <c r="S8" s="17" t="s">
        <v>56</v>
      </c>
      <c r="T8" s="22">
        <v>0.25</v>
      </c>
      <c r="U8" s="19" t="s">
        <v>60</v>
      </c>
      <c r="V8" s="17"/>
      <c r="W8" s="17" t="s">
        <v>61</v>
      </c>
      <c r="X8" s="20">
        <f t="shared" si="0"/>
        <v>0.5</v>
      </c>
      <c r="Y8" s="20">
        <f t="shared" si="1"/>
        <v>0.5</v>
      </c>
      <c r="Z8" s="20">
        <f t="shared" si="5"/>
        <v>1</v>
      </c>
      <c r="AA8" s="11"/>
      <c r="AB8" s="20">
        <f t="shared" si="2"/>
        <v>0.25</v>
      </c>
      <c r="AC8" s="20">
        <f t="shared" si="3"/>
        <v>0.25</v>
      </c>
      <c r="AD8" s="20">
        <f t="shared" si="4"/>
        <v>1</v>
      </c>
    </row>
    <row r="9" spans="1:30" ht="99" x14ac:dyDescent="0.3">
      <c r="A9" s="3"/>
      <c r="B9" s="3"/>
      <c r="C9" s="3"/>
      <c r="D9" s="3"/>
      <c r="E9" s="3"/>
      <c r="F9" s="3"/>
      <c r="G9" s="3"/>
      <c r="H9" s="3"/>
      <c r="I9" s="3"/>
      <c r="J9" s="3"/>
      <c r="K9" s="3"/>
      <c r="L9" s="3"/>
      <c r="M9" s="3"/>
      <c r="N9" s="3"/>
      <c r="O9" s="3"/>
      <c r="P9" s="3"/>
      <c r="Q9" s="3"/>
      <c r="R9" s="3"/>
      <c r="S9" s="3"/>
      <c r="T9" s="3"/>
      <c r="U9" s="3"/>
      <c r="V9" s="3"/>
      <c r="X9" s="24" t="s">
        <v>57</v>
      </c>
      <c r="AD9" s="25">
        <f>AVERAGE(AD5:AD8)</f>
        <v>1</v>
      </c>
    </row>
    <row r="10" spans="1:30" ht="49.5" x14ac:dyDescent="0.3">
      <c r="A10" s="3"/>
      <c r="B10" s="3"/>
      <c r="C10" s="3"/>
      <c r="D10" s="3"/>
      <c r="E10" s="3"/>
      <c r="F10" s="3"/>
      <c r="G10" s="3"/>
      <c r="H10" s="3"/>
      <c r="I10" s="3"/>
      <c r="J10" s="3"/>
      <c r="K10" s="3"/>
      <c r="L10" s="3"/>
      <c r="M10" s="3"/>
      <c r="N10" s="3"/>
      <c r="O10" s="3"/>
      <c r="P10" s="3"/>
      <c r="Q10" s="3"/>
      <c r="R10" s="3"/>
      <c r="S10" s="3"/>
      <c r="T10" s="3"/>
      <c r="U10" s="3"/>
      <c r="V10" s="3"/>
      <c r="X10" s="24" t="s">
        <v>58</v>
      </c>
      <c r="AD10" s="26">
        <v>4</v>
      </c>
    </row>
    <row r="11" spans="1:30" ht="99" x14ac:dyDescent="0.3">
      <c r="A11" s="3"/>
      <c r="B11" s="3"/>
      <c r="C11" s="3"/>
      <c r="D11" s="3"/>
      <c r="E11" s="3"/>
      <c r="F11" s="3"/>
      <c r="G11" s="3"/>
      <c r="H11" s="3"/>
      <c r="I11" s="3"/>
      <c r="J11" s="3"/>
      <c r="K11" s="3"/>
      <c r="L11" s="3"/>
      <c r="M11" s="3"/>
      <c r="N11" s="3"/>
      <c r="O11" s="3"/>
      <c r="P11" s="3"/>
      <c r="Q11" s="3"/>
      <c r="R11" s="3"/>
      <c r="S11" s="3"/>
      <c r="T11" s="3"/>
      <c r="U11" s="3"/>
      <c r="V11" s="3"/>
      <c r="X11" s="24" t="s">
        <v>59</v>
      </c>
      <c r="AD11" s="26">
        <v>4</v>
      </c>
    </row>
  </sheetData>
  <sheetProtection algorithmName="SHA-512" hashValue="Ui2XN59sH2z6c8AmyBHuVBUWvCNwqbtlywOrGlAra95xZkqCTCU+EWNgHI6GwD8tJFBXf5oYePjwJlrJ+VHwcw==" saltValue="uORH8D8l/KJPP3pyU+A5LQ==" spinCount="100000" sheet="1" objects="1" scenarios="1"/>
  <mergeCells count="16">
    <mergeCell ref="AB3:AD3"/>
    <mergeCell ref="A1:D3"/>
    <mergeCell ref="E1:P3"/>
    <mergeCell ref="Q3:S3"/>
    <mergeCell ref="T3:W3"/>
    <mergeCell ref="X3:Z3"/>
    <mergeCell ref="A4:B4"/>
    <mergeCell ref="C4:D4"/>
    <mergeCell ref="E4:G4"/>
    <mergeCell ref="I4:J4"/>
    <mergeCell ref="A5:B8"/>
    <mergeCell ref="C5:D8"/>
    <mergeCell ref="E5:E8"/>
    <mergeCell ref="F5:F8"/>
    <mergeCell ref="G5:G8"/>
    <mergeCell ref="H5:H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B0446-A84C-4DC7-BD62-20334137653D}">
  <dimension ref="A1:AF26"/>
  <sheetViews>
    <sheetView topLeftCell="C1" zoomScale="60" zoomScaleNormal="60" workbookViewId="0">
      <selection activeCell="C1" sqref="A1:XFD1048576"/>
    </sheetView>
  </sheetViews>
  <sheetFormatPr baseColWidth="10" defaultRowHeight="15" x14ac:dyDescent="0.25"/>
  <cols>
    <col min="4" max="4" width="40" customWidth="1"/>
    <col min="5" max="5" width="19" customWidth="1"/>
    <col min="6" max="6" width="16.7109375" customWidth="1"/>
    <col min="7" max="7" width="5.28515625" customWidth="1"/>
    <col min="8" max="8" width="46.5703125" customWidth="1"/>
    <col min="9" max="9" width="7.140625" customWidth="1"/>
    <col min="10" max="10" width="43" customWidth="1"/>
    <col min="11" max="11" width="19.42578125" customWidth="1"/>
    <col min="12" max="12" width="21.42578125" customWidth="1"/>
    <col min="13" max="13" width="14.140625" customWidth="1"/>
    <col min="14" max="14" width="13.28515625" customWidth="1"/>
    <col min="15" max="15" width="14.28515625" customWidth="1"/>
    <col min="16" max="16" width="14.7109375" customWidth="1"/>
    <col min="17" max="17" width="18.7109375" customWidth="1"/>
    <col min="18" max="18" width="40.140625" customWidth="1"/>
    <col min="19" max="19" width="38.140625" customWidth="1"/>
    <col min="20" max="20" width="0" hidden="1" customWidth="1"/>
    <col min="21" max="21" width="145" customWidth="1"/>
    <col min="22" max="22" width="19.140625" customWidth="1"/>
    <col min="23" max="23" width="0" hidden="1" customWidth="1"/>
    <col min="24" max="24" width="32.5703125" customWidth="1"/>
    <col min="25" max="31" width="0" hidden="1" customWidth="1"/>
    <col min="32" max="32" width="43.5703125" customWidth="1"/>
  </cols>
  <sheetData>
    <row r="1" spans="1:32" ht="16.5" x14ac:dyDescent="0.25">
      <c r="A1" s="102"/>
      <c r="B1" s="102"/>
      <c r="C1" s="102"/>
      <c r="D1" s="102"/>
      <c r="E1" s="100" t="s">
        <v>62</v>
      </c>
      <c r="F1" s="100"/>
      <c r="G1" s="100"/>
      <c r="H1" s="100"/>
      <c r="I1" s="100"/>
      <c r="J1" s="100"/>
      <c r="K1" s="100"/>
      <c r="L1" s="100"/>
      <c r="M1" s="100"/>
      <c r="N1" s="100"/>
      <c r="O1" s="100"/>
      <c r="P1" s="100"/>
      <c r="Q1" s="113"/>
      <c r="R1" s="114"/>
      <c r="S1" s="114"/>
      <c r="T1" s="114"/>
      <c r="U1" s="114"/>
      <c r="V1" s="114"/>
      <c r="W1" s="114"/>
      <c r="X1" s="114"/>
      <c r="Y1" s="114"/>
      <c r="Z1" s="114"/>
      <c r="AA1" s="114"/>
      <c r="AB1" s="114"/>
      <c r="AC1" s="114"/>
      <c r="AD1" s="114"/>
      <c r="AE1" s="114"/>
      <c r="AF1" s="114"/>
    </row>
    <row r="2" spans="1:32" x14ac:dyDescent="0.25">
      <c r="A2" s="102"/>
      <c r="B2" s="102"/>
      <c r="C2" s="102"/>
      <c r="D2" s="102"/>
      <c r="E2" s="100"/>
      <c r="F2" s="100"/>
      <c r="G2" s="100"/>
      <c r="H2" s="100"/>
      <c r="I2" s="100"/>
      <c r="J2" s="100"/>
      <c r="K2" s="100"/>
      <c r="L2" s="100"/>
      <c r="M2" s="100"/>
      <c r="N2" s="100"/>
      <c r="O2" s="100"/>
      <c r="P2" s="100"/>
      <c r="Q2" s="115" t="s">
        <v>63</v>
      </c>
      <c r="R2" s="115"/>
      <c r="S2" s="115"/>
      <c r="T2" s="115"/>
      <c r="U2" s="115" t="s">
        <v>64</v>
      </c>
      <c r="V2" s="115"/>
      <c r="W2" s="115"/>
      <c r="X2" s="115"/>
      <c r="Y2" s="115" t="s">
        <v>65</v>
      </c>
      <c r="Z2" s="115"/>
      <c r="AA2" s="115"/>
      <c r="AB2" s="115"/>
      <c r="AC2" s="115"/>
      <c r="AD2" s="101" t="s">
        <v>3</v>
      </c>
      <c r="AE2" s="101"/>
      <c r="AF2" s="101"/>
    </row>
    <row r="3" spans="1:32" ht="87.75" customHeight="1" x14ac:dyDescent="0.25">
      <c r="A3" s="102"/>
      <c r="B3" s="102"/>
      <c r="C3" s="102"/>
      <c r="D3" s="102"/>
      <c r="E3" s="100"/>
      <c r="F3" s="100"/>
      <c r="G3" s="100"/>
      <c r="H3" s="100"/>
      <c r="I3" s="100"/>
      <c r="J3" s="100"/>
      <c r="K3" s="100"/>
      <c r="L3" s="100"/>
      <c r="M3" s="100"/>
      <c r="N3" s="100"/>
      <c r="O3" s="100"/>
      <c r="P3" s="100"/>
      <c r="Q3" s="115"/>
      <c r="R3" s="115"/>
      <c r="S3" s="115"/>
      <c r="T3" s="115"/>
      <c r="U3" s="115"/>
      <c r="V3" s="115"/>
      <c r="W3" s="115"/>
      <c r="X3" s="115"/>
      <c r="Y3" s="115"/>
      <c r="Z3" s="115"/>
      <c r="AA3" s="115"/>
      <c r="AB3" s="115"/>
      <c r="AC3" s="115"/>
      <c r="AD3" s="101"/>
      <c r="AE3" s="101"/>
      <c r="AF3" s="101"/>
    </row>
    <row r="4" spans="1:32" ht="115.5" x14ac:dyDescent="0.25">
      <c r="A4" s="111" t="s">
        <v>4</v>
      </c>
      <c r="B4" s="111"/>
      <c r="C4" s="111" t="s">
        <v>66</v>
      </c>
      <c r="D4" s="111"/>
      <c r="E4" s="111" t="s">
        <v>6</v>
      </c>
      <c r="F4" s="111"/>
      <c r="G4" s="112" t="s">
        <v>7</v>
      </c>
      <c r="H4" s="112"/>
      <c r="I4" s="112" t="s">
        <v>8</v>
      </c>
      <c r="J4" s="112"/>
      <c r="K4" s="9" t="s">
        <v>9</v>
      </c>
      <c r="L4" s="29" t="s">
        <v>10</v>
      </c>
      <c r="M4" s="9" t="s">
        <v>67</v>
      </c>
      <c r="N4" s="9" t="s">
        <v>12</v>
      </c>
      <c r="O4" s="9" t="s">
        <v>13</v>
      </c>
      <c r="P4" s="9" t="s">
        <v>14</v>
      </c>
      <c r="Q4" s="9" t="s">
        <v>15</v>
      </c>
      <c r="R4" s="9" t="s">
        <v>68</v>
      </c>
      <c r="S4" s="9" t="s">
        <v>17</v>
      </c>
      <c r="T4" s="9" t="s">
        <v>20</v>
      </c>
      <c r="U4" s="10" t="s">
        <v>18</v>
      </c>
      <c r="V4" s="10" t="s">
        <v>19</v>
      </c>
      <c r="W4" s="9" t="s">
        <v>20</v>
      </c>
      <c r="X4" s="10" t="s">
        <v>21</v>
      </c>
      <c r="Y4" s="9" t="s">
        <v>22</v>
      </c>
      <c r="Z4" s="9" t="s">
        <v>23</v>
      </c>
      <c r="AA4" s="9" t="s">
        <v>24</v>
      </c>
      <c r="AB4" s="9" t="s">
        <v>69</v>
      </c>
      <c r="AC4" s="9" t="s">
        <v>28</v>
      </c>
      <c r="AD4" s="9" t="s">
        <v>26</v>
      </c>
      <c r="AE4" s="9" t="s">
        <v>27</v>
      </c>
      <c r="AF4" s="30" t="s">
        <v>28</v>
      </c>
    </row>
    <row r="5" spans="1:32" ht="115.5" x14ac:dyDescent="0.25">
      <c r="A5" s="91" t="s">
        <v>70</v>
      </c>
      <c r="B5" s="91"/>
      <c r="C5" s="104" t="s">
        <v>71</v>
      </c>
      <c r="D5" s="105"/>
      <c r="E5" s="91" t="s">
        <v>72</v>
      </c>
      <c r="F5" s="91" t="s">
        <v>33</v>
      </c>
      <c r="G5" s="11">
        <v>1</v>
      </c>
      <c r="H5" s="31" t="s">
        <v>73</v>
      </c>
      <c r="I5" s="11">
        <v>1</v>
      </c>
      <c r="J5" s="18" t="s">
        <v>74</v>
      </c>
      <c r="K5" s="32" t="s">
        <v>75</v>
      </c>
      <c r="L5" s="33" t="s">
        <v>76</v>
      </c>
      <c r="M5" s="34">
        <v>1</v>
      </c>
      <c r="N5" s="34">
        <v>0</v>
      </c>
      <c r="O5" s="34">
        <v>0</v>
      </c>
      <c r="P5" s="34">
        <v>0</v>
      </c>
      <c r="Q5" s="22">
        <v>1</v>
      </c>
      <c r="R5" s="18" t="s">
        <v>77</v>
      </c>
      <c r="S5" s="17" t="s">
        <v>78</v>
      </c>
      <c r="T5" s="35"/>
      <c r="U5" s="36" t="s">
        <v>79</v>
      </c>
      <c r="V5" s="37">
        <v>1</v>
      </c>
      <c r="W5" s="11" t="s">
        <v>80</v>
      </c>
      <c r="X5" s="36" t="s">
        <v>79</v>
      </c>
      <c r="Y5" s="20">
        <f>M5+N5</f>
        <v>1</v>
      </c>
      <c r="Z5" s="20">
        <f>Q5</f>
        <v>1</v>
      </c>
      <c r="AA5" s="20">
        <f>Z5/Y5</f>
        <v>1</v>
      </c>
      <c r="AB5" s="38"/>
      <c r="AC5" s="38"/>
      <c r="AD5" s="20">
        <f>N5</f>
        <v>0</v>
      </c>
      <c r="AE5" s="20">
        <f>V5</f>
        <v>1</v>
      </c>
      <c r="AF5" s="15">
        <v>1</v>
      </c>
    </row>
    <row r="6" spans="1:32" ht="82.5" x14ac:dyDescent="0.25">
      <c r="A6" s="91"/>
      <c r="B6" s="91"/>
      <c r="C6" s="106"/>
      <c r="D6" s="107"/>
      <c r="E6" s="91"/>
      <c r="F6" s="91"/>
      <c r="G6" s="102">
        <v>2</v>
      </c>
      <c r="H6" s="110" t="s">
        <v>81</v>
      </c>
      <c r="I6" s="11">
        <v>2</v>
      </c>
      <c r="J6" s="39" t="s">
        <v>82</v>
      </c>
      <c r="K6" s="32" t="s">
        <v>38</v>
      </c>
      <c r="L6" s="33" t="s">
        <v>76</v>
      </c>
      <c r="M6" s="34">
        <v>0.5</v>
      </c>
      <c r="N6" s="34">
        <v>0.5</v>
      </c>
      <c r="O6" s="34">
        <v>0</v>
      </c>
      <c r="P6" s="34">
        <v>0</v>
      </c>
      <c r="Q6" s="22">
        <v>1</v>
      </c>
      <c r="R6" s="18" t="s">
        <v>83</v>
      </c>
      <c r="S6" s="17" t="s">
        <v>84</v>
      </c>
      <c r="T6" s="35"/>
      <c r="U6" s="36" t="s">
        <v>79</v>
      </c>
      <c r="V6" s="37">
        <v>1</v>
      </c>
      <c r="W6" s="11" t="s">
        <v>80</v>
      </c>
      <c r="X6" s="36" t="s">
        <v>79</v>
      </c>
      <c r="Y6" s="20">
        <f t="shared" ref="Y6:Y23" si="0">M6+N6</f>
        <v>1</v>
      </c>
      <c r="Z6" s="20">
        <f>Q6</f>
        <v>1</v>
      </c>
      <c r="AA6" s="20">
        <f t="shared" ref="AA6:AA23" si="1">Z6/Y6</f>
        <v>1</v>
      </c>
      <c r="AB6" s="38"/>
      <c r="AC6" s="38"/>
      <c r="AD6" s="20">
        <f t="shared" ref="AD6:AD23" si="2">N6</f>
        <v>0.5</v>
      </c>
      <c r="AE6" s="20">
        <f t="shared" ref="AE6:AE23" si="3">V6</f>
        <v>1</v>
      </c>
      <c r="AF6" s="15">
        <v>1</v>
      </c>
    </row>
    <row r="7" spans="1:32" ht="99" x14ac:dyDescent="0.25">
      <c r="A7" s="91"/>
      <c r="B7" s="91"/>
      <c r="C7" s="106"/>
      <c r="D7" s="107"/>
      <c r="E7" s="91"/>
      <c r="F7" s="91"/>
      <c r="G7" s="102"/>
      <c r="H7" s="110"/>
      <c r="I7" s="11">
        <v>3</v>
      </c>
      <c r="J7" s="39" t="s">
        <v>85</v>
      </c>
      <c r="K7" s="32" t="s">
        <v>86</v>
      </c>
      <c r="L7" s="33" t="s">
        <v>76</v>
      </c>
      <c r="M7" s="34">
        <v>0.25</v>
      </c>
      <c r="N7" s="34">
        <v>0.25</v>
      </c>
      <c r="O7" s="34">
        <v>0.25</v>
      </c>
      <c r="P7" s="34">
        <v>0.25</v>
      </c>
      <c r="Q7" s="22">
        <v>0.25</v>
      </c>
      <c r="R7" s="18" t="s">
        <v>87</v>
      </c>
      <c r="S7" s="17" t="s">
        <v>84</v>
      </c>
      <c r="T7" s="35"/>
      <c r="U7" s="14" t="s">
        <v>88</v>
      </c>
      <c r="V7" s="20">
        <v>0.25</v>
      </c>
      <c r="W7" s="11" t="s">
        <v>80</v>
      </c>
      <c r="X7" s="14" t="s">
        <v>89</v>
      </c>
      <c r="Y7" s="20">
        <f t="shared" si="0"/>
        <v>0.5</v>
      </c>
      <c r="Z7" s="20">
        <f>Q7+V7</f>
        <v>0.5</v>
      </c>
      <c r="AA7" s="20">
        <f t="shared" si="1"/>
        <v>1</v>
      </c>
      <c r="AB7" s="38"/>
      <c r="AC7" s="38"/>
      <c r="AD7" s="20">
        <f t="shared" si="2"/>
        <v>0.25</v>
      </c>
      <c r="AE7" s="20">
        <f t="shared" si="3"/>
        <v>0.25</v>
      </c>
      <c r="AF7" s="15">
        <f t="shared" ref="AF7:AF23" si="4">AE7/AD7</f>
        <v>1</v>
      </c>
    </row>
    <row r="8" spans="1:32" ht="82.5" x14ac:dyDescent="0.25">
      <c r="A8" s="91"/>
      <c r="B8" s="91"/>
      <c r="C8" s="106"/>
      <c r="D8" s="107"/>
      <c r="E8" s="91"/>
      <c r="F8" s="91"/>
      <c r="G8" s="102">
        <v>3</v>
      </c>
      <c r="H8" s="110" t="s">
        <v>90</v>
      </c>
      <c r="I8" s="11">
        <v>4</v>
      </c>
      <c r="J8" s="40" t="s">
        <v>91</v>
      </c>
      <c r="K8" s="32" t="s">
        <v>38</v>
      </c>
      <c r="L8" s="33" t="s">
        <v>76</v>
      </c>
      <c r="M8" s="34">
        <v>1</v>
      </c>
      <c r="N8" s="34">
        <v>0</v>
      </c>
      <c r="O8" s="34">
        <v>0</v>
      </c>
      <c r="P8" s="34">
        <v>0</v>
      </c>
      <c r="Q8" s="22">
        <v>1</v>
      </c>
      <c r="R8" s="18" t="s">
        <v>92</v>
      </c>
      <c r="S8" s="17" t="s">
        <v>93</v>
      </c>
      <c r="T8" s="35"/>
      <c r="U8" s="14" t="s">
        <v>94</v>
      </c>
      <c r="V8" s="20">
        <v>1</v>
      </c>
      <c r="W8" s="11" t="s">
        <v>80</v>
      </c>
      <c r="X8" s="14" t="s">
        <v>95</v>
      </c>
      <c r="Y8" s="20">
        <f t="shared" si="0"/>
        <v>1</v>
      </c>
      <c r="Z8" s="20">
        <f>Q8</f>
        <v>1</v>
      </c>
      <c r="AA8" s="20">
        <f t="shared" si="1"/>
        <v>1</v>
      </c>
      <c r="AB8" s="38"/>
      <c r="AC8" s="38"/>
      <c r="AD8" s="20">
        <f t="shared" si="2"/>
        <v>0</v>
      </c>
      <c r="AE8" s="20">
        <f t="shared" si="3"/>
        <v>1</v>
      </c>
      <c r="AF8" s="15">
        <v>1</v>
      </c>
    </row>
    <row r="9" spans="1:32" ht="247.5" x14ac:dyDescent="0.25">
      <c r="A9" s="91"/>
      <c r="B9" s="91"/>
      <c r="C9" s="106"/>
      <c r="D9" s="107"/>
      <c r="E9" s="91"/>
      <c r="F9" s="91"/>
      <c r="G9" s="102"/>
      <c r="H9" s="110"/>
      <c r="I9" s="11">
        <v>5</v>
      </c>
      <c r="J9" s="40" t="s">
        <v>96</v>
      </c>
      <c r="K9" s="32" t="s">
        <v>97</v>
      </c>
      <c r="L9" s="33" t="s">
        <v>76</v>
      </c>
      <c r="M9" s="34">
        <v>0.25</v>
      </c>
      <c r="N9" s="34">
        <v>0.25</v>
      </c>
      <c r="O9" s="34">
        <v>0.25</v>
      </c>
      <c r="P9" s="34">
        <v>0.25</v>
      </c>
      <c r="Q9" s="22">
        <v>0.25</v>
      </c>
      <c r="R9" s="18" t="s">
        <v>98</v>
      </c>
      <c r="S9" s="17" t="s">
        <v>99</v>
      </c>
      <c r="T9" s="35"/>
      <c r="U9" s="14" t="s">
        <v>100</v>
      </c>
      <c r="V9" s="20">
        <v>0.25</v>
      </c>
      <c r="W9" s="11" t="s">
        <v>80</v>
      </c>
      <c r="X9" s="14" t="s">
        <v>101</v>
      </c>
      <c r="Y9" s="20">
        <f t="shared" si="0"/>
        <v>0.5</v>
      </c>
      <c r="Z9" s="20">
        <f>Q9+V9</f>
        <v>0.5</v>
      </c>
      <c r="AA9" s="20">
        <f t="shared" si="1"/>
        <v>1</v>
      </c>
      <c r="AB9" s="38"/>
      <c r="AC9" s="38"/>
      <c r="AD9" s="20">
        <f t="shared" si="2"/>
        <v>0.25</v>
      </c>
      <c r="AE9" s="20">
        <f t="shared" si="3"/>
        <v>0.25</v>
      </c>
      <c r="AF9" s="15">
        <f t="shared" si="4"/>
        <v>1</v>
      </c>
    </row>
    <row r="10" spans="1:32" ht="165" x14ac:dyDescent="0.25">
      <c r="A10" s="91"/>
      <c r="B10" s="91"/>
      <c r="C10" s="106"/>
      <c r="D10" s="107"/>
      <c r="E10" s="91"/>
      <c r="F10" s="91"/>
      <c r="G10" s="102">
        <v>4</v>
      </c>
      <c r="H10" s="110" t="s">
        <v>102</v>
      </c>
      <c r="I10" s="11">
        <v>6</v>
      </c>
      <c r="J10" s="40" t="s">
        <v>103</v>
      </c>
      <c r="K10" s="32" t="s">
        <v>104</v>
      </c>
      <c r="L10" s="33" t="s">
        <v>76</v>
      </c>
      <c r="M10" s="34">
        <v>1</v>
      </c>
      <c r="N10" s="34">
        <v>0</v>
      </c>
      <c r="O10" s="34">
        <v>0</v>
      </c>
      <c r="P10" s="34">
        <v>0</v>
      </c>
      <c r="Q10" s="22">
        <v>1</v>
      </c>
      <c r="R10" s="18" t="s">
        <v>105</v>
      </c>
      <c r="S10" s="17" t="s">
        <v>106</v>
      </c>
      <c r="T10" s="35"/>
      <c r="U10" s="14" t="s">
        <v>107</v>
      </c>
      <c r="V10" s="20">
        <v>1</v>
      </c>
      <c r="W10" s="11" t="s">
        <v>80</v>
      </c>
      <c r="X10" s="14" t="s">
        <v>108</v>
      </c>
      <c r="Y10" s="20">
        <f t="shared" si="0"/>
        <v>1</v>
      </c>
      <c r="Z10" s="20">
        <f>Q10</f>
        <v>1</v>
      </c>
      <c r="AA10" s="20">
        <f t="shared" si="1"/>
        <v>1</v>
      </c>
      <c r="AB10" s="38"/>
      <c r="AC10" s="38"/>
      <c r="AD10" s="20">
        <f t="shared" si="2"/>
        <v>0</v>
      </c>
      <c r="AE10" s="20">
        <f t="shared" si="3"/>
        <v>1</v>
      </c>
      <c r="AF10" s="15">
        <v>1</v>
      </c>
    </row>
    <row r="11" spans="1:32" ht="346.5" x14ac:dyDescent="0.25">
      <c r="A11" s="91"/>
      <c r="B11" s="91"/>
      <c r="C11" s="106"/>
      <c r="D11" s="107"/>
      <c r="E11" s="91"/>
      <c r="F11" s="91"/>
      <c r="G11" s="102"/>
      <c r="H11" s="110"/>
      <c r="I11" s="11">
        <v>7</v>
      </c>
      <c r="J11" s="40" t="s">
        <v>109</v>
      </c>
      <c r="K11" s="32" t="s">
        <v>110</v>
      </c>
      <c r="L11" s="33" t="s">
        <v>76</v>
      </c>
      <c r="M11" s="34">
        <v>0.25</v>
      </c>
      <c r="N11" s="34">
        <v>0.25</v>
      </c>
      <c r="O11" s="34">
        <v>0.25</v>
      </c>
      <c r="P11" s="34">
        <v>0.25</v>
      </c>
      <c r="Q11" s="22">
        <v>0.25</v>
      </c>
      <c r="R11" s="18" t="s">
        <v>111</v>
      </c>
      <c r="S11" s="17" t="s">
        <v>112</v>
      </c>
      <c r="T11" s="35"/>
      <c r="U11" s="14" t="s">
        <v>113</v>
      </c>
      <c r="V11" s="20">
        <v>0.25</v>
      </c>
      <c r="W11" s="11" t="s">
        <v>80</v>
      </c>
      <c r="X11" s="14" t="s">
        <v>114</v>
      </c>
      <c r="Y11" s="20">
        <f t="shared" si="0"/>
        <v>0.5</v>
      </c>
      <c r="Z11" s="20">
        <f>Q11+V11</f>
        <v>0.5</v>
      </c>
      <c r="AA11" s="20">
        <f t="shared" si="1"/>
        <v>1</v>
      </c>
      <c r="AB11" s="38"/>
      <c r="AC11" s="38"/>
      <c r="AD11" s="20">
        <f t="shared" si="2"/>
        <v>0.25</v>
      </c>
      <c r="AE11" s="20">
        <f t="shared" si="3"/>
        <v>0.25</v>
      </c>
      <c r="AF11" s="15">
        <f t="shared" si="4"/>
        <v>1</v>
      </c>
    </row>
    <row r="12" spans="1:32" ht="82.5" x14ac:dyDescent="0.25">
      <c r="A12" s="91"/>
      <c r="B12" s="91"/>
      <c r="C12" s="106"/>
      <c r="D12" s="107"/>
      <c r="E12" s="91"/>
      <c r="F12" s="91"/>
      <c r="G12" s="102">
        <v>5</v>
      </c>
      <c r="H12" s="103" t="s">
        <v>115</v>
      </c>
      <c r="I12" s="11">
        <v>8</v>
      </c>
      <c r="J12" s="17" t="s">
        <v>116</v>
      </c>
      <c r="K12" s="32" t="s">
        <v>117</v>
      </c>
      <c r="L12" s="33" t="s">
        <v>76</v>
      </c>
      <c r="M12" s="34">
        <v>1</v>
      </c>
      <c r="N12" s="34">
        <v>0</v>
      </c>
      <c r="O12" s="34">
        <v>0</v>
      </c>
      <c r="P12" s="34">
        <v>0</v>
      </c>
      <c r="Q12" s="22">
        <v>1</v>
      </c>
      <c r="R12" s="18" t="s">
        <v>118</v>
      </c>
      <c r="S12" s="17" t="s">
        <v>93</v>
      </c>
      <c r="T12" s="35"/>
      <c r="U12" s="14" t="s">
        <v>119</v>
      </c>
      <c r="V12" s="20">
        <v>1</v>
      </c>
      <c r="W12" s="11" t="s">
        <v>80</v>
      </c>
      <c r="X12" s="14" t="s">
        <v>120</v>
      </c>
      <c r="Y12" s="20">
        <f t="shared" si="0"/>
        <v>1</v>
      </c>
      <c r="Z12" s="20">
        <f>Q12</f>
        <v>1</v>
      </c>
      <c r="AA12" s="20">
        <f t="shared" si="1"/>
        <v>1</v>
      </c>
      <c r="AB12" s="38"/>
      <c r="AC12" s="38"/>
      <c r="AD12" s="20">
        <f t="shared" si="2"/>
        <v>0</v>
      </c>
      <c r="AE12" s="20">
        <f t="shared" si="3"/>
        <v>1</v>
      </c>
      <c r="AF12" s="15">
        <v>1</v>
      </c>
    </row>
    <row r="13" spans="1:32" ht="66" x14ac:dyDescent="0.25">
      <c r="A13" s="91"/>
      <c r="B13" s="91"/>
      <c r="C13" s="106"/>
      <c r="D13" s="107"/>
      <c r="E13" s="91"/>
      <c r="F13" s="91"/>
      <c r="G13" s="102"/>
      <c r="H13" s="103"/>
      <c r="I13" s="11">
        <v>9</v>
      </c>
      <c r="J13" s="40" t="s">
        <v>121</v>
      </c>
      <c r="K13" s="32" t="s">
        <v>122</v>
      </c>
      <c r="L13" s="33" t="s">
        <v>76</v>
      </c>
      <c r="M13" s="34">
        <v>0</v>
      </c>
      <c r="N13" s="34">
        <v>0.4</v>
      </c>
      <c r="O13" s="34">
        <v>0.4</v>
      </c>
      <c r="P13" s="34">
        <v>0.2</v>
      </c>
      <c r="Q13" s="22">
        <v>0</v>
      </c>
      <c r="R13" s="18" t="s">
        <v>123</v>
      </c>
      <c r="S13" s="17" t="s">
        <v>80</v>
      </c>
      <c r="T13" s="35"/>
      <c r="U13" s="14" t="s">
        <v>124</v>
      </c>
      <c r="V13" s="20">
        <v>0.4</v>
      </c>
      <c r="W13" s="11" t="s">
        <v>80</v>
      </c>
      <c r="X13" s="38" t="s">
        <v>125</v>
      </c>
      <c r="Y13" s="20">
        <f t="shared" si="0"/>
        <v>0.4</v>
      </c>
      <c r="Z13" s="20">
        <f t="shared" ref="Z13:Z23" si="5">Q13+V13</f>
        <v>0.4</v>
      </c>
      <c r="AA13" s="20">
        <f t="shared" si="1"/>
        <v>1</v>
      </c>
      <c r="AB13" s="38"/>
      <c r="AC13" s="38"/>
      <c r="AD13" s="20">
        <f t="shared" si="2"/>
        <v>0.4</v>
      </c>
      <c r="AE13" s="20">
        <f t="shared" si="3"/>
        <v>0.4</v>
      </c>
      <c r="AF13" s="15">
        <f t="shared" si="4"/>
        <v>1</v>
      </c>
    </row>
    <row r="14" spans="1:32" ht="231" x14ac:dyDescent="0.25">
      <c r="A14" s="91"/>
      <c r="B14" s="91"/>
      <c r="C14" s="106"/>
      <c r="D14" s="107"/>
      <c r="E14" s="91"/>
      <c r="F14" s="91"/>
      <c r="G14" s="102">
        <v>6</v>
      </c>
      <c r="H14" s="103" t="s">
        <v>126</v>
      </c>
      <c r="I14" s="11">
        <v>10</v>
      </c>
      <c r="J14" s="40" t="s">
        <v>127</v>
      </c>
      <c r="K14" s="32" t="s">
        <v>128</v>
      </c>
      <c r="L14" s="33" t="s">
        <v>129</v>
      </c>
      <c r="M14" s="34">
        <v>0.25</v>
      </c>
      <c r="N14" s="34">
        <v>0.25</v>
      </c>
      <c r="O14" s="34">
        <v>0.25</v>
      </c>
      <c r="P14" s="34">
        <v>0.25</v>
      </c>
      <c r="Q14" s="22">
        <v>0.25</v>
      </c>
      <c r="R14" s="18" t="s">
        <v>130</v>
      </c>
      <c r="S14" s="17" t="s">
        <v>131</v>
      </c>
      <c r="T14" s="35"/>
      <c r="U14" s="41" t="s">
        <v>132</v>
      </c>
      <c r="V14" s="20">
        <v>0.25</v>
      </c>
      <c r="W14" s="38" t="s">
        <v>80</v>
      </c>
      <c r="X14" s="14" t="s">
        <v>133</v>
      </c>
      <c r="Y14" s="20">
        <f t="shared" si="0"/>
        <v>0.5</v>
      </c>
      <c r="Z14" s="20">
        <f t="shared" si="5"/>
        <v>0.5</v>
      </c>
      <c r="AA14" s="20">
        <f t="shared" si="1"/>
        <v>1</v>
      </c>
      <c r="AB14" s="38"/>
      <c r="AC14" s="38"/>
      <c r="AD14" s="20">
        <f t="shared" si="2"/>
        <v>0.25</v>
      </c>
      <c r="AE14" s="20">
        <f t="shared" si="3"/>
        <v>0.25</v>
      </c>
      <c r="AF14" s="15">
        <f t="shared" si="4"/>
        <v>1</v>
      </c>
    </row>
    <row r="15" spans="1:32" ht="148.5" x14ac:dyDescent="0.25">
      <c r="A15" s="91"/>
      <c r="B15" s="91"/>
      <c r="C15" s="106"/>
      <c r="D15" s="107"/>
      <c r="E15" s="91"/>
      <c r="F15" s="91"/>
      <c r="G15" s="102"/>
      <c r="H15" s="103"/>
      <c r="I15" s="11">
        <v>11</v>
      </c>
      <c r="J15" s="40" t="s">
        <v>134</v>
      </c>
      <c r="K15" s="32" t="s">
        <v>135</v>
      </c>
      <c r="L15" s="33" t="s">
        <v>129</v>
      </c>
      <c r="M15" s="34">
        <v>0.25</v>
      </c>
      <c r="N15" s="34">
        <v>0.25</v>
      </c>
      <c r="O15" s="34">
        <v>0.25</v>
      </c>
      <c r="P15" s="34">
        <v>0.25</v>
      </c>
      <c r="Q15" s="22">
        <v>0.25</v>
      </c>
      <c r="R15" s="18" t="s">
        <v>136</v>
      </c>
      <c r="S15" s="17" t="s">
        <v>137</v>
      </c>
      <c r="T15" s="35"/>
      <c r="U15" s="42" t="s">
        <v>138</v>
      </c>
      <c r="V15" s="20">
        <v>0.25</v>
      </c>
      <c r="W15" s="11" t="s">
        <v>80</v>
      </c>
      <c r="X15" s="14" t="s">
        <v>139</v>
      </c>
      <c r="Y15" s="20">
        <f t="shared" si="0"/>
        <v>0.5</v>
      </c>
      <c r="Z15" s="20">
        <f t="shared" si="5"/>
        <v>0.5</v>
      </c>
      <c r="AA15" s="20">
        <f t="shared" si="1"/>
        <v>1</v>
      </c>
      <c r="AB15" s="38"/>
      <c r="AC15" s="38"/>
      <c r="AD15" s="20">
        <f t="shared" si="2"/>
        <v>0.25</v>
      </c>
      <c r="AE15" s="20">
        <f t="shared" si="3"/>
        <v>0.25</v>
      </c>
      <c r="AF15" s="15">
        <f t="shared" si="4"/>
        <v>1</v>
      </c>
    </row>
    <row r="16" spans="1:32" ht="346.5" x14ac:dyDescent="0.25">
      <c r="A16" s="91"/>
      <c r="B16" s="91"/>
      <c r="C16" s="106"/>
      <c r="D16" s="107"/>
      <c r="E16" s="91"/>
      <c r="F16" s="91"/>
      <c r="G16" s="102"/>
      <c r="H16" s="103"/>
      <c r="I16" s="11">
        <v>12</v>
      </c>
      <c r="J16" s="40" t="s">
        <v>140</v>
      </c>
      <c r="K16" s="32" t="s">
        <v>141</v>
      </c>
      <c r="L16" s="33" t="s">
        <v>129</v>
      </c>
      <c r="M16" s="34">
        <v>0.25</v>
      </c>
      <c r="N16" s="34">
        <v>0.25</v>
      </c>
      <c r="O16" s="34">
        <v>0.25</v>
      </c>
      <c r="P16" s="34">
        <v>0.25</v>
      </c>
      <c r="Q16" s="22">
        <v>0.25</v>
      </c>
      <c r="R16" s="18" t="s">
        <v>142</v>
      </c>
      <c r="S16" s="17" t="s">
        <v>143</v>
      </c>
      <c r="T16" s="35"/>
      <c r="U16" s="14" t="s">
        <v>144</v>
      </c>
      <c r="V16" s="20">
        <v>0.25</v>
      </c>
      <c r="W16" s="11" t="s">
        <v>80</v>
      </c>
      <c r="X16" s="14" t="s">
        <v>145</v>
      </c>
      <c r="Y16" s="20">
        <f t="shared" si="0"/>
        <v>0.5</v>
      </c>
      <c r="Z16" s="20">
        <f t="shared" si="5"/>
        <v>0.5</v>
      </c>
      <c r="AA16" s="20">
        <f t="shared" si="1"/>
        <v>1</v>
      </c>
      <c r="AB16" s="38"/>
      <c r="AC16" s="38"/>
      <c r="AD16" s="20">
        <f t="shared" si="2"/>
        <v>0.25</v>
      </c>
      <c r="AE16" s="20">
        <f t="shared" si="3"/>
        <v>0.25</v>
      </c>
      <c r="AF16" s="15">
        <f t="shared" si="4"/>
        <v>1</v>
      </c>
    </row>
    <row r="17" spans="1:32" ht="409.5" customHeight="1" x14ac:dyDescent="0.25">
      <c r="A17" s="91"/>
      <c r="B17" s="91"/>
      <c r="C17" s="106"/>
      <c r="D17" s="107"/>
      <c r="E17" s="91"/>
      <c r="F17" s="91"/>
      <c r="G17" s="38">
        <v>7</v>
      </c>
      <c r="H17" s="43" t="s">
        <v>146</v>
      </c>
      <c r="I17" s="11">
        <v>13</v>
      </c>
      <c r="J17" s="40" t="s">
        <v>147</v>
      </c>
      <c r="K17" s="32" t="s">
        <v>148</v>
      </c>
      <c r="L17" s="33" t="s">
        <v>129</v>
      </c>
      <c r="M17" s="34">
        <v>0.25</v>
      </c>
      <c r="N17" s="34">
        <v>0.25</v>
      </c>
      <c r="O17" s="34">
        <v>0.25</v>
      </c>
      <c r="P17" s="34">
        <v>0.25</v>
      </c>
      <c r="Q17" s="22">
        <v>0.25</v>
      </c>
      <c r="R17" s="18" t="s">
        <v>149</v>
      </c>
      <c r="S17" s="17" t="s">
        <v>150</v>
      </c>
      <c r="T17" s="35"/>
      <c r="U17" s="42" t="s">
        <v>151</v>
      </c>
      <c r="V17" s="20">
        <v>0.25</v>
      </c>
      <c r="W17" s="11" t="s">
        <v>80</v>
      </c>
      <c r="X17" s="38" t="s">
        <v>152</v>
      </c>
      <c r="Y17" s="20">
        <f t="shared" si="0"/>
        <v>0.5</v>
      </c>
      <c r="Z17" s="20">
        <f t="shared" si="5"/>
        <v>0.5</v>
      </c>
      <c r="AA17" s="20">
        <f t="shared" si="1"/>
        <v>1</v>
      </c>
      <c r="AB17" s="38"/>
      <c r="AC17" s="38"/>
      <c r="AD17" s="20">
        <f t="shared" si="2"/>
        <v>0.25</v>
      </c>
      <c r="AE17" s="20">
        <f t="shared" si="3"/>
        <v>0.25</v>
      </c>
      <c r="AF17" s="15">
        <f t="shared" si="4"/>
        <v>1</v>
      </c>
    </row>
    <row r="18" spans="1:32" ht="214.5" x14ac:dyDescent="0.25">
      <c r="A18" s="91"/>
      <c r="B18" s="91"/>
      <c r="C18" s="106"/>
      <c r="D18" s="107"/>
      <c r="E18" s="91"/>
      <c r="F18" s="91"/>
      <c r="G18" s="102">
        <v>8</v>
      </c>
      <c r="H18" s="91" t="s">
        <v>153</v>
      </c>
      <c r="I18" s="11">
        <v>14</v>
      </c>
      <c r="J18" s="39" t="s">
        <v>154</v>
      </c>
      <c r="K18" s="32" t="s">
        <v>155</v>
      </c>
      <c r="L18" s="33" t="s">
        <v>156</v>
      </c>
      <c r="M18" s="34">
        <v>0.25</v>
      </c>
      <c r="N18" s="34">
        <v>0.25</v>
      </c>
      <c r="O18" s="34">
        <v>0.25</v>
      </c>
      <c r="P18" s="34">
        <v>0.25</v>
      </c>
      <c r="Q18" s="22">
        <v>0.25</v>
      </c>
      <c r="R18" s="18" t="s">
        <v>157</v>
      </c>
      <c r="S18" s="17" t="s">
        <v>158</v>
      </c>
      <c r="T18" s="35"/>
      <c r="U18" s="14" t="s">
        <v>159</v>
      </c>
      <c r="V18" s="20">
        <v>0.25</v>
      </c>
      <c r="W18" s="11" t="s">
        <v>80</v>
      </c>
      <c r="X18" s="14" t="s">
        <v>160</v>
      </c>
      <c r="Y18" s="20">
        <f t="shared" si="0"/>
        <v>0.5</v>
      </c>
      <c r="Z18" s="20">
        <f t="shared" si="5"/>
        <v>0.5</v>
      </c>
      <c r="AA18" s="20">
        <f t="shared" si="1"/>
        <v>1</v>
      </c>
      <c r="AB18" s="38"/>
      <c r="AC18" s="38"/>
      <c r="AD18" s="20">
        <f t="shared" si="2"/>
        <v>0.25</v>
      </c>
      <c r="AE18" s="20">
        <f t="shared" si="3"/>
        <v>0.25</v>
      </c>
      <c r="AF18" s="15">
        <f t="shared" si="4"/>
        <v>1</v>
      </c>
    </row>
    <row r="19" spans="1:32" ht="165" x14ac:dyDescent="0.25">
      <c r="A19" s="91"/>
      <c r="B19" s="91"/>
      <c r="C19" s="106"/>
      <c r="D19" s="107"/>
      <c r="E19" s="91"/>
      <c r="F19" s="91"/>
      <c r="G19" s="102"/>
      <c r="H19" s="91"/>
      <c r="I19" s="11">
        <v>15</v>
      </c>
      <c r="J19" s="40" t="s">
        <v>161</v>
      </c>
      <c r="K19" s="32" t="s">
        <v>162</v>
      </c>
      <c r="L19" s="33" t="s">
        <v>156</v>
      </c>
      <c r="M19" s="34">
        <v>0.25</v>
      </c>
      <c r="N19" s="34">
        <v>0.25</v>
      </c>
      <c r="O19" s="34">
        <v>0.25</v>
      </c>
      <c r="P19" s="34">
        <v>0.25</v>
      </c>
      <c r="Q19" s="22">
        <v>0.25</v>
      </c>
      <c r="R19" s="18" t="s">
        <v>163</v>
      </c>
      <c r="S19" s="17" t="s">
        <v>164</v>
      </c>
      <c r="T19" s="35"/>
      <c r="U19" s="14" t="s">
        <v>165</v>
      </c>
      <c r="V19" s="20">
        <v>0.25</v>
      </c>
      <c r="W19" s="11" t="s">
        <v>80</v>
      </c>
      <c r="X19" s="14" t="s">
        <v>166</v>
      </c>
      <c r="Y19" s="20">
        <f t="shared" si="0"/>
        <v>0.5</v>
      </c>
      <c r="Z19" s="20">
        <f t="shared" si="5"/>
        <v>0.5</v>
      </c>
      <c r="AA19" s="20">
        <f t="shared" si="1"/>
        <v>1</v>
      </c>
      <c r="AB19" s="38"/>
      <c r="AC19" s="38"/>
      <c r="AD19" s="20">
        <f t="shared" si="2"/>
        <v>0.25</v>
      </c>
      <c r="AE19" s="20">
        <f t="shared" si="3"/>
        <v>0.25</v>
      </c>
      <c r="AF19" s="15">
        <f t="shared" si="4"/>
        <v>1</v>
      </c>
    </row>
    <row r="20" spans="1:32" ht="66" x14ac:dyDescent="0.25">
      <c r="A20" s="91"/>
      <c r="B20" s="91"/>
      <c r="C20" s="108"/>
      <c r="D20" s="109"/>
      <c r="E20" s="91"/>
      <c r="F20" s="91"/>
      <c r="G20" s="102"/>
      <c r="H20" s="91"/>
      <c r="I20" s="11">
        <v>16</v>
      </c>
      <c r="J20" s="40" t="s">
        <v>167</v>
      </c>
      <c r="K20" s="32" t="s">
        <v>168</v>
      </c>
      <c r="L20" s="33" t="s">
        <v>156</v>
      </c>
      <c r="M20" s="34">
        <v>0</v>
      </c>
      <c r="N20" s="34">
        <v>0</v>
      </c>
      <c r="O20" s="34">
        <v>0.5</v>
      </c>
      <c r="P20" s="34">
        <v>0.5</v>
      </c>
      <c r="Q20" s="22">
        <v>0</v>
      </c>
      <c r="R20" s="18" t="s">
        <v>169</v>
      </c>
      <c r="S20" s="17" t="s">
        <v>80</v>
      </c>
      <c r="T20" s="35"/>
      <c r="U20" s="14" t="s">
        <v>169</v>
      </c>
      <c r="V20" s="11">
        <v>0</v>
      </c>
      <c r="W20" s="11" t="s">
        <v>80</v>
      </c>
      <c r="X20" s="38"/>
      <c r="Y20" s="20">
        <f t="shared" si="0"/>
        <v>0</v>
      </c>
      <c r="Z20" s="20">
        <f t="shared" si="5"/>
        <v>0</v>
      </c>
      <c r="AA20" s="20">
        <v>0</v>
      </c>
      <c r="AB20" s="38"/>
      <c r="AC20" s="38"/>
      <c r="AD20" s="20">
        <f t="shared" si="2"/>
        <v>0</v>
      </c>
      <c r="AE20" s="20">
        <f t="shared" si="3"/>
        <v>0</v>
      </c>
      <c r="AF20" s="15">
        <v>0</v>
      </c>
    </row>
    <row r="21" spans="1:32" ht="409.5" x14ac:dyDescent="0.25">
      <c r="A21" s="91"/>
      <c r="B21" s="91"/>
      <c r="C21" s="104" t="s">
        <v>170</v>
      </c>
      <c r="D21" s="105"/>
      <c r="E21" s="91"/>
      <c r="F21" s="91"/>
      <c r="G21" s="102">
        <v>9</v>
      </c>
      <c r="H21" s="91" t="s">
        <v>171</v>
      </c>
      <c r="I21" s="11">
        <v>17</v>
      </c>
      <c r="J21" s="40" t="s">
        <v>172</v>
      </c>
      <c r="K21" s="32" t="s">
        <v>173</v>
      </c>
      <c r="L21" s="33" t="s">
        <v>174</v>
      </c>
      <c r="M21" s="34">
        <v>0.25</v>
      </c>
      <c r="N21" s="34">
        <v>0.25</v>
      </c>
      <c r="O21" s="34">
        <v>0.25</v>
      </c>
      <c r="P21" s="34">
        <v>0.25</v>
      </c>
      <c r="Q21" s="22">
        <v>0.25</v>
      </c>
      <c r="R21" s="18" t="s">
        <v>175</v>
      </c>
      <c r="S21" s="17" t="s">
        <v>176</v>
      </c>
      <c r="T21" s="35"/>
      <c r="U21" s="14" t="s">
        <v>177</v>
      </c>
      <c r="V21" s="44">
        <v>0.25</v>
      </c>
      <c r="W21" s="11" t="s">
        <v>80</v>
      </c>
      <c r="X21" s="14" t="s">
        <v>178</v>
      </c>
      <c r="Y21" s="20">
        <f t="shared" si="0"/>
        <v>0.5</v>
      </c>
      <c r="Z21" s="20">
        <f t="shared" si="5"/>
        <v>0.5</v>
      </c>
      <c r="AA21" s="20">
        <f t="shared" si="1"/>
        <v>1</v>
      </c>
      <c r="AB21" s="38"/>
      <c r="AC21" s="38"/>
      <c r="AD21" s="20">
        <f t="shared" si="2"/>
        <v>0.25</v>
      </c>
      <c r="AE21" s="20">
        <f t="shared" si="3"/>
        <v>0.25</v>
      </c>
      <c r="AF21" s="15">
        <f t="shared" si="4"/>
        <v>1</v>
      </c>
    </row>
    <row r="22" spans="1:32" ht="247.5" x14ac:dyDescent="0.25">
      <c r="A22" s="91"/>
      <c r="B22" s="91"/>
      <c r="C22" s="106"/>
      <c r="D22" s="107"/>
      <c r="E22" s="91"/>
      <c r="F22" s="91"/>
      <c r="G22" s="102"/>
      <c r="H22" s="91"/>
      <c r="I22" s="11">
        <v>18</v>
      </c>
      <c r="J22" s="40" t="s">
        <v>179</v>
      </c>
      <c r="K22" s="32" t="s">
        <v>180</v>
      </c>
      <c r="L22" s="33" t="s">
        <v>174</v>
      </c>
      <c r="M22" s="34">
        <v>0.25</v>
      </c>
      <c r="N22" s="34">
        <v>0.25</v>
      </c>
      <c r="O22" s="34">
        <v>0.25</v>
      </c>
      <c r="P22" s="34">
        <v>0.25</v>
      </c>
      <c r="Q22" s="22">
        <v>0.25</v>
      </c>
      <c r="R22" s="18" t="s">
        <v>181</v>
      </c>
      <c r="S22" s="17" t="s">
        <v>182</v>
      </c>
      <c r="T22" s="35"/>
      <c r="U22" s="14" t="s">
        <v>183</v>
      </c>
      <c r="V22" s="44">
        <v>0.25</v>
      </c>
      <c r="W22" s="11" t="s">
        <v>80</v>
      </c>
      <c r="X22" s="17" t="s">
        <v>184</v>
      </c>
      <c r="Y22" s="20">
        <f t="shared" si="0"/>
        <v>0.5</v>
      </c>
      <c r="Z22" s="20">
        <f t="shared" si="5"/>
        <v>0.5</v>
      </c>
      <c r="AA22" s="20">
        <f t="shared" si="1"/>
        <v>1</v>
      </c>
      <c r="AB22" s="38"/>
      <c r="AC22" s="38"/>
      <c r="AD22" s="20">
        <f t="shared" si="2"/>
        <v>0.25</v>
      </c>
      <c r="AE22" s="20">
        <f t="shared" si="3"/>
        <v>0.25</v>
      </c>
      <c r="AF22" s="15">
        <f t="shared" si="4"/>
        <v>1</v>
      </c>
    </row>
    <row r="23" spans="1:32" ht="346.5" x14ac:dyDescent="0.25">
      <c r="A23" s="91"/>
      <c r="B23" s="91"/>
      <c r="C23" s="108"/>
      <c r="D23" s="109"/>
      <c r="E23" s="91"/>
      <c r="F23" s="91"/>
      <c r="G23" s="102"/>
      <c r="H23" s="91"/>
      <c r="I23" s="11">
        <v>19</v>
      </c>
      <c r="J23" s="40" t="s">
        <v>185</v>
      </c>
      <c r="K23" s="32" t="s">
        <v>186</v>
      </c>
      <c r="L23" s="33" t="s">
        <v>174</v>
      </c>
      <c r="M23" s="34">
        <v>0</v>
      </c>
      <c r="N23" s="34">
        <v>0.5</v>
      </c>
      <c r="O23" s="34">
        <v>0.5</v>
      </c>
      <c r="P23" s="34">
        <v>0</v>
      </c>
      <c r="Q23" s="22">
        <v>0</v>
      </c>
      <c r="R23" s="18" t="s">
        <v>123</v>
      </c>
      <c r="S23" s="17" t="s">
        <v>80</v>
      </c>
      <c r="T23" s="35"/>
      <c r="U23" s="14" t="s">
        <v>187</v>
      </c>
      <c r="V23" s="20">
        <v>0.25</v>
      </c>
      <c r="W23" s="14" t="s">
        <v>188</v>
      </c>
      <c r="X23" s="14" t="s">
        <v>189</v>
      </c>
      <c r="Y23" s="20">
        <f t="shared" si="0"/>
        <v>0.5</v>
      </c>
      <c r="Z23" s="20">
        <f t="shared" si="5"/>
        <v>0.25</v>
      </c>
      <c r="AA23" s="20">
        <f t="shared" si="1"/>
        <v>0.5</v>
      </c>
      <c r="AB23" s="38"/>
      <c r="AC23" s="38"/>
      <c r="AD23" s="20">
        <f t="shared" si="2"/>
        <v>0.5</v>
      </c>
      <c r="AE23" s="20">
        <f t="shared" si="3"/>
        <v>0.25</v>
      </c>
      <c r="AF23" s="15">
        <f t="shared" si="4"/>
        <v>0.5</v>
      </c>
    </row>
    <row r="24" spans="1:32" ht="25.5" x14ac:dyDescent="0.25">
      <c r="A24" s="4"/>
      <c r="B24" s="4"/>
      <c r="C24" s="4"/>
      <c r="D24" s="4"/>
      <c r="E24" s="4"/>
      <c r="F24" s="4"/>
      <c r="G24" s="4"/>
      <c r="H24" s="4"/>
      <c r="I24" s="4"/>
      <c r="J24" s="4"/>
      <c r="K24" s="4"/>
      <c r="L24" s="4"/>
      <c r="M24" s="4"/>
      <c r="N24" s="4"/>
      <c r="O24" s="4"/>
      <c r="P24" s="4"/>
      <c r="Q24" s="4"/>
      <c r="R24" s="4"/>
      <c r="S24" s="4"/>
      <c r="T24" s="4"/>
      <c r="U24" s="4"/>
      <c r="V24" s="4"/>
      <c r="W24" s="6"/>
      <c r="X24" s="45" t="s">
        <v>57</v>
      </c>
      <c r="Y24" s="4"/>
      <c r="Z24" s="4"/>
      <c r="AA24" s="4"/>
      <c r="AB24" s="4"/>
      <c r="AC24" s="4"/>
      <c r="AD24" s="4"/>
      <c r="AE24" s="4"/>
      <c r="AF24" s="46">
        <v>0.96</v>
      </c>
    </row>
    <row r="25" spans="1:32" ht="16.5" x14ac:dyDescent="0.25">
      <c r="A25" s="4"/>
      <c r="B25" s="4"/>
      <c r="C25" s="4"/>
      <c r="D25" s="4"/>
      <c r="E25" s="4"/>
      <c r="F25" s="4"/>
      <c r="G25" s="4"/>
      <c r="H25" s="4"/>
      <c r="I25" s="4"/>
      <c r="J25" s="4"/>
      <c r="K25" s="4"/>
      <c r="L25" s="4"/>
      <c r="M25" s="4"/>
      <c r="N25" s="4"/>
      <c r="O25" s="4"/>
      <c r="P25" s="4"/>
      <c r="Q25" s="4"/>
      <c r="R25" s="4"/>
      <c r="S25" s="4"/>
      <c r="T25" s="4"/>
      <c r="U25" s="4"/>
      <c r="V25" s="4"/>
      <c r="W25" s="6"/>
      <c r="X25" s="24" t="s">
        <v>58</v>
      </c>
      <c r="Y25" s="4"/>
      <c r="Z25" s="4"/>
      <c r="AA25" s="4"/>
      <c r="AB25" s="4"/>
      <c r="AC25" s="4"/>
      <c r="AD25" s="4"/>
      <c r="AE25" s="4"/>
      <c r="AF25" s="26">
        <v>19</v>
      </c>
    </row>
    <row r="26" spans="1:32" ht="33" x14ac:dyDescent="0.25">
      <c r="A26" s="4"/>
      <c r="B26" s="4"/>
      <c r="C26" s="4"/>
      <c r="D26" s="4"/>
      <c r="E26" s="4"/>
      <c r="F26" s="4"/>
      <c r="G26" s="4"/>
      <c r="H26" s="4"/>
      <c r="I26" s="4"/>
      <c r="J26" s="4"/>
      <c r="K26" s="4"/>
      <c r="L26" s="4"/>
      <c r="M26" s="4"/>
      <c r="N26" s="4"/>
      <c r="O26" s="4"/>
      <c r="P26" s="4"/>
      <c r="Q26" s="4"/>
      <c r="R26" s="4"/>
      <c r="S26" s="4"/>
      <c r="T26" s="4"/>
      <c r="U26" s="4"/>
      <c r="V26" s="4"/>
      <c r="W26" s="6"/>
      <c r="X26" s="24" t="s">
        <v>59</v>
      </c>
      <c r="Y26" s="4"/>
      <c r="Z26" s="4"/>
      <c r="AA26" s="4"/>
      <c r="AB26" s="4"/>
      <c r="AC26" s="4"/>
      <c r="AD26" s="4"/>
      <c r="AE26" s="4"/>
      <c r="AF26" s="26">
        <v>14</v>
      </c>
    </row>
  </sheetData>
  <sheetProtection algorithmName="SHA-512" hashValue="FxEGO1j8gLP49IX2YeDO00ToiK62OiIs0QMVFKoAKjsfhwhhELOm2nyUbLHMOG6s+bE71iHi+bNGm2T4cN9ggQ==" saltValue="AZzT1OzKTtL6avX5v/Zd7Q==" spinCount="100000" sheet="1" objects="1" scenarios="1"/>
  <mergeCells count="31">
    <mergeCell ref="A1:D3"/>
    <mergeCell ref="E1:P3"/>
    <mergeCell ref="Q1:AF1"/>
    <mergeCell ref="Q2:T3"/>
    <mergeCell ref="U2:X3"/>
    <mergeCell ref="Y2:AC3"/>
    <mergeCell ref="AD2:AF3"/>
    <mergeCell ref="I4:J4"/>
    <mergeCell ref="A5:B23"/>
    <mergeCell ref="C5:D20"/>
    <mergeCell ref="E5:E23"/>
    <mergeCell ref="F5:F23"/>
    <mergeCell ref="G6:G7"/>
    <mergeCell ref="G12:G13"/>
    <mergeCell ref="H12:H13"/>
    <mergeCell ref="A4:B4"/>
    <mergeCell ref="C4:D4"/>
    <mergeCell ref="E4:F4"/>
    <mergeCell ref="G4:H4"/>
    <mergeCell ref="H6:H7"/>
    <mergeCell ref="G8:G9"/>
    <mergeCell ref="H8:H9"/>
    <mergeCell ref="G10:G11"/>
    <mergeCell ref="H10:H11"/>
    <mergeCell ref="G14:G16"/>
    <mergeCell ref="H14:H16"/>
    <mergeCell ref="G18:G20"/>
    <mergeCell ref="H18:H20"/>
    <mergeCell ref="C21:D23"/>
    <mergeCell ref="G21:G23"/>
    <mergeCell ref="H21:H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8F6E-5BF9-412D-BB86-8FF07A813146}">
  <dimension ref="A1:AG15"/>
  <sheetViews>
    <sheetView zoomScale="60" zoomScaleNormal="60" workbookViewId="0">
      <selection sqref="A1:XFD1048576"/>
    </sheetView>
  </sheetViews>
  <sheetFormatPr baseColWidth="10" defaultRowHeight="15" x14ac:dyDescent="0.25"/>
  <cols>
    <col min="5" max="5" width="17.140625" customWidth="1"/>
    <col min="6" max="6" width="14.28515625" customWidth="1"/>
    <col min="8" max="8" width="3.5703125" customWidth="1"/>
    <col min="9" max="9" width="17.5703125" customWidth="1"/>
    <col min="10" max="10" width="4.42578125" customWidth="1"/>
    <col min="11" max="11" width="28.7109375" customWidth="1"/>
    <col min="12" max="12" width="19.140625" customWidth="1"/>
    <col min="13" max="13" width="19.7109375" customWidth="1"/>
    <col min="14" max="14" width="19" customWidth="1"/>
    <col min="15" max="15" width="18.140625" customWidth="1"/>
    <col min="16" max="16" width="17.5703125" customWidth="1"/>
    <col min="17" max="17" width="19" customWidth="1"/>
    <col min="18" max="18" width="21.28515625" customWidth="1"/>
    <col min="19" max="19" width="45.28515625" customWidth="1"/>
    <col min="20" max="20" width="30.28515625" customWidth="1"/>
    <col min="21" max="21" width="0" hidden="1" customWidth="1"/>
    <col min="22" max="22" width="23.28515625" customWidth="1"/>
    <col min="23" max="23" width="51.28515625" customWidth="1"/>
    <col min="24" max="24" width="0" hidden="1" customWidth="1"/>
    <col min="25" max="25" width="20.42578125" customWidth="1"/>
    <col min="26" max="32" width="0" hidden="1" customWidth="1"/>
    <col min="33" max="33" width="35" customWidth="1"/>
  </cols>
  <sheetData>
    <row r="1" spans="1:33" ht="16.5" x14ac:dyDescent="0.3">
      <c r="A1" s="93"/>
      <c r="B1" s="93"/>
      <c r="C1" s="93"/>
      <c r="D1" s="93"/>
      <c r="E1" s="94" t="s">
        <v>191</v>
      </c>
      <c r="F1" s="95"/>
      <c r="G1" s="95"/>
      <c r="H1" s="95"/>
      <c r="I1" s="95"/>
      <c r="J1" s="95"/>
      <c r="K1" s="95"/>
      <c r="L1" s="95"/>
      <c r="M1" s="95"/>
      <c r="N1" s="95"/>
      <c r="O1" s="95"/>
      <c r="P1" s="95"/>
      <c r="Q1" s="95"/>
      <c r="R1" s="114"/>
      <c r="S1" s="114"/>
      <c r="T1" s="114"/>
      <c r="U1" s="114"/>
      <c r="V1" s="48"/>
      <c r="W1" s="48"/>
      <c r="X1" s="48"/>
      <c r="Y1" s="48"/>
      <c r="Z1" s="48"/>
      <c r="AA1" s="3"/>
      <c r="AB1" s="3"/>
      <c r="AC1" s="3"/>
      <c r="AD1" s="3"/>
      <c r="AE1" s="3"/>
      <c r="AF1" s="3"/>
      <c r="AG1" s="3"/>
    </row>
    <row r="2" spans="1:33" x14ac:dyDescent="0.25">
      <c r="A2" s="93"/>
      <c r="B2" s="93"/>
      <c r="C2" s="93"/>
      <c r="D2" s="93"/>
      <c r="E2" s="96"/>
      <c r="F2" s="97"/>
      <c r="G2" s="97"/>
      <c r="H2" s="97"/>
      <c r="I2" s="97"/>
      <c r="J2" s="97"/>
      <c r="K2" s="97"/>
      <c r="L2" s="97"/>
      <c r="M2" s="97"/>
      <c r="N2" s="97"/>
      <c r="O2" s="97"/>
      <c r="P2" s="97"/>
      <c r="Q2" s="97"/>
      <c r="R2" s="115" t="s">
        <v>63</v>
      </c>
      <c r="S2" s="115"/>
      <c r="T2" s="115"/>
      <c r="U2" s="115"/>
      <c r="V2" s="115" t="s">
        <v>64</v>
      </c>
      <c r="W2" s="115"/>
      <c r="X2" s="115"/>
      <c r="Y2" s="115"/>
      <c r="Z2" s="115" t="s">
        <v>192</v>
      </c>
      <c r="AA2" s="115"/>
      <c r="AB2" s="115"/>
      <c r="AC2" s="115"/>
      <c r="AD2" s="115"/>
      <c r="AE2" s="101" t="s">
        <v>3</v>
      </c>
      <c r="AF2" s="101"/>
      <c r="AG2" s="101"/>
    </row>
    <row r="3" spans="1:33" x14ac:dyDescent="0.25">
      <c r="A3" s="93"/>
      <c r="B3" s="93"/>
      <c r="C3" s="93"/>
      <c r="D3" s="93"/>
      <c r="E3" s="98"/>
      <c r="F3" s="99"/>
      <c r="G3" s="99"/>
      <c r="H3" s="99"/>
      <c r="I3" s="99"/>
      <c r="J3" s="99"/>
      <c r="K3" s="99"/>
      <c r="L3" s="99"/>
      <c r="M3" s="99"/>
      <c r="N3" s="99"/>
      <c r="O3" s="99"/>
      <c r="P3" s="99"/>
      <c r="Q3" s="99"/>
      <c r="R3" s="115"/>
      <c r="S3" s="115"/>
      <c r="T3" s="115"/>
      <c r="U3" s="115"/>
      <c r="V3" s="115"/>
      <c r="W3" s="115"/>
      <c r="X3" s="115"/>
      <c r="Y3" s="115"/>
      <c r="Z3" s="115"/>
      <c r="AA3" s="115"/>
      <c r="AB3" s="115"/>
      <c r="AC3" s="115"/>
      <c r="AD3" s="115"/>
      <c r="AE3" s="101"/>
      <c r="AF3" s="101"/>
      <c r="AG3" s="101"/>
    </row>
    <row r="4" spans="1:33" ht="115.5" x14ac:dyDescent="0.25">
      <c r="A4" s="117" t="s">
        <v>4</v>
      </c>
      <c r="B4" s="117"/>
      <c r="C4" s="117" t="s">
        <v>5</v>
      </c>
      <c r="D4" s="117"/>
      <c r="E4" s="117" t="s">
        <v>6</v>
      </c>
      <c r="F4" s="117"/>
      <c r="G4" s="117"/>
      <c r="H4" s="118" t="s">
        <v>7</v>
      </c>
      <c r="I4" s="118"/>
      <c r="J4" s="118" t="s">
        <v>8</v>
      </c>
      <c r="K4" s="118"/>
      <c r="L4" s="49" t="s">
        <v>9</v>
      </c>
      <c r="M4" s="50" t="s">
        <v>10</v>
      </c>
      <c r="N4" s="49" t="s">
        <v>193</v>
      </c>
      <c r="O4" s="49" t="s">
        <v>12</v>
      </c>
      <c r="P4" s="49" t="s">
        <v>13</v>
      </c>
      <c r="Q4" s="49" t="s">
        <v>14</v>
      </c>
      <c r="R4" s="9" t="s">
        <v>15</v>
      </c>
      <c r="S4" s="9" t="s">
        <v>68</v>
      </c>
      <c r="T4" s="9" t="s">
        <v>17</v>
      </c>
      <c r="U4" s="9" t="s">
        <v>20</v>
      </c>
      <c r="V4" s="10" t="s">
        <v>18</v>
      </c>
      <c r="W4" s="10" t="s">
        <v>19</v>
      </c>
      <c r="X4" s="10" t="s">
        <v>20</v>
      </c>
      <c r="Y4" s="10" t="s">
        <v>21</v>
      </c>
      <c r="Z4" s="9" t="s">
        <v>22</v>
      </c>
      <c r="AA4" s="9" t="s">
        <v>23</v>
      </c>
      <c r="AB4" s="9" t="s">
        <v>24</v>
      </c>
      <c r="AC4" s="9" t="s">
        <v>69</v>
      </c>
      <c r="AD4" s="9" t="s">
        <v>28</v>
      </c>
      <c r="AE4" s="9" t="s">
        <v>26</v>
      </c>
      <c r="AF4" s="9" t="s">
        <v>27</v>
      </c>
      <c r="AG4" s="9" t="s">
        <v>28</v>
      </c>
    </row>
    <row r="5" spans="1:33" ht="115.5" x14ac:dyDescent="0.3">
      <c r="A5" s="91" t="s">
        <v>70</v>
      </c>
      <c r="B5" s="91"/>
      <c r="C5" s="91" t="s">
        <v>194</v>
      </c>
      <c r="D5" s="91"/>
      <c r="E5" s="91" t="s">
        <v>72</v>
      </c>
      <c r="F5" s="91" t="s">
        <v>31</v>
      </c>
      <c r="G5" s="91" t="s">
        <v>33</v>
      </c>
      <c r="H5" s="102">
        <v>1</v>
      </c>
      <c r="I5" s="116" t="s">
        <v>195</v>
      </c>
      <c r="J5" s="11">
        <v>1</v>
      </c>
      <c r="K5" s="51" t="s">
        <v>196</v>
      </c>
      <c r="L5" s="52" t="s">
        <v>197</v>
      </c>
      <c r="M5" s="51" t="s">
        <v>198</v>
      </c>
      <c r="N5" s="53">
        <v>0.3</v>
      </c>
      <c r="O5" s="53">
        <v>0.3</v>
      </c>
      <c r="P5" s="53">
        <v>0.4</v>
      </c>
      <c r="Q5" s="53">
        <v>0</v>
      </c>
      <c r="R5" s="53">
        <v>0.3</v>
      </c>
      <c r="S5" s="54" t="s">
        <v>199</v>
      </c>
      <c r="T5" s="54" t="s">
        <v>200</v>
      </c>
      <c r="U5" s="55"/>
      <c r="V5" s="37">
        <v>0.3</v>
      </c>
      <c r="W5" s="36" t="s">
        <v>201</v>
      </c>
      <c r="X5" s="28"/>
      <c r="Y5" s="36" t="s">
        <v>202</v>
      </c>
      <c r="Z5" s="37">
        <f>N5+O5</f>
        <v>0.6</v>
      </c>
      <c r="AA5" s="20">
        <f>R5+V5</f>
        <v>0.6</v>
      </c>
      <c r="AB5" s="20">
        <f>AA5/Z5</f>
        <v>1</v>
      </c>
      <c r="AC5" s="56"/>
      <c r="AD5" s="56"/>
      <c r="AE5" s="20">
        <f>O5</f>
        <v>0.3</v>
      </c>
      <c r="AF5" s="20">
        <f>V5</f>
        <v>0.3</v>
      </c>
      <c r="AG5" s="20">
        <f>AF5/AE5</f>
        <v>1</v>
      </c>
    </row>
    <row r="6" spans="1:33" ht="99" x14ac:dyDescent="0.3">
      <c r="A6" s="91"/>
      <c r="B6" s="91"/>
      <c r="C6" s="91"/>
      <c r="D6" s="91"/>
      <c r="E6" s="91"/>
      <c r="F6" s="91"/>
      <c r="G6" s="91"/>
      <c r="H6" s="102"/>
      <c r="I6" s="116"/>
      <c r="J6" s="11">
        <v>2</v>
      </c>
      <c r="K6" s="51" t="s">
        <v>203</v>
      </c>
      <c r="L6" s="52" t="s">
        <v>204</v>
      </c>
      <c r="M6" s="51" t="s">
        <v>198</v>
      </c>
      <c r="N6" s="53">
        <v>0.25</v>
      </c>
      <c r="O6" s="53">
        <v>0.25</v>
      </c>
      <c r="P6" s="53">
        <v>0.25</v>
      </c>
      <c r="Q6" s="53">
        <v>0.25</v>
      </c>
      <c r="R6" s="53">
        <v>0.25</v>
      </c>
      <c r="S6" s="54" t="s">
        <v>205</v>
      </c>
      <c r="T6" s="54" t="s">
        <v>206</v>
      </c>
      <c r="U6" s="55"/>
      <c r="V6" s="37">
        <v>0.25</v>
      </c>
      <c r="W6" s="36" t="s">
        <v>207</v>
      </c>
      <c r="X6" s="28"/>
      <c r="Y6" s="36" t="s">
        <v>208</v>
      </c>
      <c r="Z6" s="37">
        <f t="shared" ref="Z6:Z12" si="0">N6+O6</f>
        <v>0.5</v>
      </c>
      <c r="AA6" s="20">
        <f t="shared" ref="AA6:AA12" si="1">R6+V6</f>
        <v>0.5</v>
      </c>
      <c r="AB6" s="20">
        <f t="shared" ref="AB6:AB10" si="2">AA6/Z6</f>
        <v>1</v>
      </c>
      <c r="AC6" s="56"/>
      <c r="AD6" s="56"/>
      <c r="AE6" s="20">
        <f t="shared" ref="AE6:AE12" si="3">O6</f>
        <v>0.25</v>
      </c>
      <c r="AF6" s="20">
        <f t="shared" ref="AF6:AF12" si="4">V6</f>
        <v>0.25</v>
      </c>
      <c r="AG6" s="20">
        <f t="shared" ref="AG6:AG10" si="5">AF6/AE6</f>
        <v>1</v>
      </c>
    </row>
    <row r="7" spans="1:33" ht="66" x14ac:dyDescent="0.3">
      <c r="A7" s="91"/>
      <c r="B7" s="91"/>
      <c r="C7" s="91"/>
      <c r="D7" s="91"/>
      <c r="E7" s="91"/>
      <c r="F7" s="91"/>
      <c r="G7" s="91"/>
      <c r="H7" s="102"/>
      <c r="I7" s="116"/>
      <c r="J7" s="11">
        <v>3</v>
      </c>
      <c r="K7" s="51" t="s">
        <v>209</v>
      </c>
      <c r="L7" s="52" t="s">
        <v>210</v>
      </c>
      <c r="M7" s="51" t="s">
        <v>198</v>
      </c>
      <c r="N7" s="53">
        <v>0.3</v>
      </c>
      <c r="O7" s="53">
        <v>0.3</v>
      </c>
      <c r="P7" s="53">
        <v>0.4</v>
      </c>
      <c r="Q7" s="53">
        <v>0</v>
      </c>
      <c r="R7" s="53">
        <v>0.3</v>
      </c>
      <c r="S7" s="54" t="s">
        <v>211</v>
      </c>
      <c r="T7" s="54" t="s">
        <v>212</v>
      </c>
      <c r="U7" s="55"/>
      <c r="V7" s="37">
        <v>0.3</v>
      </c>
      <c r="W7" s="36" t="s">
        <v>213</v>
      </c>
      <c r="X7" s="28"/>
      <c r="Y7" s="36" t="s">
        <v>214</v>
      </c>
      <c r="Z7" s="37">
        <f t="shared" si="0"/>
        <v>0.6</v>
      </c>
      <c r="AA7" s="20">
        <f t="shared" si="1"/>
        <v>0.6</v>
      </c>
      <c r="AB7" s="20">
        <f t="shared" si="2"/>
        <v>1</v>
      </c>
      <c r="AC7" s="56"/>
      <c r="AD7" s="56"/>
      <c r="AE7" s="20">
        <f t="shared" si="3"/>
        <v>0.3</v>
      </c>
      <c r="AF7" s="20">
        <f t="shared" si="4"/>
        <v>0.3</v>
      </c>
      <c r="AG7" s="20">
        <f t="shared" si="5"/>
        <v>1</v>
      </c>
    </row>
    <row r="8" spans="1:33" ht="115.5" x14ac:dyDescent="0.3">
      <c r="A8" s="91"/>
      <c r="B8" s="91"/>
      <c r="C8" s="91"/>
      <c r="D8" s="91"/>
      <c r="E8" s="91"/>
      <c r="F8" s="91"/>
      <c r="G8" s="91"/>
      <c r="H8" s="102"/>
      <c r="I8" s="116"/>
      <c r="J8" s="11">
        <v>4</v>
      </c>
      <c r="K8" s="51" t="s">
        <v>215</v>
      </c>
      <c r="L8" s="52" t="s">
        <v>216</v>
      </c>
      <c r="M8" s="51" t="s">
        <v>198</v>
      </c>
      <c r="N8" s="53">
        <v>0.25</v>
      </c>
      <c r="O8" s="53">
        <v>0.25</v>
      </c>
      <c r="P8" s="53">
        <v>0.25</v>
      </c>
      <c r="Q8" s="53">
        <v>0.25</v>
      </c>
      <c r="R8" s="53">
        <v>0.25</v>
      </c>
      <c r="S8" s="54" t="s">
        <v>217</v>
      </c>
      <c r="T8" s="54" t="s">
        <v>218</v>
      </c>
      <c r="U8" s="55"/>
      <c r="V8" s="37">
        <v>0.25</v>
      </c>
      <c r="W8" s="36" t="s">
        <v>219</v>
      </c>
      <c r="X8" s="28"/>
      <c r="Y8" s="36" t="s">
        <v>220</v>
      </c>
      <c r="Z8" s="37">
        <f t="shared" si="0"/>
        <v>0.5</v>
      </c>
      <c r="AA8" s="20">
        <f t="shared" si="1"/>
        <v>0.5</v>
      </c>
      <c r="AB8" s="20">
        <f t="shared" si="2"/>
        <v>1</v>
      </c>
      <c r="AC8" s="56"/>
      <c r="AD8" s="56"/>
      <c r="AE8" s="20">
        <f t="shared" si="3"/>
        <v>0.25</v>
      </c>
      <c r="AF8" s="20">
        <f t="shared" si="4"/>
        <v>0.25</v>
      </c>
      <c r="AG8" s="20">
        <f t="shared" si="5"/>
        <v>1</v>
      </c>
    </row>
    <row r="9" spans="1:33" ht="49.5" x14ac:dyDescent="0.3">
      <c r="A9" s="91"/>
      <c r="B9" s="91"/>
      <c r="C9" s="91"/>
      <c r="D9" s="91"/>
      <c r="E9" s="91"/>
      <c r="F9" s="91"/>
      <c r="G9" s="91"/>
      <c r="H9" s="102"/>
      <c r="I9" s="116"/>
      <c r="J9" s="11">
        <v>5</v>
      </c>
      <c r="K9" s="51" t="s">
        <v>221</v>
      </c>
      <c r="L9" s="52" t="s">
        <v>222</v>
      </c>
      <c r="M9" s="51" t="s">
        <v>198</v>
      </c>
      <c r="N9" s="53">
        <v>0</v>
      </c>
      <c r="O9" s="53">
        <v>0.2</v>
      </c>
      <c r="P9" s="53">
        <v>0.4</v>
      </c>
      <c r="Q9" s="53">
        <v>0.4</v>
      </c>
      <c r="R9" s="53">
        <v>0</v>
      </c>
      <c r="S9" s="54"/>
      <c r="T9" s="54"/>
      <c r="U9" s="55"/>
      <c r="V9" s="37">
        <v>0.2</v>
      </c>
      <c r="W9" s="36" t="s">
        <v>223</v>
      </c>
      <c r="X9" s="28"/>
      <c r="Y9" s="36" t="s">
        <v>224</v>
      </c>
      <c r="Z9" s="37">
        <f t="shared" si="0"/>
        <v>0.2</v>
      </c>
      <c r="AA9" s="20">
        <f t="shared" si="1"/>
        <v>0.2</v>
      </c>
      <c r="AB9" s="20">
        <f t="shared" si="2"/>
        <v>1</v>
      </c>
      <c r="AC9" s="56"/>
      <c r="AD9" s="56"/>
      <c r="AE9" s="20">
        <f t="shared" si="3"/>
        <v>0.2</v>
      </c>
      <c r="AF9" s="20">
        <f t="shared" si="4"/>
        <v>0.2</v>
      </c>
      <c r="AG9" s="20">
        <f t="shared" si="5"/>
        <v>1</v>
      </c>
    </row>
    <row r="10" spans="1:33" ht="99" x14ac:dyDescent="0.3">
      <c r="A10" s="91"/>
      <c r="B10" s="91"/>
      <c r="C10" s="91" t="s">
        <v>225</v>
      </c>
      <c r="D10" s="91"/>
      <c r="E10" s="91"/>
      <c r="F10" s="91"/>
      <c r="G10" s="91"/>
      <c r="H10" s="11">
        <v>2</v>
      </c>
      <c r="I10" s="28" t="s">
        <v>226</v>
      </c>
      <c r="J10" s="11">
        <v>6</v>
      </c>
      <c r="K10" s="36" t="s">
        <v>227</v>
      </c>
      <c r="L10" s="52" t="s">
        <v>228</v>
      </c>
      <c r="M10" s="51" t="s">
        <v>229</v>
      </c>
      <c r="N10" s="53">
        <v>0.25</v>
      </c>
      <c r="O10" s="53">
        <v>0.25</v>
      </c>
      <c r="P10" s="53">
        <v>0.25</v>
      </c>
      <c r="Q10" s="53">
        <v>0.25</v>
      </c>
      <c r="R10" s="53">
        <v>0.25</v>
      </c>
      <c r="S10" s="54" t="s">
        <v>230</v>
      </c>
      <c r="T10" s="51" t="s">
        <v>231</v>
      </c>
      <c r="U10" s="55"/>
      <c r="V10" s="37">
        <v>0.25</v>
      </c>
      <c r="W10" s="36" t="s">
        <v>232</v>
      </c>
      <c r="X10" s="28"/>
      <c r="Y10" s="36" t="s">
        <v>233</v>
      </c>
      <c r="Z10" s="37">
        <f t="shared" si="0"/>
        <v>0.5</v>
      </c>
      <c r="AA10" s="20">
        <f t="shared" si="1"/>
        <v>0.5</v>
      </c>
      <c r="AB10" s="20">
        <f t="shared" si="2"/>
        <v>1</v>
      </c>
      <c r="AC10" s="56"/>
      <c r="AD10" s="56"/>
      <c r="AE10" s="20">
        <f t="shared" si="3"/>
        <v>0.25</v>
      </c>
      <c r="AF10" s="20">
        <f t="shared" si="4"/>
        <v>0.25</v>
      </c>
      <c r="AG10" s="20">
        <f t="shared" si="5"/>
        <v>1</v>
      </c>
    </row>
    <row r="11" spans="1:33" ht="99" x14ac:dyDescent="0.3">
      <c r="A11" s="91"/>
      <c r="B11" s="91"/>
      <c r="C11" s="91" t="s">
        <v>234</v>
      </c>
      <c r="D11" s="91"/>
      <c r="E11" s="91"/>
      <c r="F11" s="91"/>
      <c r="G11" s="91"/>
      <c r="H11" s="11">
        <v>3</v>
      </c>
      <c r="I11" s="28" t="s">
        <v>235</v>
      </c>
      <c r="J11" s="11">
        <v>7</v>
      </c>
      <c r="K11" s="36" t="s">
        <v>236</v>
      </c>
      <c r="L11" s="52" t="s">
        <v>237</v>
      </c>
      <c r="M11" s="51" t="s">
        <v>229</v>
      </c>
      <c r="N11" s="53">
        <v>0</v>
      </c>
      <c r="O11" s="53">
        <v>0</v>
      </c>
      <c r="P11" s="53">
        <v>0</v>
      </c>
      <c r="Q11" s="53">
        <v>1</v>
      </c>
      <c r="R11" s="53">
        <v>0</v>
      </c>
      <c r="S11" s="54"/>
      <c r="T11" s="54"/>
      <c r="U11" s="55"/>
      <c r="V11" s="37">
        <v>0</v>
      </c>
      <c r="W11" s="28"/>
      <c r="X11" s="28"/>
      <c r="Y11" s="28"/>
      <c r="Z11" s="37">
        <f t="shared" si="0"/>
        <v>0</v>
      </c>
      <c r="AA11" s="20">
        <f t="shared" si="1"/>
        <v>0</v>
      </c>
      <c r="AB11" s="20">
        <v>1</v>
      </c>
      <c r="AC11" s="56"/>
      <c r="AD11" s="56"/>
      <c r="AE11" s="20">
        <f t="shared" si="3"/>
        <v>0</v>
      </c>
      <c r="AF11" s="20">
        <f t="shared" si="4"/>
        <v>0</v>
      </c>
      <c r="AG11" s="20">
        <v>1</v>
      </c>
    </row>
    <row r="12" spans="1:33" ht="115.5" x14ac:dyDescent="0.3">
      <c r="A12" s="91"/>
      <c r="B12" s="91"/>
      <c r="C12" s="91"/>
      <c r="D12" s="91"/>
      <c r="E12" s="91"/>
      <c r="F12" s="91"/>
      <c r="G12" s="91"/>
      <c r="H12" s="38">
        <v>4</v>
      </c>
      <c r="I12" s="28" t="s">
        <v>238</v>
      </c>
      <c r="J12" s="11">
        <v>8</v>
      </c>
      <c r="K12" s="28" t="s">
        <v>239</v>
      </c>
      <c r="L12" s="52" t="s">
        <v>240</v>
      </c>
      <c r="M12" s="51" t="s">
        <v>241</v>
      </c>
      <c r="N12" s="53">
        <v>0</v>
      </c>
      <c r="O12" s="53">
        <v>0</v>
      </c>
      <c r="P12" s="53">
        <v>0</v>
      </c>
      <c r="Q12" s="53">
        <v>1</v>
      </c>
      <c r="R12" s="53">
        <v>0</v>
      </c>
      <c r="S12" s="54"/>
      <c r="T12" s="54"/>
      <c r="U12" s="55"/>
      <c r="V12" s="37">
        <v>0</v>
      </c>
      <c r="W12" s="28"/>
      <c r="X12" s="28"/>
      <c r="Y12" s="28"/>
      <c r="Z12" s="37">
        <f t="shared" si="0"/>
        <v>0</v>
      </c>
      <c r="AA12" s="20">
        <f t="shared" si="1"/>
        <v>0</v>
      </c>
      <c r="AB12" s="20">
        <v>1</v>
      </c>
      <c r="AC12" s="56"/>
      <c r="AD12" s="56"/>
      <c r="AE12" s="20">
        <f t="shared" si="3"/>
        <v>0</v>
      </c>
      <c r="AF12" s="20">
        <f t="shared" si="4"/>
        <v>0</v>
      </c>
      <c r="AG12" s="20">
        <v>1</v>
      </c>
    </row>
    <row r="13" spans="1:33" ht="82.5" x14ac:dyDescent="0.3">
      <c r="A13" s="3"/>
      <c r="B13" s="3"/>
      <c r="C13" s="3"/>
      <c r="D13" s="3"/>
      <c r="E13" s="3"/>
      <c r="F13" s="3"/>
      <c r="G13" s="3"/>
      <c r="H13" s="3"/>
      <c r="I13" s="3"/>
      <c r="J13" s="3"/>
      <c r="K13" s="3"/>
      <c r="L13" s="3"/>
      <c r="M13" s="3"/>
      <c r="N13" s="3"/>
      <c r="O13" s="3"/>
      <c r="P13" s="3"/>
      <c r="Q13" s="3"/>
      <c r="R13" s="3"/>
      <c r="S13" s="3"/>
      <c r="T13" s="3"/>
      <c r="U13" s="3"/>
      <c r="V13" s="48"/>
      <c r="W13" s="48"/>
      <c r="X13" s="48"/>
      <c r="Y13" s="48"/>
      <c r="Z13" s="48"/>
      <c r="AA13" s="3"/>
      <c r="AB13" s="3"/>
      <c r="AC13" s="3"/>
      <c r="AD13" s="3"/>
      <c r="AE13" s="24" t="s">
        <v>57</v>
      </c>
      <c r="AF13" s="57"/>
      <c r="AG13" s="58">
        <f>AVERAGE(AG5:AG8,AG10)</f>
        <v>1</v>
      </c>
    </row>
    <row r="14" spans="1:33" ht="45" x14ac:dyDescent="0.3">
      <c r="A14" s="3"/>
      <c r="B14" s="3"/>
      <c r="C14" s="3"/>
      <c r="D14" s="3"/>
      <c r="E14" s="3"/>
      <c r="F14" s="3"/>
      <c r="G14" s="3"/>
      <c r="H14" s="3"/>
      <c r="I14" s="3"/>
      <c r="J14" s="3"/>
      <c r="K14" s="3"/>
      <c r="L14" s="3"/>
      <c r="M14" s="3"/>
      <c r="N14" s="3"/>
      <c r="O14" s="3"/>
      <c r="P14" s="3"/>
      <c r="Q14" s="3"/>
      <c r="R14" s="3"/>
      <c r="S14" s="3"/>
      <c r="T14" s="3"/>
      <c r="U14" s="3"/>
      <c r="V14" s="48"/>
      <c r="W14" s="48"/>
      <c r="X14" s="48"/>
      <c r="Y14" s="48"/>
      <c r="Z14" s="48"/>
      <c r="AA14" s="3"/>
      <c r="AB14" s="3"/>
      <c r="AC14" s="3"/>
      <c r="AD14" s="3"/>
      <c r="AE14" s="59" t="s">
        <v>58</v>
      </c>
      <c r="AF14" s="60"/>
      <c r="AG14" s="61">
        <v>8</v>
      </c>
    </row>
    <row r="15" spans="1:33" ht="60" x14ac:dyDescent="0.3">
      <c r="A15" s="3"/>
      <c r="B15" s="3"/>
      <c r="C15" s="3"/>
      <c r="D15" s="3"/>
      <c r="E15" s="3"/>
      <c r="F15" s="3"/>
      <c r="G15" s="3"/>
      <c r="H15" s="3"/>
      <c r="I15" s="3"/>
      <c r="J15" s="3"/>
      <c r="K15" s="3"/>
      <c r="L15" s="3"/>
      <c r="M15" s="3"/>
      <c r="N15" s="3"/>
      <c r="O15" s="3"/>
      <c r="P15" s="3"/>
      <c r="Q15" s="3"/>
      <c r="R15" s="3"/>
      <c r="S15" s="3"/>
      <c r="T15" s="3"/>
      <c r="U15" s="3"/>
      <c r="V15" s="48"/>
      <c r="W15" s="48"/>
      <c r="X15" s="48"/>
      <c r="Y15" s="48"/>
      <c r="Z15" s="48"/>
      <c r="AA15" s="3"/>
      <c r="AB15" s="3"/>
      <c r="AC15" s="3"/>
      <c r="AD15" s="3"/>
      <c r="AE15" s="59" t="s">
        <v>59</v>
      </c>
      <c r="AF15" s="60"/>
      <c r="AG15" s="61">
        <v>5</v>
      </c>
    </row>
  </sheetData>
  <sheetProtection algorithmName="SHA-512" hashValue="PaBnnI/UEx1jVrTWeQd9btaSU6NXT2PH+wz5lZ4i+iWZ4okrKYDj2WxwxyDRjWE+18LESqd8SSdRIDdc5Q/IRA==" saltValue="grdCcucZc/RbEJpkebJdTQ==" spinCount="100000" sheet="1" objects="1" scenarios="1"/>
  <mergeCells count="21">
    <mergeCell ref="AE2:AG3"/>
    <mergeCell ref="A4:B4"/>
    <mergeCell ref="C4:D4"/>
    <mergeCell ref="E4:G4"/>
    <mergeCell ref="H4:I4"/>
    <mergeCell ref="J4:K4"/>
    <mergeCell ref="A1:D3"/>
    <mergeCell ref="E1:Q3"/>
    <mergeCell ref="R1:U1"/>
    <mergeCell ref="R2:U3"/>
    <mergeCell ref="V2:Y3"/>
    <mergeCell ref="Z2:AD3"/>
    <mergeCell ref="I5:I9"/>
    <mergeCell ref="C10:D10"/>
    <mergeCell ref="C11:D12"/>
    <mergeCell ref="A5:B12"/>
    <mergeCell ref="C5:D9"/>
    <mergeCell ref="E5:E12"/>
    <mergeCell ref="F5:F12"/>
    <mergeCell ref="G5:G12"/>
    <mergeCell ref="H5:H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73802-D1EA-41AB-9CFA-35CA6EA430D3}">
  <dimension ref="A1:AG17"/>
  <sheetViews>
    <sheetView zoomScale="60" zoomScaleNormal="60" workbookViewId="0">
      <selection activeCell="L6" sqref="L6"/>
    </sheetView>
  </sheetViews>
  <sheetFormatPr baseColWidth="10" defaultRowHeight="16.5" x14ac:dyDescent="0.25"/>
  <cols>
    <col min="1" max="1" width="3" style="62" customWidth="1"/>
    <col min="2" max="2" width="13.85546875" style="62" customWidth="1"/>
    <col min="3" max="3" width="3.85546875" style="62" customWidth="1"/>
    <col min="4" max="4" width="27.5703125" style="62" customWidth="1"/>
    <col min="5" max="5" width="4.140625" style="62" customWidth="1"/>
    <col min="6" max="6" width="25.7109375" style="62" customWidth="1"/>
    <col min="7" max="7" width="4" style="62" customWidth="1"/>
    <col min="8" max="8" width="26.42578125" style="62" customWidth="1"/>
    <col min="9" max="9" width="2.85546875" style="62" customWidth="1"/>
    <col min="10" max="10" width="63.7109375" style="62" customWidth="1"/>
    <col min="11" max="11" width="34.7109375" style="62" customWidth="1"/>
    <col min="12" max="12" width="20.140625" style="62" customWidth="1"/>
    <col min="13" max="13" width="18.85546875" style="62" customWidth="1"/>
    <col min="14" max="14" width="20.5703125" style="62" customWidth="1"/>
    <col min="15" max="15" width="20.28515625" style="62" customWidth="1"/>
    <col min="16" max="16" width="18.85546875" style="62" customWidth="1"/>
    <col min="17" max="17" width="20" style="62" customWidth="1"/>
    <col min="18" max="18" width="58" style="62" customWidth="1"/>
    <col min="19" max="19" width="32.28515625" style="62" customWidth="1"/>
    <col min="20" max="20" width="23" style="74" customWidth="1"/>
    <col min="21" max="21" width="93.85546875" style="62" customWidth="1"/>
    <col min="22" max="22" width="42.42578125" style="62" customWidth="1"/>
    <col min="23" max="23" width="38.140625" style="62" hidden="1" customWidth="1"/>
    <col min="24" max="24" width="12.85546875" style="62" hidden="1" customWidth="1"/>
    <col min="25" max="25" width="15.140625" style="62" hidden="1" customWidth="1"/>
    <col min="26" max="26" width="14.28515625" style="62" hidden="1" customWidth="1"/>
    <col min="27" max="27" width="53.85546875" style="62" hidden="1" customWidth="1"/>
    <col min="28" max="28" width="27.140625" style="62" hidden="1" customWidth="1"/>
    <col min="29" max="29" width="22.85546875" style="62" hidden="1" customWidth="1"/>
    <col min="30" max="30" width="23.5703125" style="62" hidden="1" customWidth="1"/>
    <col min="31" max="31" width="24" style="62" hidden="1" customWidth="1"/>
    <col min="32" max="32" width="24.140625" style="62" hidden="1" customWidth="1"/>
    <col min="33" max="33" width="25.85546875" style="62" customWidth="1"/>
    <col min="34" max="16384" width="11.42578125" style="62"/>
  </cols>
  <sheetData>
    <row r="1" spans="1:33" x14ac:dyDescent="0.25">
      <c r="A1" s="136"/>
      <c r="B1" s="136"/>
      <c r="C1" s="136"/>
      <c r="D1" s="136"/>
      <c r="E1" s="137" t="s">
        <v>242</v>
      </c>
      <c r="F1" s="137"/>
      <c r="G1" s="137"/>
      <c r="H1" s="137"/>
      <c r="I1" s="137"/>
      <c r="J1" s="137"/>
      <c r="K1" s="137"/>
      <c r="L1" s="137"/>
      <c r="M1" s="137"/>
      <c r="N1" s="137"/>
      <c r="O1" s="137"/>
      <c r="P1" s="137"/>
      <c r="Q1" s="138"/>
      <c r="R1" s="138"/>
      <c r="S1" s="138"/>
      <c r="T1" s="138"/>
      <c r="U1" s="138"/>
      <c r="V1" s="138"/>
      <c r="W1" s="138"/>
      <c r="X1" s="138"/>
      <c r="Y1" s="138"/>
      <c r="Z1" s="138"/>
      <c r="AA1" s="138"/>
      <c r="AB1" s="138"/>
      <c r="AC1" s="138"/>
      <c r="AD1" s="138"/>
      <c r="AE1" s="139"/>
      <c r="AF1" s="140"/>
      <c r="AG1" s="140"/>
    </row>
    <row r="2" spans="1:33" x14ac:dyDescent="0.25">
      <c r="A2" s="136"/>
      <c r="B2" s="136"/>
      <c r="C2" s="136"/>
      <c r="D2" s="136"/>
      <c r="E2" s="137"/>
      <c r="F2" s="137"/>
      <c r="G2" s="137"/>
      <c r="H2" s="137"/>
      <c r="I2" s="137"/>
      <c r="J2" s="137"/>
      <c r="K2" s="137"/>
      <c r="L2" s="137"/>
      <c r="M2" s="137"/>
      <c r="N2" s="137"/>
      <c r="O2" s="137"/>
      <c r="P2" s="137"/>
      <c r="Q2" s="138"/>
      <c r="R2" s="138"/>
      <c r="S2" s="138"/>
      <c r="T2" s="138"/>
      <c r="U2" s="138"/>
      <c r="V2" s="138"/>
      <c r="W2" s="138"/>
      <c r="X2" s="138"/>
      <c r="Y2" s="138"/>
      <c r="Z2" s="138"/>
      <c r="AA2" s="138"/>
      <c r="AB2" s="138"/>
      <c r="AC2" s="138"/>
      <c r="AD2" s="138"/>
      <c r="AE2" s="139"/>
      <c r="AF2" s="140"/>
      <c r="AG2" s="140"/>
    </row>
    <row r="3" spans="1:33" ht="31.5" customHeight="1" x14ac:dyDescent="0.25">
      <c r="A3" s="136"/>
      <c r="B3" s="136"/>
      <c r="C3" s="136"/>
      <c r="D3" s="136"/>
      <c r="E3" s="137"/>
      <c r="F3" s="137"/>
      <c r="G3" s="137"/>
      <c r="H3" s="137"/>
      <c r="I3" s="137"/>
      <c r="J3" s="137"/>
      <c r="K3" s="137"/>
      <c r="L3" s="137"/>
      <c r="M3" s="137"/>
      <c r="N3" s="137"/>
      <c r="O3" s="137"/>
      <c r="P3" s="137"/>
      <c r="Q3" s="141" t="s">
        <v>243</v>
      </c>
      <c r="R3" s="141"/>
      <c r="S3" s="141"/>
      <c r="T3" s="142" t="s">
        <v>244</v>
      </c>
      <c r="U3" s="142"/>
      <c r="V3" s="142"/>
      <c r="W3" s="142"/>
      <c r="AB3" s="143" t="s">
        <v>245</v>
      </c>
      <c r="AC3" s="143"/>
      <c r="AD3" s="143"/>
      <c r="AE3" s="101" t="s">
        <v>3</v>
      </c>
      <c r="AF3" s="101"/>
      <c r="AG3" s="101"/>
    </row>
    <row r="4" spans="1:33" ht="49.5" x14ac:dyDescent="0.25">
      <c r="A4" s="111" t="s">
        <v>4</v>
      </c>
      <c r="B4" s="111"/>
      <c r="C4" s="112" t="s">
        <v>5</v>
      </c>
      <c r="D4" s="112"/>
      <c r="E4" s="112" t="s">
        <v>6</v>
      </c>
      <c r="F4" s="112"/>
      <c r="G4" s="112" t="s">
        <v>7</v>
      </c>
      <c r="H4" s="112"/>
      <c r="I4" s="112" t="s">
        <v>8</v>
      </c>
      <c r="J4" s="112"/>
      <c r="K4" s="9" t="s">
        <v>9</v>
      </c>
      <c r="L4" s="29" t="s">
        <v>10</v>
      </c>
      <c r="M4" s="9" t="s">
        <v>67</v>
      </c>
      <c r="N4" s="9" t="s">
        <v>12</v>
      </c>
      <c r="O4" s="9" t="s">
        <v>13</v>
      </c>
      <c r="P4" s="9" t="s">
        <v>14</v>
      </c>
      <c r="Q4" s="9" t="s">
        <v>15</v>
      </c>
      <c r="R4" s="9" t="s">
        <v>68</v>
      </c>
      <c r="S4" s="9" t="s">
        <v>17</v>
      </c>
      <c r="T4" s="10" t="s">
        <v>246</v>
      </c>
      <c r="U4" s="10" t="s">
        <v>247</v>
      </c>
      <c r="V4" s="10" t="s">
        <v>21</v>
      </c>
      <c r="W4" s="10" t="s">
        <v>20</v>
      </c>
      <c r="X4" s="63" t="s">
        <v>248</v>
      </c>
      <c r="Y4" s="63" t="s">
        <v>249</v>
      </c>
      <c r="Z4" s="63" t="s">
        <v>250</v>
      </c>
      <c r="AA4" s="27" t="s">
        <v>251</v>
      </c>
      <c r="AB4" s="9" t="s">
        <v>22</v>
      </c>
      <c r="AC4" s="9" t="s">
        <v>23</v>
      </c>
      <c r="AD4" s="9" t="s">
        <v>24</v>
      </c>
      <c r="AE4" s="9" t="s">
        <v>26</v>
      </c>
      <c r="AF4" s="9" t="s">
        <v>27</v>
      </c>
      <c r="AG4" s="9" t="s">
        <v>28</v>
      </c>
    </row>
    <row r="5" spans="1:33" ht="225" x14ac:dyDescent="0.25">
      <c r="A5" s="130" t="s">
        <v>29</v>
      </c>
      <c r="B5" s="131"/>
      <c r="C5" s="119" t="s">
        <v>252</v>
      </c>
      <c r="D5" s="119"/>
      <c r="E5" s="119" t="s">
        <v>72</v>
      </c>
      <c r="F5" s="119"/>
      <c r="G5" s="54">
        <v>1</v>
      </c>
      <c r="H5" s="64" t="s">
        <v>253</v>
      </c>
      <c r="I5" s="54">
        <v>1</v>
      </c>
      <c r="J5" s="54" t="s">
        <v>254</v>
      </c>
      <c r="K5" s="52" t="s">
        <v>255</v>
      </c>
      <c r="L5" s="54" t="s">
        <v>256</v>
      </c>
      <c r="M5" s="65">
        <v>0.2</v>
      </c>
      <c r="N5" s="65">
        <v>0.5</v>
      </c>
      <c r="O5" s="65">
        <v>0.3</v>
      </c>
      <c r="P5" s="66">
        <v>0</v>
      </c>
      <c r="Q5" s="67">
        <v>0.2</v>
      </c>
      <c r="R5" s="68" t="s">
        <v>257</v>
      </c>
      <c r="S5" s="68" t="s">
        <v>258</v>
      </c>
      <c r="T5" s="67">
        <v>0.3</v>
      </c>
      <c r="U5" s="68" t="s">
        <v>259</v>
      </c>
      <c r="V5" s="68" t="s">
        <v>260</v>
      </c>
      <c r="W5" s="68" t="s">
        <v>261</v>
      </c>
      <c r="X5" s="69"/>
      <c r="Y5" s="69"/>
      <c r="Z5" s="69"/>
      <c r="AA5" s="36" t="s">
        <v>262</v>
      </c>
      <c r="AB5" s="20">
        <f>M5+N5</f>
        <v>0.7</v>
      </c>
      <c r="AC5" s="20">
        <f>Q5+T5</f>
        <v>0.5</v>
      </c>
      <c r="AD5" s="20">
        <f>AC5/AB5</f>
        <v>0.7142857142857143</v>
      </c>
      <c r="AE5" s="20">
        <f>N5</f>
        <v>0.5</v>
      </c>
      <c r="AF5" s="20">
        <f>T5</f>
        <v>0.3</v>
      </c>
      <c r="AG5" s="20">
        <f>AF5/AE5</f>
        <v>0.6</v>
      </c>
    </row>
    <row r="6" spans="1:33" ht="409.5" x14ac:dyDescent="0.25">
      <c r="A6" s="132"/>
      <c r="B6" s="133"/>
      <c r="C6" s="119"/>
      <c r="D6" s="119"/>
      <c r="E6" s="119"/>
      <c r="F6" s="119"/>
      <c r="G6" s="119">
        <v>2</v>
      </c>
      <c r="H6" s="121" t="s">
        <v>263</v>
      </c>
      <c r="I6" s="70">
        <v>2</v>
      </c>
      <c r="J6" s="54" t="s">
        <v>264</v>
      </c>
      <c r="K6" s="52" t="s">
        <v>265</v>
      </c>
      <c r="L6" s="54" t="s">
        <v>266</v>
      </c>
      <c r="M6" s="66">
        <v>0.2</v>
      </c>
      <c r="N6" s="66">
        <v>0.3</v>
      </c>
      <c r="O6" s="66">
        <v>0.3</v>
      </c>
      <c r="P6" s="66">
        <v>0.2</v>
      </c>
      <c r="Q6" s="67">
        <v>0.2</v>
      </c>
      <c r="R6" s="68" t="s">
        <v>267</v>
      </c>
      <c r="S6" s="68" t="s">
        <v>268</v>
      </c>
      <c r="T6" s="67">
        <v>0.3</v>
      </c>
      <c r="U6" s="68" t="s">
        <v>269</v>
      </c>
      <c r="V6" s="68" t="s">
        <v>270</v>
      </c>
      <c r="W6" s="68"/>
      <c r="X6" s="69"/>
      <c r="Y6" s="69"/>
      <c r="Z6" s="69"/>
      <c r="AA6" s="36" t="s">
        <v>271</v>
      </c>
      <c r="AB6" s="20">
        <f t="shared" ref="AB6:AB14" si="0">M6+N6</f>
        <v>0.5</v>
      </c>
      <c r="AC6" s="20">
        <f t="shared" ref="AC6:AC14" si="1">Q6+T6</f>
        <v>0.5</v>
      </c>
      <c r="AD6" s="20">
        <f t="shared" ref="AD6:AD14" si="2">AC6/AB6</f>
        <v>1</v>
      </c>
      <c r="AE6" s="20">
        <f t="shared" ref="AE6:AE14" si="3">N6</f>
        <v>0.3</v>
      </c>
      <c r="AF6" s="20">
        <f t="shared" ref="AF6:AF14" si="4">T6</f>
        <v>0.3</v>
      </c>
      <c r="AG6" s="20">
        <f t="shared" ref="AG6:AG13" si="5">AF6/AE6</f>
        <v>1</v>
      </c>
    </row>
    <row r="7" spans="1:33" ht="150" x14ac:dyDescent="0.25">
      <c r="A7" s="132"/>
      <c r="B7" s="133"/>
      <c r="C7" s="119"/>
      <c r="D7" s="119"/>
      <c r="E7" s="119"/>
      <c r="F7" s="119"/>
      <c r="G7" s="119"/>
      <c r="H7" s="121"/>
      <c r="I7" s="70">
        <v>3</v>
      </c>
      <c r="J7" s="54" t="s">
        <v>272</v>
      </c>
      <c r="K7" s="52" t="s">
        <v>273</v>
      </c>
      <c r="L7" s="54" t="s">
        <v>256</v>
      </c>
      <c r="M7" s="66">
        <v>0.2</v>
      </c>
      <c r="N7" s="66">
        <v>0.3</v>
      </c>
      <c r="O7" s="66">
        <v>0.3</v>
      </c>
      <c r="P7" s="66">
        <v>0.2</v>
      </c>
      <c r="Q7" s="67">
        <v>0.2</v>
      </c>
      <c r="R7" s="68" t="s">
        <v>274</v>
      </c>
      <c r="S7" s="68" t="s">
        <v>275</v>
      </c>
      <c r="T7" s="67">
        <v>0.3</v>
      </c>
      <c r="U7" s="68" t="s">
        <v>276</v>
      </c>
      <c r="V7" s="68" t="s">
        <v>277</v>
      </c>
      <c r="W7" s="68"/>
      <c r="X7" s="69"/>
      <c r="Y7" s="69"/>
      <c r="Z7" s="69"/>
      <c r="AA7" s="71" t="s">
        <v>278</v>
      </c>
      <c r="AB7" s="20">
        <f t="shared" si="0"/>
        <v>0.5</v>
      </c>
      <c r="AC7" s="20">
        <f t="shared" si="1"/>
        <v>0.5</v>
      </c>
      <c r="AD7" s="20">
        <f t="shared" si="2"/>
        <v>1</v>
      </c>
      <c r="AE7" s="20">
        <f t="shared" si="3"/>
        <v>0.3</v>
      </c>
      <c r="AF7" s="20">
        <f t="shared" si="4"/>
        <v>0.3</v>
      </c>
      <c r="AG7" s="20">
        <f t="shared" si="5"/>
        <v>1</v>
      </c>
    </row>
    <row r="8" spans="1:33" ht="210" x14ac:dyDescent="0.25">
      <c r="A8" s="132"/>
      <c r="B8" s="133"/>
      <c r="C8" s="119" t="s">
        <v>279</v>
      </c>
      <c r="D8" s="119"/>
      <c r="E8" s="119"/>
      <c r="F8" s="119"/>
      <c r="G8" s="54">
        <v>3</v>
      </c>
      <c r="H8" s="64" t="s">
        <v>280</v>
      </c>
      <c r="I8" s="70">
        <v>4</v>
      </c>
      <c r="J8" s="54" t="s">
        <v>281</v>
      </c>
      <c r="K8" s="52" t="s">
        <v>282</v>
      </c>
      <c r="L8" s="54" t="s">
        <v>283</v>
      </c>
      <c r="M8" s="66">
        <v>0.1</v>
      </c>
      <c r="N8" s="66">
        <v>0.4</v>
      </c>
      <c r="O8" s="66">
        <v>0.5</v>
      </c>
      <c r="P8" s="66">
        <v>0</v>
      </c>
      <c r="Q8" s="67">
        <v>0.1</v>
      </c>
      <c r="R8" s="68" t="s">
        <v>284</v>
      </c>
      <c r="S8" s="72" t="s">
        <v>285</v>
      </c>
      <c r="T8" s="67">
        <v>0.2</v>
      </c>
      <c r="U8" s="72" t="s">
        <v>286</v>
      </c>
      <c r="V8" s="72" t="s">
        <v>287</v>
      </c>
      <c r="W8" s="68" t="s">
        <v>288</v>
      </c>
      <c r="X8" s="69"/>
      <c r="Y8" s="69"/>
      <c r="Z8" s="69"/>
      <c r="AA8" s="36" t="s">
        <v>289</v>
      </c>
      <c r="AB8" s="20">
        <f t="shared" si="0"/>
        <v>0.5</v>
      </c>
      <c r="AC8" s="20">
        <f t="shared" si="1"/>
        <v>0.30000000000000004</v>
      </c>
      <c r="AD8" s="20">
        <f t="shared" si="2"/>
        <v>0.60000000000000009</v>
      </c>
      <c r="AE8" s="20">
        <f t="shared" si="3"/>
        <v>0.4</v>
      </c>
      <c r="AF8" s="20">
        <f t="shared" si="4"/>
        <v>0.2</v>
      </c>
      <c r="AG8" s="20">
        <f t="shared" si="5"/>
        <v>0.5</v>
      </c>
    </row>
    <row r="9" spans="1:33" ht="330" x14ac:dyDescent="0.25">
      <c r="A9" s="132"/>
      <c r="B9" s="133"/>
      <c r="C9" s="119"/>
      <c r="D9" s="119"/>
      <c r="E9" s="120" t="s">
        <v>290</v>
      </c>
      <c r="F9" s="120"/>
      <c r="G9" s="119">
        <v>4</v>
      </c>
      <c r="H9" s="121" t="s">
        <v>291</v>
      </c>
      <c r="I9" s="70">
        <v>5</v>
      </c>
      <c r="J9" s="54" t="s">
        <v>292</v>
      </c>
      <c r="K9" s="52" t="s">
        <v>293</v>
      </c>
      <c r="L9" s="54" t="s">
        <v>294</v>
      </c>
      <c r="M9" s="65">
        <v>0.1</v>
      </c>
      <c r="N9" s="65">
        <v>0.4</v>
      </c>
      <c r="O9" s="65">
        <v>0.3</v>
      </c>
      <c r="P9" s="65">
        <v>0.2</v>
      </c>
      <c r="Q9" s="67">
        <v>0.25</v>
      </c>
      <c r="R9" s="68" t="s">
        <v>295</v>
      </c>
      <c r="S9" s="68" t="s">
        <v>296</v>
      </c>
      <c r="T9" s="67">
        <v>0.4</v>
      </c>
      <c r="U9" s="73" t="s">
        <v>297</v>
      </c>
      <c r="V9" s="68" t="s">
        <v>298</v>
      </c>
      <c r="W9" s="68"/>
      <c r="X9" s="69"/>
      <c r="Y9" s="69"/>
      <c r="Z9" s="69"/>
      <c r="AA9" s="71" t="s">
        <v>278</v>
      </c>
      <c r="AB9" s="20">
        <f t="shared" si="0"/>
        <v>0.5</v>
      </c>
      <c r="AC9" s="20">
        <f t="shared" si="1"/>
        <v>0.65</v>
      </c>
      <c r="AD9" s="20">
        <v>1</v>
      </c>
      <c r="AE9" s="20">
        <f t="shared" si="3"/>
        <v>0.4</v>
      </c>
      <c r="AF9" s="20">
        <f t="shared" si="4"/>
        <v>0.4</v>
      </c>
      <c r="AG9" s="20">
        <f t="shared" si="5"/>
        <v>1</v>
      </c>
    </row>
    <row r="10" spans="1:33" ht="75" x14ac:dyDescent="0.25">
      <c r="A10" s="132"/>
      <c r="B10" s="133"/>
      <c r="C10" s="119"/>
      <c r="D10" s="119"/>
      <c r="E10" s="120"/>
      <c r="F10" s="120"/>
      <c r="G10" s="119"/>
      <c r="H10" s="121"/>
      <c r="I10" s="70">
        <v>6</v>
      </c>
      <c r="J10" s="54" t="s">
        <v>299</v>
      </c>
      <c r="K10" s="52" t="s">
        <v>300</v>
      </c>
      <c r="L10" s="54" t="s">
        <v>294</v>
      </c>
      <c r="M10" s="65">
        <v>0.25</v>
      </c>
      <c r="N10" s="65">
        <v>0.25</v>
      </c>
      <c r="O10" s="65">
        <v>0.25</v>
      </c>
      <c r="P10" s="65">
        <v>0.25</v>
      </c>
      <c r="Q10" s="67">
        <v>0.2</v>
      </c>
      <c r="R10" s="68" t="s">
        <v>301</v>
      </c>
      <c r="S10" s="68" t="s">
        <v>302</v>
      </c>
      <c r="T10" s="67">
        <v>0.25</v>
      </c>
      <c r="U10" s="73" t="s">
        <v>303</v>
      </c>
      <c r="V10" s="68" t="s">
        <v>304</v>
      </c>
      <c r="W10" s="68"/>
      <c r="X10" s="69"/>
      <c r="Y10" s="69"/>
      <c r="Z10" s="69"/>
      <c r="AA10" s="71" t="s">
        <v>278</v>
      </c>
      <c r="AB10" s="20">
        <f t="shared" si="0"/>
        <v>0.5</v>
      </c>
      <c r="AC10" s="20">
        <f t="shared" si="1"/>
        <v>0.45</v>
      </c>
      <c r="AD10" s="20">
        <f t="shared" si="2"/>
        <v>0.9</v>
      </c>
      <c r="AE10" s="20">
        <f t="shared" si="3"/>
        <v>0.25</v>
      </c>
      <c r="AF10" s="20">
        <f t="shared" si="4"/>
        <v>0.25</v>
      </c>
      <c r="AG10" s="20">
        <f t="shared" si="5"/>
        <v>1</v>
      </c>
    </row>
    <row r="11" spans="1:33" ht="165" x14ac:dyDescent="0.25">
      <c r="A11" s="132"/>
      <c r="B11" s="133"/>
      <c r="C11" s="119" t="s">
        <v>305</v>
      </c>
      <c r="D11" s="119"/>
      <c r="E11" s="120"/>
      <c r="F11" s="120"/>
      <c r="G11" s="119"/>
      <c r="H11" s="121"/>
      <c r="I11" s="70">
        <v>7</v>
      </c>
      <c r="J11" s="54" t="s">
        <v>306</v>
      </c>
      <c r="K11" s="52" t="s">
        <v>307</v>
      </c>
      <c r="L11" s="54" t="s">
        <v>294</v>
      </c>
      <c r="M11" s="65">
        <v>0</v>
      </c>
      <c r="N11" s="65">
        <v>0</v>
      </c>
      <c r="O11" s="65">
        <v>0.4</v>
      </c>
      <c r="P11" s="65">
        <v>0.6</v>
      </c>
      <c r="Q11" s="67">
        <v>0.25</v>
      </c>
      <c r="R11" s="68" t="s">
        <v>308</v>
      </c>
      <c r="S11" s="68" t="s">
        <v>309</v>
      </c>
      <c r="T11" s="67">
        <v>0.1</v>
      </c>
      <c r="U11" s="73" t="s">
        <v>310</v>
      </c>
      <c r="V11" s="68" t="s">
        <v>311</v>
      </c>
      <c r="W11" s="68"/>
      <c r="X11" s="69"/>
      <c r="Y11" s="69"/>
      <c r="Z11" s="69"/>
      <c r="AA11" s="71" t="s">
        <v>278</v>
      </c>
      <c r="AB11" s="20">
        <f t="shared" si="0"/>
        <v>0</v>
      </c>
      <c r="AC11" s="20">
        <f t="shared" si="1"/>
        <v>0.35</v>
      </c>
      <c r="AD11" s="20">
        <v>1</v>
      </c>
      <c r="AE11" s="20">
        <f t="shared" si="3"/>
        <v>0</v>
      </c>
      <c r="AF11" s="20">
        <v>0</v>
      </c>
      <c r="AG11" s="20">
        <v>1</v>
      </c>
    </row>
    <row r="12" spans="1:33" ht="210" x14ac:dyDescent="0.25">
      <c r="A12" s="132"/>
      <c r="B12" s="133"/>
      <c r="C12" s="119"/>
      <c r="D12" s="119"/>
      <c r="E12" s="120"/>
      <c r="F12" s="120"/>
      <c r="G12" s="122">
        <v>5</v>
      </c>
      <c r="H12" s="125" t="s">
        <v>312</v>
      </c>
      <c r="I12" s="70">
        <v>8</v>
      </c>
      <c r="J12" s="54" t="s">
        <v>313</v>
      </c>
      <c r="K12" s="52" t="s">
        <v>314</v>
      </c>
      <c r="L12" s="54" t="s">
        <v>315</v>
      </c>
      <c r="M12" s="65">
        <v>0.1</v>
      </c>
      <c r="N12" s="65">
        <v>0.3</v>
      </c>
      <c r="O12" s="65">
        <v>0.4</v>
      </c>
      <c r="P12" s="65">
        <v>0.2</v>
      </c>
      <c r="Q12" s="67">
        <v>0.1</v>
      </c>
      <c r="R12" s="68" t="s">
        <v>316</v>
      </c>
      <c r="S12" s="68" t="s">
        <v>317</v>
      </c>
      <c r="T12" s="67">
        <v>0.4</v>
      </c>
      <c r="U12" s="68" t="s">
        <v>318</v>
      </c>
      <c r="V12" s="68" t="s">
        <v>319</v>
      </c>
      <c r="W12" s="68"/>
      <c r="X12" s="69"/>
      <c r="Y12" s="69"/>
      <c r="Z12" s="69"/>
      <c r="AA12" s="71" t="s">
        <v>278</v>
      </c>
      <c r="AB12" s="20">
        <f t="shared" si="0"/>
        <v>0.4</v>
      </c>
      <c r="AC12" s="20">
        <f t="shared" si="1"/>
        <v>0.5</v>
      </c>
      <c r="AD12" s="20">
        <v>1</v>
      </c>
      <c r="AE12" s="20">
        <f t="shared" si="3"/>
        <v>0.3</v>
      </c>
      <c r="AF12" s="20">
        <f t="shared" si="4"/>
        <v>0.4</v>
      </c>
      <c r="AG12" s="20">
        <v>1</v>
      </c>
    </row>
    <row r="13" spans="1:33" ht="330" x14ac:dyDescent="0.25">
      <c r="A13" s="132"/>
      <c r="B13" s="133"/>
      <c r="C13" s="119"/>
      <c r="D13" s="119"/>
      <c r="E13" s="120"/>
      <c r="F13" s="120"/>
      <c r="G13" s="123"/>
      <c r="H13" s="126"/>
      <c r="I13" s="70">
        <v>9</v>
      </c>
      <c r="J13" s="54" t="s">
        <v>320</v>
      </c>
      <c r="K13" s="52" t="s">
        <v>321</v>
      </c>
      <c r="L13" s="54" t="s">
        <v>322</v>
      </c>
      <c r="M13" s="65">
        <v>0.3</v>
      </c>
      <c r="N13" s="65">
        <v>0.3</v>
      </c>
      <c r="O13" s="65">
        <v>0.2</v>
      </c>
      <c r="P13" s="65">
        <v>0.2</v>
      </c>
      <c r="Q13" s="67">
        <v>0.3</v>
      </c>
      <c r="R13" s="68" t="s">
        <v>323</v>
      </c>
      <c r="S13" s="68" t="s">
        <v>324</v>
      </c>
      <c r="T13" s="67">
        <v>0.3</v>
      </c>
      <c r="U13" s="68" t="s">
        <v>325</v>
      </c>
      <c r="V13" s="68" t="s">
        <v>326</v>
      </c>
      <c r="W13" s="68"/>
      <c r="X13" s="69"/>
      <c r="Y13" s="69"/>
      <c r="Z13" s="69"/>
      <c r="AA13" s="71" t="s">
        <v>278</v>
      </c>
      <c r="AB13" s="20">
        <f t="shared" si="0"/>
        <v>0.6</v>
      </c>
      <c r="AC13" s="20">
        <f t="shared" si="1"/>
        <v>0.6</v>
      </c>
      <c r="AD13" s="20">
        <f t="shared" si="2"/>
        <v>1</v>
      </c>
      <c r="AE13" s="20">
        <f t="shared" si="3"/>
        <v>0.3</v>
      </c>
      <c r="AF13" s="20">
        <f t="shared" si="4"/>
        <v>0.3</v>
      </c>
      <c r="AG13" s="20">
        <f t="shared" si="5"/>
        <v>1</v>
      </c>
    </row>
    <row r="14" spans="1:33" ht="90" x14ac:dyDescent="0.25">
      <c r="A14" s="134"/>
      <c r="B14" s="135"/>
      <c r="C14" s="128" t="s">
        <v>252</v>
      </c>
      <c r="D14" s="129"/>
      <c r="E14" s="120"/>
      <c r="F14" s="120"/>
      <c r="G14" s="124"/>
      <c r="H14" s="127"/>
      <c r="I14" s="70">
        <v>10</v>
      </c>
      <c r="J14" s="54" t="s">
        <v>327</v>
      </c>
      <c r="K14" s="52" t="s">
        <v>328</v>
      </c>
      <c r="L14" s="54" t="s">
        <v>329</v>
      </c>
      <c r="M14" s="65">
        <v>0.2</v>
      </c>
      <c r="N14" s="65">
        <v>0.3</v>
      </c>
      <c r="O14" s="65">
        <v>0.3</v>
      </c>
      <c r="P14" s="65">
        <v>0.2</v>
      </c>
      <c r="Q14" s="67">
        <v>0.1</v>
      </c>
      <c r="R14" s="68" t="s">
        <v>330</v>
      </c>
      <c r="S14" s="68"/>
      <c r="T14" s="67">
        <v>0.4</v>
      </c>
      <c r="U14" s="68" t="s">
        <v>331</v>
      </c>
      <c r="V14" s="68" t="s">
        <v>332</v>
      </c>
      <c r="W14" s="68"/>
      <c r="X14" s="69"/>
      <c r="Y14" s="69"/>
      <c r="Z14" s="69"/>
      <c r="AA14" s="71" t="s">
        <v>333</v>
      </c>
      <c r="AB14" s="20">
        <f t="shared" si="0"/>
        <v>0.5</v>
      </c>
      <c r="AC14" s="20">
        <f t="shared" si="1"/>
        <v>0.5</v>
      </c>
      <c r="AD14" s="20">
        <f t="shared" si="2"/>
        <v>1</v>
      </c>
      <c r="AE14" s="20">
        <f t="shared" si="3"/>
        <v>0.3</v>
      </c>
      <c r="AF14" s="20">
        <f t="shared" si="4"/>
        <v>0.4</v>
      </c>
      <c r="AG14" s="20">
        <v>1</v>
      </c>
    </row>
    <row r="15" spans="1:33" x14ac:dyDescent="0.25">
      <c r="V15" s="24" t="s">
        <v>57</v>
      </c>
      <c r="AG15" s="25">
        <f>AVERAGE(AG5:AG14)</f>
        <v>0.90999999999999992</v>
      </c>
    </row>
    <row r="16" spans="1:33" x14ac:dyDescent="0.25">
      <c r="V16" s="24" t="s">
        <v>58</v>
      </c>
      <c r="AG16" s="75">
        <v>10</v>
      </c>
    </row>
    <row r="17" spans="22:33" x14ac:dyDescent="0.25">
      <c r="V17" s="24" t="s">
        <v>59</v>
      </c>
      <c r="AG17" s="75">
        <v>9</v>
      </c>
    </row>
  </sheetData>
  <sheetProtection algorithmName="SHA-512" hashValue="lxBlCmJmvtVEHNErfdNI6r0X0vDiDROx3DGh2dPr8SVF5vL7EK58tgN8YNyTqGnHKLZXX9pO0Dp2Q+vG8sy9lA==" saltValue="FAL4m+KvOYCfRIEU96ojsg==" spinCount="100000" sheet="1" objects="1" scenarios="1"/>
  <mergeCells count="27">
    <mergeCell ref="A1:D3"/>
    <mergeCell ref="E1:P3"/>
    <mergeCell ref="Q1:AD2"/>
    <mergeCell ref="AE1:AG1"/>
    <mergeCell ref="AE2:AG2"/>
    <mergeCell ref="Q3:S3"/>
    <mergeCell ref="T3:W3"/>
    <mergeCell ref="AB3:AD3"/>
    <mergeCell ref="AE3:AG3"/>
    <mergeCell ref="A5:B14"/>
    <mergeCell ref="C5:D7"/>
    <mergeCell ref="E5:F8"/>
    <mergeCell ref="G6:G7"/>
    <mergeCell ref="H6:H7"/>
    <mergeCell ref="A4:B4"/>
    <mergeCell ref="C4:D4"/>
    <mergeCell ref="E4:F4"/>
    <mergeCell ref="G4:H4"/>
    <mergeCell ref="I4:J4"/>
    <mergeCell ref="C8:D10"/>
    <mergeCell ref="E9:F14"/>
    <mergeCell ref="G9:G11"/>
    <mergeCell ref="H9:H11"/>
    <mergeCell ref="C11:D13"/>
    <mergeCell ref="G12:G14"/>
    <mergeCell ref="H12:H14"/>
    <mergeCell ref="C14:D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6283-BF15-48B2-A651-87C9BD2AAE50}">
  <dimension ref="A1:AE15"/>
  <sheetViews>
    <sheetView tabSelected="1" zoomScale="60" zoomScaleNormal="60" workbookViewId="0">
      <selection activeCell="M6" sqref="M6"/>
    </sheetView>
  </sheetViews>
  <sheetFormatPr baseColWidth="10" defaultRowHeight="15" x14ac:dyDescent="0.25"/>
  <cols>
    <col min="1" max="1" width="4.42578125" customWidth="1"/>
    <col min="3" max="3" width="2.7109375" customWidth="1"/>
    <col min="5" max="5" width="3.42578125" customWidth="1"/>
    <col min="7" max="7" width="3.42578125" customWidth="1"/>
    <col min="8" max="8" width="22" customWidth="1"/>
    <col min="9" max="9" width="3.28515625" customWidth="1"/>
    <col min="10" max="10" width="41.42578125" customWidth="1"/>
    <col min="11" max="11" width="28.42578125" customWidth="1"/>
    <col min="12" max="12" width="27.7109375" customWidth="1"/>
    <col min="13" max="13" width="18.5703125" customWidth="1"/>
    <col min="14" max="14" width="19.28515625" customWidth="1"/>
    <col min="15" max="15" width="20.28515625" customWidth="1"/>
    <col min="16" max="16" width="18.85546875" customWidth="1"/>
    <col min="17" max="17" width="18.42578125" customWidth="1"/>
    <col min="18" max="18" width="61.140625" customWidth="1"/>
    <col min="19" max="19" width="35.140625" customWidth="1"/>
    <col min="20" max="20" width="17.28515625" customWidth="1"/>
    <col min="21" max="21" width="80.7109375" customWidth="1"/>
    <col min="22" max="22" width="0" hidden="1" customWidth="1"/>
    <col min="23" max="23" width="39.28515625" customWidth="1"/>
    <col min="24" max="30" width="0" hidden="1" customWidth="1"/>
    <col min="31" max="31" width="59.140625" customWidth="1"/>
  </cols>
  <sheetData>
    <row r="1" spans="1:31" x14ac:dyDescent="0.25">
      <c r="A1" s="93"/>
      <c r="B1" s="93"/>
      <c r="C1" s="93"/>
      <c r="D1" s="93"/>
      <c r="E1" s="137" t="s">
        <v>334</v>
      </c>
      <c r="F1" s="137"/>
      <c r="G1" s="137"/>
      <c r="H1" s="137"/>
      <c r="I1" s="137"/>
      <c r="J1" s="137"/>
      <c r="K1" s="137"/>
      <c r="L1" s="137"/>
      <c r="M1" s="137"/>
      <c r="N1" s="137"/>
      <c r="O1" s="137"/>
      <c r="P1" s="137"/>
      <c r="Q1" s="76"/>
      <c r="R1" s="76"/>
      <c r="AC1" s="77"/>
    </row>
    <row r="2" spans="1:31" x14ac:dyDescent="0.25">
      <c r="A2" s="93"/>
      <c r="B2" s="93"/>
      <c r="C2" s="93"/>
      <c r="D2" s="93"/>
      <c r="E2" s="137"/>
      <c r="F2" s="137"/>
      <c r="G2" s="137"/>
      <c r="H2" s="137"/>
      <c r="I2" s="137"/>
      <c r="J2" s="137"/>
      <c r="K2" s="137"/>
      <c r="L2" s="137"/>
      <c r="M2" s="137"/>
      <c r="N2" s="137"/>
      <c r="O2" s="137"/>
      <c r="P2" s="137"/>
      <c r="Q2" s="115" t="s">
        <v>335</v>
      </c>
      <c r="R2" s="115"/>
      <c r="S2" s="115"/>
      <c r="T2" s="115" t="s">
        <v>336</v>
      </c>
      <c r="U2" s="115"/>
      <c r="V2" s="115"/>
      <c r="W2" s="115"/>
      <c r="X2" s="115" t="s">
        <v>337</v>
      </c>
      <c r="Y2" s="115"/>
      <c r="Z2" s="115"/>
      <c r="AA2" s="115"/>
      <c r="AB2" s="115"/>
      <c r="AC2" s="101" t="s">
        <v>3</v>
      </c>
      <c r="AD2" s="101"/>
      <c r="AE2" s="101"/>
    </row>
    <row r="3" spans="1:31" ht="39" customHeight="1" x14ac:dyDescent="0.25">
      <c r="A3" s="93"/>
      <c r="B3" s="93"/>
      <c r="C3" s="93"/>
      <c r="D3" s="93"/>
      <c r="E3" s="137"/>
      <c r="F3" s="137"/>
      <c r="G3" s="137"/>
      <c r="H3" s="137"/>
      <c r="I3" s="137"/>
      <c r="J3" s="137"/>
      <c r="K3" s="137"/>
      <c r="L3" s="137"/>
      <c r="M3" s="137"/>
      <c r="N3" s="137"/>
      <c r="O3" s="137"/>
      <c r="P3" s="137"/>
      <c r="Q3" s="115"/>
      <c r="R3" s="115"/>
      <c r="S3" s="115"/>
      <c r="T3" s="115"/>
      <c r="U3" s="115"/>
      <c r="V3" s="115"/>
      <c r="W3" s="115"/>
      <c r="X3" s="115"/>
      <c r="Y3" s="115"/>
      <c r="Z3" s="115"/>
      <c r="AA3" s="115"/>
      <c r="AB3" s="115"/>
      <c r="AC3" s="101"/>
      <c r="AD3" s="101"/>
      <c r="AE3" s="101"/>
    </row>
    <row r="4" spans="1:31" ht="115.5" x14ac:dyDescent="0.25">
      <c r="A4" s="111" t="s">
        <v>4</v>
      </c>
      <c r="B4" s="111"/>
      <c r="C4" s="111" t="s">
        <v>5</v>
      </c>
      <c r="D4" s="111"/>
      <c r="E4" s="111" t="s">
        <v>6</v>
      </c>
      <c r="F4" s="111"/>
      <c r="G4" s="118" t="s">
        <v>7</v>
      </c>
      <c r="H4" s="118"/>
      <c r="I4" s="118" t="s">
        <v>8</v>
      </c>
      <c r="J4" s="118"/>
      <c r="K4" s="49" t="s">
        <v>9</v>
      </c>
      <c r="L4" s="50" t="s">
        <v>10</v>
      </c>
      <c r="M4" s="49" t="s">
        <v>338</v>
      </c>
      <c r="N4" s="49" t="s">
        <v>12</v>
      </c>
      <c r="O4" s="49" t="s">
        <v>13</v>
      </c>
      <c r="P4" s="49" t="s">
        <v>14</v>
      </c>
      <c r="Q4" s="49" t="s">
        <v>15</v>
      </c>
      <c r="R4" s="49" t="s">
        <v>68</v>
      </c>
      <c r="S4" s="49" t="s">
        <v>17</v>
      </c>
      <c r="T4" s="78" t="s">
        <v>18</v>
      </c>
      <c r="U4" s="78" t="s">
        <v>19</v>
      </c>
      <c r="V4" s="78" t="s">
        <v>20</v>
      </c>
      <c r="W4" s="78" t="s">
        <v>21</v>
      </c>
      <c r="X4" s="9" t="s">
        <v>22</v>
      </c>
      <c r="Y4" s="9" t="s">
        <v>23</v>
      </c>
      <c r="Z4" s="9" t="s">
        <v>24</v>
      </c>
      <c r="AA4" s="9" t="s">
        <v>69</v>
      </c>
      <c r="AB4" s="9" t="s">
        <v>28</v>
      </c>
      <c r="AC4" s="9" t="s">
        <v>26</v>
      </c>
      <c r="AD4" s="9" t="s">
        <v>27</v>
      </c>
      <c r="AE4" s="9" t="s">
        <v>28</v>
      </c>
    </row>
    <row r="5" spans="1:31" ht="66.75" customHeight="1" x14ac:dyDescent="0.25">
      <c r="A5" s="104" t="s">
        <v>29</v>
      </c>
      <c r="B5" s="105"/>
      <c r="C5" s="144"/>
      <c r="D5" s="145"/>
      <c r="E5" s="150" t="s">
        <v>31</v>
      </c>
      <c r="F5" s="151"/>
      <c r="G5" s="47">
        <v>1</v>
      </c>
      <c r="H5" s="43" t="s">
        <v>339</v>
      </c>
      <c r="I5" s="79">
        <v>1</v>
      </c>
      <c r="J5" s="17" t="s">
        <v>340</v>
      </c>
      <c r="K5" s="32" t="s">
        <v>341</v>
      </c>
      <c r="L5" s="80" t="s">
        <v>342</v>
      </c>
      <c r="M5" s="16">
        <v>0</v>
      </c>
      <c r="N5" s="16">
        <v>0</v>
      </c>
      <c r="O5" s="16">
        <v>0.5</v>
      </c>
      <c r="P5" s="16">
        <v>0.5</v>
      </c>
      <c r="Q5" s="22">
        <v>0</v>
      </c>
      <c r="R5" s="31" t="s">
        <v>80</v>
      </c>
      <c r="S5" s="31" t="s">
        <v>80</v>
      </c>
      <c r="T5" s="44">
        <v>0</v>
      </c>
      <c r="U5" s="31" t="s">
        <v>80</v>
      </c>
      <c r="V5" s="31" t="s">
        <v>80</v>
      </c>
      <c r="W5" s="31" t="s">
        <v>80</v>
      </c>
      <c r="X5" s="67">
        <f>M5+Y5</f>
        <v>0</v>
      </c>
      <c r="Y5" s="67">
        <f>Q5+T5</f>
        <v>0</v>
      </c>
      <c r="Z5" s="67">
        <v>0</v>
      </c>
      <c r="AA5" s="81"/>
      <c r="AB5" s="82"/>
      <c r="AC5" s="83">
        <f>N5</f>
        <v>0</v>
      </c>
      <c r="AD5" s="83">
        <f>T5</f>
        <v>0</v>
      </c>
      <c r="AE5" s="84">
        <v>1</v>
      </c>
    </row>
    <row r="6" spans="1:31" ht="115.5" x14ac:dyDescent="0.25">
      <c r="A6" s="106"/>
      <c r="B6" s="107"/>
      <c r="C6" s="146"/>
      <c r="D6" s="147"/>
      <c r="E6" s="152"/>
      <c r="F6" s="153"/>
      <c r="G6" s="103">
        <v>2</v>
      </c>
      <c r="H6" s="161" t="s">
        <v>343</v>
      </c>
      <c r="I6" s="85">
        <v>2</v>
      </c>
      <c r="J6" s="17" t="s">
        <v>344</v>
      </c>
      <c r="K6" s="32" t="s">
        <v>345</v>
      </c>
      <c r="L6" s="80" t="s">
        <v>342</v>
      </c>
      <c r="M6" s="16">
        <v>0.25</v>
      </c>
      <c r="N6" s="16">
        <v>0.25</v>
      </c>
      <c r="O6" s="16">
        <v>0.25</v>
      </c>
      <c r="P6" s="16">
        <v>0.25</v>
      </c>
      <c r="Q6" s="22">
        <v>0.25</v>
      </c>
      <c r="R6" s="17" t="s">
        <v>346</v>
      </c>
      <c r="S6" s="17" t="s">
        <v>347</v>
      </c>
      <c r="T6" s="83">
        <v>0.25</v>
      </c>
      <c r="U6" s="17" t="s">
        <v>348</v>
      </c>
      <c r="V6" s="82"/>
      <c r="W6" s="17" t="s">
        <v>349</v>
      </c>
      <c r="X6" s="83">
        <f>M6+N6</f>
        <v>0.5</v>
      </c>
      <c r="Y6" s="83">
        <f>Q6+T6</f>
        <v>0.5</v>
      </c>
      <c r="Z6" s="84">
        <f t="shared" ref="Z6:Z12" si="0">Y6/X6</f>
        <v>1</v>
      </c>
      <c r="AA6" s="82"/>
      <c r="AB6" s="82"/>
      <c r="AC6" s="83">
        <f t="shared" ref="AC6:AC12" si="1">N6</f>
        <v>0.25</v>
      </c>
      <c r="AD6" s="83">
        <f t="shared" ref="AD6:AD12" si="2">T6</f>
        <v>0.25</v>
      </c>
      <c r="AE6" s="84">
        <f t="shared" ref="AE6:AE12" si="3">AD6/AC6</f>
        <v>1</v>
      </c>
    </row>
    <row r="7" spans="1:31" ht="49.5" x14ac:dyDescent="0.25">
      <c r="A7" s="106"/>
      <c r="B7" s="107"/>
      <c r="C7" s="146"/>
      <c r="D7" s="147"/>
      <c r="E7" s="152"/>
      <c r="F7" s="153"/>
      <c r="G7" s="103"/>
      <c r="H7" s="161"/>
      <c r="I7" s="85">
        <v>3</v>
      </c>
      <c r="J7" s="35" t="s">
        <v>350</v>
      </c>
      <c r="K7" s="32" t="s">
        <v>351</v>
      </c>
      <c r="L7" s="80" t="s">
        <v>342</v>
      </c>
      <c r="M7" s="16">
        <v>0.25</v>
      </c>
      <c r="N7" s="16">
        <v>0.25</v>
      </c>
      <c r="O7" s="16">
        <v>0.25</v>
      </c>
      <c r="P7" s="16">
        <v>0.25</v>
      </c>
      <c r="Q7" s="22">
        <v>0.25</v>
      </c>
      <c r="R7" s="17" t="s">
        <v>352</v>
      </c>
      <c r="S7" s="17" t="s">
        <v>353</v>
      </c>
      <c r="T7" s="83">
        <v>0.25</v>
      </c>
      <c r="U7" s="17" t="s">
        <v>354</v>
      </c>
      <c r="V7" s="82"/>
      <c r="W7" s="17" t="s">
        <v>355</v>
      </c>
      <c r="X7" s="83">
        <f>M7+N7</f>
        <v>0.5</v>
      </c>
      <c r="Y7" s="83">
        <f t="shared" ref="Y7:Y12" si="4">Q7+T7</f>
        <v>0.5</v>
      </c>
      <c r="Z7" s="84">
        <f t="shared" si="0"/>
        <v>1</v>
      </c>
      <c r="AA7" s="82"/>
      <c r="AB7" s="82"/>
      <c r="AC7" s="83">
        <f t="shared" si="1"/>
        <v>0.25</v>
      </c>
      <c r="AD7" s="83">
        <f t="shared" si="2"/>
        <v>0.25</v>
      </c>
      <c r="AE7" s="84">
        <f t="shared" si="3"/>
        <v>1</v>
      </c>
    </row>
    <row r="8" spans="1:31" ht="49.5" x14ac:dyDescent="0.25">
      <c r="A8" s="106"/>
      <c r="B8" s="107"/>
      <c r="C8" s="148"/>
      <c r="D8" s="149"/>
      <c r="E8" s="154"/>
      <c r="F8" s="155"/>
      <c r="G8" s="47">
        <v>3</v>
      </c>
      <c r="H8" s="86" t="s">
        <v>356</v>
      </c>
      <c r="I8" s="85">
        <v>4</v>
      </c>
      <c r="J8" s="18" t="s">
        <v>357</v>
      </c>
      <c r="K8" s="32" t="s">
        <v>358</v>
      </c>
      <c r="L8" s="80" t="s">
        <v>342</v>
      </c>
      <c r="M8" s="16">
        <v>0.5</v>
      </c>
      <c r="N8" s="16">
        <v>0.5</v>
      </c>
      <c r="O8" s="16">
        <v>0</v>
      </c>
      <c r="P8" s="16">
        <v>0</v>
      </c>
      <c r="Q8" s="22">
        <v>0.5</v>
      </c>
      <c r="R8" s="17" t="s">
        <v>359</v>
      </c>
      <c r="S8" s="17" t="s">
        <v>360</v>
      </c>
      <c r="T8" s="83">
        <v>0.5</v>
      </c>
      <c r="U8" s="17" t="s">
        <v>361</v>
      </c>
      <c r="V8" s="82"/>
      <c r="W8" s="17" t="s">
        <v>362</v>
      </c>
      <c r="X8" s="83">
        <f t="shared" ref="X8:X12" si="5">M8+N8</f>
        <v>1</v>
      </c>
      <c r="Y8" s="83">
        <f t="shared" si="4"/>
        <v>1</v>
      </c>
      <c r="Z8" s="84">
        <f t="shared" si="0"/>
        <v>1</v>
      </c>
      <c r="AA8" s="82"/>
      <c r="AB8" s="82"/>
      <c r="AC8" s="83">
        <f t="shared" si="1"/>
        <v>0.5</v>
      </c>
      <c r="AD8" s="83">
        <f t="shared" si="2"/>
        <v>0.5</v>
      </c>
      <c r="AE8" s="84">
        <f t="shared" si="3"/>
        <v>1</v>
      </c>
    </row>
    <row r="9" spans="1:31" ht="82.5" x14ac:dyDescent="0.25">
      <c r="A9" s="106"/>
      <c r="B9" s="107"/>
      <c r="C9" s="144" t="s">
        <v>363</v>
      </c>
      <c r="D9" s="145"/>
      <c r="E9" s="150" t="s">
        <v>364</v>
      </c>
      <c r="F9" s="151"/>
      <c r="G9" s="103">
        <v>4</v>
      </c>
      <c r="H9" s="156" t="s">
        <v>365</v>
      </c>
      <c r="I9" s="85">
        <v>5</v>
      </c>
      <c r="J9" s="33" t="s">
        <v>366</v>
      </c>
      <c r="K9" s="32" t="s">
        <v>367</v>
      </c>
      <c r="L9" s="87" t="s">
        <v>368</v>
      </c>
      <c r="M9" s="16">
        <v>0.25</v>
      </c>
      <c r="N9" s="16">
        <v>0.25</v>
      </c>
      <c r="O9" s="16">
        <v>0.25</v>
      </c>
      <c r="P9" s="16">
        <v>0.25</v>
      </c>
      <c r="Q9" s="22">
        <v>0.25</v>
      </c>
      <c r="R9" s="17" t="s">
        <v>369</v>
      </c>
      <c r="S9" s="17" t="s">
        <v>370</v>
      </c>
      <c r="T9" s="83">
        <v>0.25</v>
      </c>
      <c r="U9" s="17" t="s">
        <v>371</v>
      </c>
      <c r="V9" s="82"/>
      <c r="W9" s="14" t="s">
        <v>372</v>
      </c>
      <c r="X9" s="83">
        <f t="shared" si="5"/>
        <v>0.5</v>
      </c>
      <c r="Y9" s="83">
        <f t="shared" si="4"/>
        <v>0.5</v>
      </c>
      <c r="Z9" s="84">
        <f t="shared" si="0"/>
        <v>1</v>
      </c>
      <c r="AA9" s="82"/>
      <c r="AB9" s="82"/>
      <c r="AC9" s="83">
        <f t="shared" si="1"/>
        <v>0.25</v>
      </c>
      <c r="AD9" s="83">
        <f t="shared" si="2"/>
        <v>0.25</v>
      </c>
      <c r="AE9" s="84">
        <f t="shared" si="3"/>
        <v>1</v>
      </c>
    </row>
    <row r="10" spans="1:31" ht="66" x14ac:dyDescent="0.25">
      <c r="A10" s="106"/>
      <c r="B10" s="107"/>
      <c r="C10" s="146"/>
      <c r="D10" s="147"/>
      <c r="E10" s="152"/>
      <c r="F10" s="153"/>
      <c r="G10" s="103"/>
      <c r="H10" s="156"/>
      <c r="I10" s="85">
        <v>6</v>
      </c>
      <c r="J10" s="17" t="s">
        <v>373</v>
      </c>
      <c r="K10" s="32" t="s">
        <v>374</v>
      </c>
      <c r="L10" s="87" t="s">
        <v>368</v>
      </c>
      <c r="M10" s="16">
        <v>0.25</v>
      </c>
      <c r="N10" s="16">
        <v>0.25</v>
      </c>
      <c r="O10" s="16">
        <v>0.25</v>
      </c>
      <c r="P10" s="16">
        <v>0.25</v>
      </c>
      <c r="Q10" s="22">
        <v>0.25</v>
      </c>
      <c r="R10" s="17" t="s">
        <v>375</v>
      </c>
      <c r="S10" s="17" t="s">
        <v>376</v>
      </c>
      <c r="T10" s="83">
        <v>0.25</v>
      </c>
      <c r="U10" s="17" t="s">
        <v>377</v>
      </c>
      <c r="V10" s="82"/>
      <c r="W10" s="17" t="s">
        <v>376</v>
      </c>
      <c r="X10" s="83">
        <f t="shared" si="5"/>
        <v>0.5</v>
      </c>
      <c r="Y10" s="83">
        <f t="shared" si="4"/>
        <v>0.5</v>
      </c>
      <c r="Z10" s="84">
        <f t="shared" si="0"/>
        <v>1</v>
      </c>
      <c r="AA10" s="82"/>
      <c r="AB10" s="82"/>
      <c r="AC10" s="83">
        <f t="shared" si="1"/>
        <v>0.25</v>
      </c>
      <c r="AD10" s="83">
        <f t="shared" si="2"/>
        <v>0.25</v>
      </c>
      <c r="AE10" s="84">
        <f t="shared" si="3"/>
        <v>1</v>
      </c>
    </row>
    <row r="11" spans="1:31" ht="82.5" x14ac:dyDescent="0.25">
      <c r="A11" s="106"/>
      <c r="B11" s="107"/>
      <c r="C11" s="148"/>
      <c r="D11" s="149"/>
      <c r="E11" s="154"/>
      <c r="F11" s="155"/>
      <c r="G11" s="103"/>
      <c r="H11" s="156"/>
      <c r="I11" s="85">
        <v>7</v>
      </c>
      <c r="J11" s="40" t="s">
        <v>378</v>
      </c>
      <c r="K11" s="32" t="s">
        <v>379</v>
      </c>
      <c r="L11" s="87" t="s">
        <v>368</v>
      </c>
      <c r="M11" s="16">
        <v>0.25</v>
      </c>
      <c r="N11" s="16">
        <v>0.25</v>
      </c>
      <c r="O11" s="16">
        <v>0.25</v>
      </c>
      <c r="P11" s="16">
        <v>0.25</v>
      </c>
      <c r="Q11" s="22">
        <v>0.25</v>
      </c>
      <c r="R11" s="17" t="s">
        <v>380</v>
      </c>
      <c r="S11" s="17" t="s">
        <v>381</v>
      </c>
      <c r="T11" s="83">
        <v>0.25</v>
      </c>
      <c r="U11" s="17" t="s">
        <v>382</v>
      </c>
      <c r="V11" s="82"/>
      <c r="W11" s="17" t="s">
        <v>383</v>
      </c>
      <c r="X11" s="83">
        <f t="shared" si="5"/>
        <v>0.5</v>
      </c>
      <c r="Y11" s="83">
        <f t="shared" si="4"/>
        <v>0.5</v>
      </c>
      <c r="Z11" s="84">
        <f t="shared" si="0"/>
        <v>1</v>
      </c>
      <c r="AA11" s="82"/>
      <c r="AB11" s="82"/>
      <c r="AC11" s="83">
        <f t="shared" si="1"/>
        <v>0.25</v>
      </c>
      <c r="AD11" s="83">
        <f t="shared" si="2"/>
        <v>0.25</v>
      </c>
      <c r="AE11" s="84">
        <f t="shared" si="3"/>
        <v>1</v>
      </c>
    </row>
    <row r="12" spans="1:31" ht="66" x14ac:dyDescent="0.25">
      <c r="A12" s="108"/>
      <c r="B12" s="109"/>
      <c r="C12" s="157" t="s">
        <v>384</v>
      </c>
      <c r="D12" s="158"/>
      <c r="E12" s="159" t="s">
        <v>72</v>
      </c>
      <c r="F12" s="160"/>
      <c r="G12" s="103"/>
      <c r="H12" s="156"/>
      <c r="I12" s="85">
        <v>8</v>
      </c>
      <c r="J12" s="40" t="s">
        <v>385</v>
      </c>
      <c r="K12" s="32" t="s">
        <v>386</v>
      </c>
      <c r="L12" s="87" t="s">
        <v>368</v>
      </c>
      <c r="M12" s="88">
        <v>0.25</v>
      </c>
      <c r="N12" s="88">
        <v>0.25</v>
      </c>
      <c r="O12" s="88">
        <v>0.25</v>
      </c>
      <c r="P12" s="88">
        <v>0.25</v>
      </c>
      <c r="Q12" s="22">
        <v>0.25</v>
      </c>
      <c r="R12" s="17" t="s">
        <v>387</v>
      </c>
      <c r="S12" s="17" t="s">
        <v>388</v>
      </c>
      <c r="T12" s="83">
        <v>0.25</v>
      </c>
      <c r="U12" s="17" t="s">
        <v>389</v>
      </c>
      <c r="V12" s="82"/>
      <c r="W12" s="17" t="s">
        <v>390</v>
      </c>
      <c r="X12" s="83">
        <f t="shared" si="5"/>
        <v>0.5</v>
      </c>
      <c r="Y12" s="83">
        <f t="shared" si="4"/>
        <v>0.5</v>
      </c>
      <c r="Z12" s="84">
        <f t="shared" si="0"/>
        <v>1</v>
      </c>
      <c r="AA12" s="82"/>
      <c r="AB12" s="82"/>
      <c r="AC12" s="83">
        <f t="shared" si="1"/>
        <v>0.25</v>
      </c>
      <c r="AD12" s="83">
        <f t="shared" si="2"/>
        <v>0.25</v>
      </c>
      <c r="AE12" s="84">
        <f t="shared" si="3"/>
        <v>1</v>
      </c>
    </row>
    <row r="13" spans="1:31" ht="33" x14ac:dyDescent="0.25">
      <c r="W13" s="24" t="s">
        <v>57</v>
      </c>
      <c r="AC13" s="77"/>
      <c r="AE13" s="89">
        <f>AVERAGE(AE5:AE12)</f>
        <v>1</v>
      </c>
    </row>
    <row r="14" spans="1:31" ht="16.5" x14ac:dyDescent="0.25">
      <c r="W14" s="24" t="s">
        <v>58</v>
      </c>
      <c r="AC14" s="77"/>
      <c r="AE14" s="75">
        <v>8</v>
      </c>
    </row>
    <row r="15" spans="1:31" ht="16.5" x14ac:dyDescent="0.25">
      <c r="W15" s="24" t="s">
        <v>59</v>
      </c>
      <c r="AC15" s="77"/>
      <c r="AE15" s="75">
        <v>7</v>
      </c>
    </row>
  </sheetData>
  <sheetProtection algorithmName="SHA-512" hashValue="IILqCm1O0SRFFtKg3IJxn2f5gh7b2Ho3Bfglh0/xSWkocglEybMNIK2IpqnRSvJWm9FlkBNFNIO5hHyhCvk/mw==" saltValue="lL2A+wtbdZ+CbMSMGDM7rw==" spinCount="100000" sheet="1" objects="1" scenarios="1"/>
  <mergeCells count="22">
    <mergeCell ref="AC2:AE3"/>
    <mergeCell ref="A1:D3"/>
    <mergeCell ref="E1:P3"/>
    <mergeCell ref="Q2:S3"/>
    <mergeCell ref="T2:W3"/>
    <mergeCell ref="X2:AB3"/>
    <mergeCell ref="A5:B12"/>
    <mergeCell ref="C5:D8"/>
    <mergeCell ref="E5:F8"/>
    <mergeCell ref="G6:G7"/>
    <mergeCell ref="H6:H7"/>
    <mergeCell ref="A4:B4"/>
    <mergeCell ref="C4:D4"/>
    <mergeCell ref="E4:F4"/>
    <mergeCell ref="G4:H4"/>
    <mergeCell ref="I4:J4"/>
    <mergeCell ref="C9:D11"/>
    <mergeCell ref="E9:F11"/>
    <mergeCell ref="G9:G12"/>
    <mergeCell ref="H9:H12"/>
    <mergeCell ref="C12:D12"/>
    <mergeCell ref="E12:F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15. 1PA -SUB DESARROLLO Y TECNO</vt:lpstr>
      <vt:lpstr>15.2. PA- SECRETARIA GENERAL</vt:lpstr>
      <vt:lpstr>15.3. DIRECCION GENERAL</vt:lpstr>
      <vt:lpstr>15.4. SUB PROMOCION</vt:lpstr>
      <vt:lpstr>15.5. SUB ADMINISTRACION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paula fierro</cp:lastModifiedBy>
  <dcterms:created xsi:type="dcterms:W3CDTF">2015-06-05T18:17:20Z</dcterms:created>
  <dcterms:modified xsi:type="dcterms:W3CDTF">2019-08-09T17:24:33Z</dcterms:modified>
</cp:coreProperties>
</file>