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DEL SERVICIO PUBLICO DE EMPLEO\LEY 1712 DE 2014\BOTON DE TRANSPARENCIA\6. Planeación\6.2 Planeas Estratégicos, sectoriales e institucionales\"/>
    </mc:Choice>
  </mc:AlternateContent>
  <bookViews>
    <workbookView xWindow="-120" yWindow="-120" windowWidth="20730" windowHeight="11160"/>
  </bookViews>
  <sheets>
    <sheet name="15. 1PA -SUB DESARROLLO Y TECNO" sheetId="1" r:id="rId1"/>
    <sheet name="15.2. PA- SECRETARIA GENERAL" sheetId="2" r:id="rId2"/>
    <sheet name="15.3. DIRECCION GENERAL" sheetId="3" r:id="rId3"/>
    <sheet name="15.4. SUB PROMOCION" sheetId="4" r:id="rId4"/>
    <sheet name="15.5. SUB ADMINISTRACION" sheetId="5" r:id="rId5"/>
    <sheet name="Hoja1"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9" i="1" l="1"/>
  <c r="AM13" i="3" l="1"/>
  <c r="AK13" i="5" l="1"/>
  <c r="AM14" i="4"/>
  <c r="AK5" i="4"/>
  <c r="AK6" i="5" l="1"/>
  <c r="AK7" i="5"/>
  <c r="AK8" i="5"/>
  <c r="AK9" i="5"/>
  <c r="AK10" i="5"/>
  <c r="AK11" i="5"/>
  <c r="AK12" i="5"/>
  <c r="AK5" i="5"/>
  <c r="AJ6" i="5"/>
  <c r="AJ7" i="5"/>
  <c r="AJ8" i="5"/>
  <c r="AJ9" i="5"/>
  <c r="AJ10" i="5"/>
  <c r="AJ11" i="5"/>
  <c r="AJ12" i="5"/>
  <c r="AI6" i="5"/>
  <c r="AI7" i="5"/>
  <c r="AI8" i="5"/>
  <c r="AI9" i="5"/>
  <c r="AI10" i="5"/>
  <c r="AI11" i="5"/>
  <c r="AI12" i="5"/>
  <c r="AJ5" i="5"/>
  <c r="AI5" i="5"/>
  <c r="AM5" i="4" l="1"/>
  <c r="AM6" i="4"/>
  <c r="AM7" i="4"/>
  <c r="AM9" i="4"/>
  <c r="AM12" i="4"/>
  <c r="AM13" i="4"/>
  <c r="AM4" i="4"/>
  <c r="AL5" i="4"/>
  <c r="AL6" i="4"/>
  <c r="AL7" i="4"/>
  <c r="AL8" i="4"/>
  <c r="AL9" i="4"/>
  <c r="AL10" i="4"/>
  <c r="AL11" i="4"/>
  <c r="AL12" i="4"/>
  <c r="AL13" i="4"/>
  <c r="AL4" i="4"/>
  <c r="AK6" i="4"/>
  <c r="AK7" i="4"/>
  <c r="AK8" i="4"/>
  <c r="AK9" i="4"/>
  <c r="AK10" i="4"/>
  <c r="AK11" i="4"/>
  <c r="AK12" i="4"/>
  <c r="AK13" i="4"/>
  <c r="AK4" i="4"/>
  <c r="AL6" i="3"/>
  <c r="AM6" i="3" s="1"/>
  <c r="AL7" i="3"/>
  <c r="AM7" i="3" s="1"/>
  <c r="AL8" i="3"/>
  <c r="AM8" i="3" s="1"/>
  <c r="AL9" i="3"/>
  <c r="AM9" i="3" s="1"/>
  <c r="AL10" i="3"/>
  <c r="AM10" i="3" s="1"/>
  <c r="AL11" i="3"/>
  <c r="AL12" i="3"/>
  <c r="AL5" i="3"/>
  <c r="AM5" i="3" s="1"/>
  <c r="AK6" i="3"/>
  <c r="AK7" i="3"/>
  <c r="AK8" i="3"/>
  <c r="AK9" i="3"/>
  <c r="AK10" i="3"/>
  <c r="AK11" i="3"/>
  <c r="AK12" i="3"/>
  <c r="AK5" i="3"/>
  <c r="AK7" i="2" l="1"/>
  <c r="AL6" i="2" l="1"/>
  <c r="AL7" i="2"/>
  <c r="AL8" i="2"/>
  <c r="AL9" i="2"/>
  <c r="AL10" i="2"/>
  <c r="AL11" i="2"/>
  <c r="AL12" i="2"/>
  <c r="AL14" i="2"/>
  <c r="AL15" i="2"/>
  <c r="AL16" i="2"/>
  <c r="AL17" i="2"/>
  <c r="AL18" i="2"/>
  <c r="AL19" i="2"/>
  <c r="AL21" i="2"/>
  <c r="AL22" i="2"/>
  <c r="AL23" i="2"/>
  <c r="AL5" i="2"/>
  <c r="AK23" i="2"/>
  <c r="AJ23" i="2"/>
  <c r="AK9" i="2"/>
  <c r="AK11" i="2"/>
  <c r="AK13" i="2"/>
  <c r="AL13" i="2" s="1"/>
  <c r="AK14" i="2"/>
  <c r="AK15" i="2"/>
  <c r="AK16" i="2"/>
  <c r="AK17" i="2"/>
  <c r="AK18" i="2"/>
  <c r="AK19" i="2"/>
  <c r="AK20" i="2"/>
  <c r="AL20" i="2" s="1"/>
  <c r="AL24" i="2" s="1"/>
  <c r="AK21" i="2"/>
  <c r="AK22" i="2"/>
  <c r="AJ6" i="2"/>
  <c r="AJ7" i="2"/>
  <c r="AJ8" i="2"/>
  <c r="AJ9" i="2"/>
  <c r="AJ10" i="2"/>
  <c r="AJ11" i="2"/>
  <c r="AJ12" i="2"/>
  <c r="AJ13" i="2"/>
  <c r="AJ14" i="2"/>
  <c r="AJ15" i="2"/>
  <c r="AJ16" i="2"/>
  <c r="AJ17" i="2"/>
  <c r="AJ18" i="2"/>
  <c r="AJ19" i="2"/>
  <c r="AJ20" i="2"/>
  <c r="AJ21" i="2"/>
  <c r="AJ22" i="2"/>
  <c r="AJ5" i="2"/>
  <c r="AI6" i="1" l="1"/>
  <c r="AI7" i="1"/>
  <c r="AI8" i="1"/>
  <c r="AH6" i="1"/>
  <c r="AH7" i="1"/>
  <c r="AH8" i="1"/>
  <c r="AI5" i="1"/>
  <c r="AH5" i="1"/>
  <c r="AD12" i="5" l="1"/>
  <c r="AC12" i="5"/>
  <c r="Y12" i="5"/>
  <c r="X12" i="5"/>
  <c r="AD11" i="5"/>
  <c r="AC11" i="5"/>
  <c r="Y11" i="5"/>
  <c r="X11" i="5"/>
  <c r="AD10" i="5"/>
  <c r="AC10" i="5"/>
  <c r="Y10" i="5"/>
  <c r="X10" i="5"/>
  <c r="AD9" i="5"/>
  <c r="AC9" i="5"/>
  <c r="Y9" i="5"/>
  <c r="X9" i="5"/>
  <c r="AD8" i="5"/>
  <c r="AC8" i="5"/>
  <c r="Y8" i="5"/>
  <c r="X8" i="5"/>
  <c r="AD7" i="5"/>
  <c r="AC7" i="5"/>
  <c r="Y7" i="5"/>
  <c r="X7" i="5"/>
  <c r="AD6" i="5"/>
  <c r="AC6" i="5"/>
  <c r="Y6" i="5"/>
  <c r="X6" i="5"/>
  <c r="AD5" i="5"/>
  <c r="AC5" i="5"/>
  <c r="Y5" i="5"/>
  <c r="X5" i="5" s="1"/>
  <c r="AF13" i="4"/>
  <c r="AE13" i="4"/>
  <c r="AC13" i="4"/>
  <c r="AB13" i="4"/>
  <c r="AF12" i="4"/>
  <c r="AE12" i="4"/>
  <c r="AC12" i="4"/>
  <c r="AB12" i="4"/>
  <c r="AF11" i="4"/>
  <c r="AE11" i="4"/>
  <c r="AC11" i="4"/>
  <c r="AB11" i="4"/>
  <c r="AE10" i="4"/>
  <c r="AC10" i="4"/>
  <c r="AB10" i="4"/>
  <c r="AF9" i="4"/>
  <c r="AE9" i="4"/>
  <c r="AC9" i="4"/>
  <c r="AB9" i="4"/>
  <c r="AF8" i="4"/>
  <c r="AE8" i="4"/>
  <c r="AC8" i="4"/>
  <c r="AB8" i="4"/>
  <c r="AF7" i="4"/>
  <c r="AE7" i="4"/>
  <c r="AC7" i="4"/>
  <c r="AB7" i="4"/>
  <c r="AD7" i="4" s="1"/>
  <c r="AF6" i="4"/>
  <c r="AE6" i="4"/>
  <c r="AC6" i="4"/>
  <c r="AB6" i="4"/>
  <c r="AD6" i="4" s="1"/>
  <c r="AF5" i="4"/>
  <c r="AE5" i="4"/>
  <c r="AC5" i="4"/>
  <c r="AB5" i="4"/>
  <c r="AD5" i="4" s="1"/>
  <c r="AF4" i="4"/>
  <c r="AE4" i="4"/>
  <c r="AC4" i="4"/>
  <c r="AB4" i="4"/>
  <c r="AD4" i="4" s="1"/>
  <c r="AF12" i="3"/>
  <c r="AE12" i="3"/>
  <c r="AA12" i="3"/>
  <c r="Z12" i="3"/>
  <c r="AF11" i="3"/>
  <c r="AE11" i="3"/>
  <c r="AA11" i="3"/>
  <c r="Z11" i="3"/>
  <c r="AF10" i="3"/>
  <c r="AE10" i="3"/>
  <c r="AA10" i="3"/>
  <c r="Z10" i="3"/>
  <c r="AF9" i="3"/>
  <c r="AE9" i="3"/>
  <c r="AA9" i="3"/>
  <c r="Z9" i="3"/>
  <c r="AF8" i="3"/>
  <c r="AE8" i="3"/>
  <c r="AA8" i="3"/>
  <c r="Z8" i="3"/>
  <c r="AF7" i="3"/>
  <c r="AE7" i="3"/>
  <c r="AA7" i="3"/>
  <c r="Z7" i="3"/>
  <c r="AF6" i="3"/>
  <c r="AE6" i="3"/>
  <c r="AA6" i="3"/>
  <c r="Z6" i="3"/>
  <c r="AF5" i="3"/>
  <c r="AE5" i="3"/>
  <c r="AA5" i="3"/>
  <c r="Z5" i="3"/>
  <c r="AE23" i="2"/>
  <c r="AD23" i="2"/>
  <c r="Z23" i="2"/>
  <c r="Y23" i="2"/>
  <c r="AA23" i="2" s="1"/>
  <c r="AE22" i="2"/>
  <c r="AD22" i="2"/>
  <c r="Z22" i="2"/>
  <c r="Y22" i="2"/>
  <c r="AA22" i="2" s="1"/>
  <c r="AE21" i="2"/>
  <c r="AD21" i="2"/>
  <c r="Z21" i="2"/>
  <c r="Y21" i="2"/>
  <c r="AA21" i="2" s="1"/>
  <c r="AE20" i="2"/>
  <c r="AD20" i="2"/>
  <c r="Z20" i="2"/>
  <c r="Y20" i="2"/>
  <c r="AE19" i="2"/>
  <c r="AD19" i="2"/>
  <c r="Z19" i="2"/>
  <c r="Y19" i="2"/>
  <c r="AA19" i="2" s="1"/>
  <c r="AE18" i="2"/>
  <c r="AD18" i="2"/>
  <c r="Z18" i="2"/>
  <c r="Y18" i="2"/>
  <c r="AA18" i="2" s="1"/>
  <c r="AE17" i="2"/>
  <c r="AD17" i="2"/>
  <c r="Z17" i="2"/>
  <c r="Y17" i="2"/>
  <c r="AA17" i="2" s="1"/>
  <c r="AE16" i="2"/>
  <c r="AD16" i="2"/>
  <c r="Z16" i="2"/>
  <c r="Y16" i="2"/>
  <c r="AA16" i="2" s="1"/>
  <c r="AE15" i="2"/>
  <c r="AD15" i="2"/>
  <c r="Z15" i="2"/>
  <c r="Y15" i="2"/>
  <c r="AA15" i="2" s="1"/>
  <c r="AE14" i="2"/>
  <c r="AD14" i="2"/>
  <c r="Z14" i="2"/>
  <c r="Y14" i="2"/>
  <c r="AA14" i="2" s="1"/>
  <c r="AE13" i="2"/>
  <c r="AD13" i="2"/>
  <c r="Z13" i="2"/>
  <c r="Y13" i="2"/>
  <c r="AA13" i="2" s="1"/>
  <c r="AE12" i="2"/>
  <c r="AD12" i="2"/>
  <c r="Z12" i="2"/>
  <c r="Y12" i="2"/>
  <c r="AE11" i="2"/>
  <c r="AD11" i="2"/>
  <c r="Z11" i="2"/>
  <c r="Y11" i="2"/>
  <c r="AE10" i="2"/>
  <c r="AD10" i="2"/>
  <c r="Z10" i="2"/>
  <c r="Y10" i="2"/>
  <c r="AA10" i="2" s="1"/>
  <c r="AE9" i="2"/>
  <c r="AD9" i="2"/>
  <c r="Z9" i="2"/>
  <c r="Y9" i="2"/>
  <c r="AA9" i="2" s="1"/>
  <c r="AE8" i="2"/>
  <c r="AD8" i="2"/>
  <c r="Z8" i="2"/>
  <c r="Y8" i="2"/>
  <c r="AE7" i="2"/>
  <c r="AD7" i="2"/>
  <c r="Z7" i="2"/>
  <c r="Y7" i="2"/>
  <c r="AE6" i="2"/>
  <c r="AD6" i="2"/>
  <c r="Z6" i="2"/>
  <c r="Y6" i="2"/>
  <c r="AA6" i="2" s="1"/>
  <c r="AE5" i="2"/>
  <c r="AD5" i="2"/>
  <c r="Z5" i="2"/>
  <c r="Y5" i="2"/>
  <c r="AC8" i="1"/>
  <c r="AB8" i="1"/>
  <c r="Y8" i="1"/>
  <c r="X8" i="1"/>
  <c r="Z8" i="1" s="1"/>
  <c r="AC7" i="1"/>
  <c r="AB7" i="1"/>
  <c r="Y7" i="1"/>
  <c r="X7" i="1"/>
  <c r="Z7" i="1" s="1"/>
  <c r="AC6" i="1"/>
  <c r="AB6" i="1"/>
  <c r="Y6" i="1"/>
  <c r="X6" i="1"/>
  <c r="AC5" i="1"/>
  <c r="AB5" i="1"/>
  <c r="Y5" i="1"/>
  <c r="X5" i="1"/>
  <c r="Z6" i="5" l="1"/>
  <c r="Z7" i="5"/>
  <c r="Z8" i="5"/>
  <c r="Z9" i="5"/>
  <c r="Z10" i="5"/>
  <c r="Z11" i="5"/>
  <c r="Z12" i="5"/>
  <c r="AD9" i="4"/>
  <c r="AD12" i="4"/>
  <c r="AD13" i="4"/>
  <c r="AB5" i="3"/>
  <c r="AB6" i="3"/>
  <c r="AB7" i="3"/>
  <c r="AB8" i="3"/>
  <c r="AB9" i="3"/>
  <c r="AB10" i="3"/>
  <c r="AA5" i="2"/>
  <c r="AA7" i="2"/>
  <c r="AA8" i="2"/>
  <c r="AA11" i="2"/>
  <c r="AA12" i="2"/>
  <c r="Z5" i="1"/>
</calcChain>
</file>

<file path=xl/sharedStrings.xml><?xml version="1.0" encoding="utf-8"?>
<sst xmlns="http://schemas.openxmlformats.org/spreadsheetml/2006/main" count="719" uniqueCount="485">
  <si>
    <t>SEGUIMIENTO PRIMER TRIMESTRE</t>
  </si>
  <si>
    <t>SEGUIMIIENTO SEGUNDO TRIMESTRE</t>
  </si>
  <si>
    <t>CUMPLIMIENTO PRIMER SEMESTRE</t>
  </si>
  <si>
    <t>CUMPLIMIENTO SEGUNDO TRIMESTRE</t>
  </si>
  <si>
    <t>OBJETIVO SECTORIAL</t>
  </si>
  <si>
    <t>Objetivo Estrategico</t>
  </si>
  <si>
    <t>RETOS DE DIRECCION</t>
  </si>
  <si>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</si>
  <si>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</si>
  <si>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</si>
  <si>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</si>
  <si>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</si>
  <si>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</si>
  <si>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</si>
  <si>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</si>
  <si>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Avance Cuantitativo I trimestre</t>
  </si>
  <si>
    <t>Avance Cualitativo I Trimestre</t>
  </si>
  <si>
    <t>Evidencia del Avance I Trimestre</t>
  </si>
  <si>
    <t>Avance Cuantitativo II Trimestre</t>
  </si>
  <si>
    <t>Avance Cualitativo II Trimestre</t>
  </si>
  <si>
    <t>Justificación de No Cumplimiento</t>
  </si>
  <si>
    <t>Evidencia del Avance II Trimestre</t>
  </si>
  <si>
    <t>Meta Primer Semestre 2019</t>
  </si>
  <si>
    <t>Seguimiento Primer Semestre Plan de Acción 2019</t>
  </si>
  <si>
    <t>Cumplimiento Primer Semestre Plan de Acción 2019</t>
  </si>
  <si>
    <t>Falta por cumplir en el primer Trimestre</t>
  </si>
  <si>
    <t>Meta Segundo Trimestre 2019</t>
  </si>
  <si>
    <t>Seguimiento Segundo Trimestre Plan de Acción 2019</t>
  </si>
  <si>
    <t>Cumplimiento Segundo Trimestre Plan de Acción 2019</t>
  </si>
  <si>
    <t>Determinar condiciones que contribuyan a: la generación de trabajo decente, la consolidación del mercado de trabajo, la empleabilidad de la población, el mejoramiento de las capacidades productivas de la población y el emprendimiento y desarrollo empresarial como mecanismos para la generación de trabajo, generación de ingresos y la movilidad social.</t>
  </si>
  <si>
    <t>Constituir y administrar el Sistema de Información del Servicio Público de Empleo, el cual integre la información de oferentes y demandantes adscritos a la red de prestadores</t>
  </si>
  <si>
    <t xml:space="preserve">La UAESPE como fuente de información en materia de empleabilidad </t>
  </si>
  <si>
    <t>Aprobación de autorización de prestadores en línea.</t>
  </si>
  <si>
    <t xml:space="preserve">Fácil acceso a la información </t>
  </si>
  <si>
    <t xml:space="preserve">Implementar los lineamientos de Gobierno Digital y Gobierno TIC, para la regulación, control, eficiencia y eficacia de los recursos tecnologicos, que permitan generar valor agregado a partir de las TIC.  </t>
  </si>
  <si>
    <t>Documento Propuesta del nuevo sistema de información</t>
  </si>
  <si>
    <t xml:space="preserve">SUBDIRECCIÓN DE DESARROLLO Y TECNOLOGÍA </t>
  </si>
  <si>
    <t>Se definió la fase de diagnóstico en el documento "Propuesta del nuevo sistema de información"</t>
  </si>
  <si>
    <t>Documento Diagnóstico</t>
  </si>
  <si>
    <t>La propuesta del nuevo sistema de información fue expuesta y aprobada por el Consejo Directivo  de La Unidad del SPE.</t>
  </si>
  <si>
    <t>Presentación Consejo Directivo- Julio 2019.ppt</t>
  </si>
  <si>
    <t>Definir el modelo de Gobierno de las TIC de la Unidad del SPE.</t>
  </si>
  <si>
    <t xml:space="preserve">Documento del Modelo de gobierno de las TIC </t>
  </si>
  <si>
    <t>Se definió la organización del nuevo modelo de Gobierno de las TIC de la Unidad del SPE. Elemento preliminar para empezar la definición del documento que contendrá el "Modelo de Gobierno de las TIC de la Unidad del SPE".</t>
  </si>
  <si>
    <t>Documento de nuevo modelo de gobierno de las TIC de la Unidad.</t>
  </si>
  <si>
    <t>La Subdirección realizó la gestión para priorizar el nombramiento de las 3 vacantes de planta que estan disponibles. A la espera de la ocupación de dichas vacantes para materizalizar al 100% la organización del nuevo modelo de Gobierno de las TIC de la Unidad del SPE.</t>
  </si>
  <si>
    <t>Avance del documento sobre el nuevo Modelo de Gobierno de las TIC de la Unidad.</t>
  </si>
  <si>
    <t>Documentar los procesos de TIC, bajo los lineamientos de las buenas prácticas de ITIL, ISO27001:2013 e ISO20000.</t>
  </si>
  <si>
    <t xml:space="preserve">Procesos documentados </t>
  </si>
  <si>
    <t>Se realiza el inventario de procesos que aplican a la Unidad en el marco de los lineamientos de ITIL, ISO27001:2013 e ISO20000. Se identificaron  cuales procesos son los que se van a definir e implementar en el marco del plan de acción de 2019.</t>
  </si>
  <si>
    <t xml:space="preserve">Lista de Documentos de los procesos a implementar en el 2019 y Procedimiento de atención a usuarios definido. </t>
  </si>
  <si>
    <t>Se definen, revisan y aprueban por parte de la Subdirección los procedimientos de: Gestión del Cambio y Despligue, Cargue de Vacantes.</t>
  </si>
  <si>
    <t>P_Cargue_Vacantes.doc; P_Gestión_Cambio_y_Despliegue.doc.</t>
  </si>
  <si>
    <t>Realizar actualizaciones a los Sistemas de Información de la Unidad del SPE, en pro de la mejora continua de la entidad.</t>
  </si>
  <si>
    <t xml:space="preserve">Sistemas de información actualizados </t>
  </si>
  <si>
    <t>Se actualiza el Sistema de Control Integrado de Prestadores de la Unidad - CIPRES, en el proceso de renovación y modificación de autorización de prestadores de la Unidad del SPE. 
Se actualiza el Sistema de Financiera Fácil - FIFA con la vigencia 2019 y categoria de los rubros según el presupuesto de la vigencia actual. Se define, desarrolla y se deja en producción el formulario de PQRSD.</t>
  </si>
  <si>
    <t>Formulario PQRSD en línea: http://www.serviciodeempleo.gov.co/contaccenter/, Aplicación CIPRES : http://190.60.72.30:9091/bonita/login.jsp?redirectUrl=%2Fbonita%2Fportal%2Fhomepage , Aplicación FIFA : http://www.serviciodeempleo.gov.co/fifa2019/home/login.</t>
  </si>
  <si>
    <r>
      <t xml:space="preserve">Se definió, desarrolló e implentó la herramienta de registro y control de eventos de tecnologia - </t>
    </r>
    <r>
      <rPr>
        <b/>
        <sz val="11"/>
        <color theme="1"/>
        <rFont val="Arial Narrow"/>
        <family val="2"/>
      </rPr>
      <t>Mantis</t>
    </r>
    <r>
      <rPr>
        <sz val="11"/>
        <color theme="1"/>
        <rFont val="Arial Narrow"/>
        <family val="2"/>
      </rPr>
      <t xml:space="preserve">, para la gestión y soporte de casos que se le presentan a los usuarios de La Unidad del SPE, relacionados con los servicios de Tecnologia de la Entidad.
Se estabiliza la operación de </t>
    </r>
    <r>
      <rPr>
        <b/>
        <sz val="11"/>
        <color theme="1"/>
        <rFont val="Arial Narrow"/>
        <family val="2"/>
      </rPr>
      <t>CIPRES</t>
    </r>
    <r>
      <rPr>
        <sz val="11"/>
        <color theme="1"/>
        <rFont val="Arial Narrow"/>
        <family val="2"/>
      </rPr>
      <t xml:space="preserve">, realizando corrección de errores, depuración de usuarios, validación de integración del sistema con SISE. 
</t>
    </r>
    <r>
      <rPr>
        <b/>
        <sz val="11"/>
        <color theme="1"/>
        <rFont val="Arial Narrow"/>
        <family val="2"/>
      </rPr>
      <t>Chat en linea</t>
    </r>
    <r>
      <rPr>
        <sz val="11"/>
        <color theme="1"/>
        <rFont val="Arial Narrow"/>
        <family val="2"/>
      </rPr>
      <t xml:space="preserve">: Se define, desarrolla e implementa el chat en linea para la atención al ciudadano de La Unidad del SPE.
</t>
    </r>
    <r>
      <rPr>
        <b/>
        <sz val="11"/>
        <color theme="1"/>
        <rFont val="Arial Narrow"/>
        <family val="2"/>
      </rPr>
      <t>Página de La Unidad</t>
    </r>
    <r>
      <rPr>
        <sz val="11"/>
        <color theme="1"/>
        <rFont val="Arial Narrow"/>
        <family val="2"/>
      </rPr>
      <t>: Se actualiza todo lo referente con el botón de trasparecia y acceso a la información pública.</t>
    </r>
  </si>
  <si>
    <r>
      <rPr>
        <b/>
        <sz val="11"/>
        <color theme="1"/>
        <rFont val="Arial Narrow"/>
        <family val="2"/>
      </rPr>
      <t xml:space="preserve">Mantis: </t>
    </r>
    <r>
      <rPr>
        <sz val="11"/>
        <color theme="1"/>
        <rFont val="Arial Narrow"/>
        <family val="2"/>
      </rPr>
      <t>https://www.serviciodeempleo.gov.co/app/webroot/mantis/login_page.php</t>
    </r>
    <r>
      <rPr>
        <b/>
        <sz val="11"/>
        <color theme="1"/>
        <rFont val="Arial Narrow"/>
        <family val="2"/>
      </rPr>
      <t xml:space="preserve">
CIPRES: </t>
    </r>
    <r>
      <rPr>
        <sz val="11"/>
        <color theme="1"/>
        <rFont val="Arial Narrow"/>
        <family val="2"/>
      </rPr>
      <t>http://10.250.0.20:9091/bonita/login.jsp?redirectUrl=%2Fbonita%2Fportal%2Fhomepage.</t>
    </r>
    <r>
      <rPr>
        <b/>
        <sz val="11"/>
        <color theme="1"/>
        <rFont val="Arial Narrow"/>
        <family val="2"/>
      </rPr>
      <t xml:space="preserve">
Chat en linea</t>
    </r>
    <r>
      <rPr>
        <sz val="11"/>
        <color theme="1"/>
        <rFont val="Arial Narrow"/>
        <family val="2"/>
      </rPr>
      <t xml:space="preserve">: https://unidad.serviciodeempleo.gov.co/atencion-usuario/
</t>
    </r>
    <r>
      <rPr>
        <b/>
        <sz val="11"/>
        <color theme="1"/>
        <rFont val="Arial Narrow"/>
        <family val="2"/>
      </rPr>
      <t>Página de La Unidad:</t>
    </r>
    <r>
      <rPr>
        <sz val="11"/>
        <color theme="1"/>
        <rFont val="Arial Narrow"/>
        <family val="2"/>
      </rPr>
      <t xml:space="preserve"> https://unidad.serviciodeempleo.gov.co/transparencia-y-acceso-a-informacion-publica/.</t>
    </r>
  </si>
  <si>
    <t xml:space="preserve">PLAN DE ACCIÓN SECRETARIA GENERAL </t>
  </si>
  <si>
    <t>SEGUIMIENTO PRIMER TRIMESTRE 2019</t>
  </si>
  <si>
    <t>SEGUIMIENTO SEGUNDO TRIMESTRE 2019</t>
  </si>
  <si>
    <t>CUMPLIMIENTO PRIMER TRIMESTRE 2019</t>
  </si>
  <si>
    <t>Objetivo Estratégico</t>
  </si>
  <si>
    <t xml:space="preserve">Programación I trimestre </t>
  </si>
  <si>
    <t>Avance Cualitativo I trimestre</t>
  </si>
  <si>
    <t>Meta Segundo Trimestre Semestre 2019</t>
  </si>
  <si>
    <t>Fortalecer las instituciones del Sector Trabajo y la rendición de cuentas en ejercicio del Buen Gobierno, en búsqueda de la modernización, eficiencia y eficacia.</t>
  </si>
  <si>
    <t xml:space="preserve">Consolidar el Modelo Integrado de Planeación y Gestión como una herramienta que facilite y mejore la gestión institucional. </t>
  </si>
  <si>
    <t xml:space="preserve">Posicionamiento del Servicio Público de Empleo en los procesos de intermediación laboral </t>
  </si>
  <si>
    <t>Formular el plan estratégico del talento humano que incluya los criterios de calidad establecidos por MIPG, ejecutarlo y medir su cumplimiento</t>
  </si>
  <si>
    <t>Formular el plan estratégico del talento humano que incluya: El plan de trabajo de salud y seguridad en el trabajo, el plan de vacantes, estrategia de monitoreo del SIGEP,  estrategia evaluación del desempeño,  plan de previsión de recursos humanos, plan institucional de capacitación, plan de bienestar en incentivos.</t>
  </si>
  <si>
    <t>Documentos con cada uno de los planes formulados</t>
  </si>
  <si>
    <t>Secretaria General- Coordinación de Talento Humano</t>
  </si>
  <si>
    <t>El Plan estratégico de Talento Humano fue formulado y publicado en el botón de transparencia de la pagina web de la Unidad.</t>
  </si>
  <si>
    <t>* PLAN-ESTRATEGICO-TH-2019-2022
* PUBLICACIÓN - PLAN ESTRATEGICO DE TALENTO HUMANO 2019</t>
  </si>
  <si>
    <t>Cumplido en el primer trimestre</t>
  </si>
  <si>
    <t>N/A</t>
  </si>
  <si>
    <t>Establecer el plan de trabajo del sistema de gestión de salud y seguridad en el trabajo,  implementarlo y medir su cumplimiento</t>
  </si>
  <si>
    <t>Realizar diagnostico basado en los resultados de la autoevaluación según la resolución 1111 de 2017, la matriz de riesgos.</t>
  </si>
  <si>
    <t>Se realizo el diagnostico basado en los resultados de la autoevaluación según la resolución 1111 de 2017, la matriz de riesgos y fue publicado en el botón de transparencia de la pagina web de la Unidad.</t>
  </si>
  <si>
    <t>* PLAN-SGSST-2019
* Publicación - Plan SGSST 2019</t>
  </si>
  <si>
    <t>Diseñar y ejecutar  el plan de trabajo de SST, asignar responsables y recursos</t>
  </si>
  <si>
    <t>Documento Plan de Trabajo  - Cronograma de ejecución</t>
  </si>
  <si>
    <t>* Se diseño el plan de trabajo de SST y publico en el botón de transparencia de la pagina web de la Unidad.
* Se esta trabajando con la ARL Positiva para establecer el cronograma de ejecución del plan de trabajo de SST.</t>
  </si>
  <si>
    <t>Se han realizado las actividades según el cronograma propuesto para la ejecución del Plan de trabajo de SST</t>
  </si>
  <si>
    <t>Plan de trabajo SST 2019
EPP</t>
  </si>
  <si>
    <t>Diseñar el plan de bienestar  e incentivos incluya los criterios de calidad establecidos por MIPG, ejecutarlo y medir su cumplimiento</t>
  </si>
  <si>
    <t>Realizar el diagnóstico que incluya los resultados de la encuesta de necesidades de bienestar</t>
  </si>
  <si>
    <t>Se realizo el diagnóstico que incluye los resultados de la encuesta de necesidades de bienestar, el cual esta incluido en el Plan de Bienestar y fue publicado en el botón de transparencia de la pagina web de la Unidad.</t>
  </si>
  <si>
    <t>*PLAN-DE-BIENESTAR-E-INCENTIVOS
* Publicación Plan de Bienestar e incentivos 2019</t>
  </si>
  <si>
    <t>Se actualizó el plan de bienestar social e incentivos, el cuál fue aprobado en sesión del 26/04/2019 del Comité Institucional de Gestión y Desempeño. Se emiten documentos en versiones finales para las firmas correspondientes.</t>
  </si>
  <si>
    <t>Programa de Bienestar 03072019
Cronograma de Bienestar 2019_v2 (1)</t>
  </si>
  <si>
    <t xml:space="preserve">Diseñar  y ejecutar el plan de bienestar el incentivos incluyendo el programa de entorno laboral saludable del DAFP y buenas prácticas. </t>
  </si>
  <si>
    <t>Documento del Plan de Bienestar - Cronograma de ejecución</t>
  </si>
  <si>
    <t>* Se diseño el Plan de Bienestar el incentivos incluyendo el programa de entorno laboral saludable del DAFP y buenas prácticas, el cual esta incluido en el Plan de Bienestar y fue publicado en el botón de transparencia de la pagina web de la Unidad.
* La ejecución del Plan iniciará una vez se suscriba el contrato  correspondiente, el cual a la fecha de corte se encuentra en etapa Precontractual.</t>
  </si>
  <si>
    <t>*PLAN-DE-BIENESTAR-E-INCENTIVOS
* Publicación Plan de Bienestar e incentivos 2019
* Cronograma actividades Plan de Bienestar y Plan de Capacitaciones 2019</t>
  </si>
  <si>
    <t>*Se realizó jornada de sensibilización de los servicios ofrecidos por PARQUE PANACA el 23 de mayo en el marco del Programa Servimos del Dafp, a la cuál asistieron 8 colaboradores.
*Se realizó jornada de orientación y asesoría con el FNA el 14 de mayo para el fomento de adquisición de vivienda y educación, en la cual participaron 14 colaboradores.
*Se realizó actividad de conmemoración de cumpleaños para los meses de abril y mayo.
*Se realizó actividad de conmemoración día de la madre.
*Se realizó encuesta de seguimiento y percepción del Código de Integridad en la cuál participaron 57 colaboradores.
*Se han otorgado el día libre a 18 funcionarios para conmemorar el día de la familia (fecha de corte 07/06/2019), en virtud de lo señalado en la ley 1857 de 2017.
*Se realizó sensibilización de los servicios ofrecidos en el marco del Programa Servimos del Dafp mediante correo electrónico del 21 de junio.
*Se realizó conmemoración día del padre.
*Se realizó conmemoración del día nacional del servidor público.
*Se realizó conmemoración del cumpleaños institucional.
*Se realizó actividad grupal para la difusión de los valores del código de integridad, el mural del compromiso y la papelera del cambio.</t>
  </si>
  <si>
    <t>AESORIA FNA 14052019
Asesoría Panaca 23052019
Correo - Fwd_ Programa Servimos_ Enaltece la labor del Servidor Público
Planilla de asistencia Día del padre
Resultados Encuesta Código de Integridad_2019
Cumpleaños Abril
Cumpleaños Mayo
Día de la Madre
Día del Servidor
Agencia de viajes Panatours - Panaca
Celebración día de la Madre
Encuesta Código de Integridad
Invitación Asesoría FNA</t>
  </si>
  <si>
    <t xml:space="preserve">Diseñar e implementar  el plan institucional de capacitación  que incluya los criterios de calidad establecidos por el MIPG, ejecutarlo y medir su cumplimiento.  </t>
  </si>
  <si>
    <t>Realizar el diagnostico basado en  los resultados de la encuesta de necesidades de capacitación  y los temas establecidos en el MIPG - Función pública.</t>
  </si>
  <si>
    <t xml:space="preserve">Documento Diagnóstico </t>
  </si>
  <si>
    <t>* Se realizo el diagnostico basado en  los resultados de la encuesta de necesidades de capacitación  y los temas establecidos en el MIPG - Función pública, el cual esta incluido en el Plan de Bienestar y fue publicado en el botón de transparencia de la pagina web de la Unidad.
* La ejecución del Plan iniciará una vez se suscriba el contrato  correspondiente, el cual a la fecha de corte se encuentra en etapa Precontractual.</t>
  </si>
  <si>
    <t>*6.-PLAN-INSTITUCIONAL-DE-CAPACITACIÓN
* Publicación - Plan institucional de capacitaciones</t>
  </si>
  <si>
    <t>Se realizó ajuste al plan de capacitación y su cronograma, el cuál fue aprobado en sesión del 26/04/2019 del Comité Institucional de Gestión y Desempeño. Se emiten documentos en versiones finales para las firmas correspondientes.</t>
  </si>
  <si>
    <t>Plan de capacitación 2019
Cronograma Plan Capacitación_05072019 v1</t>
  </si>
  <si>
    <t xml:space="preserve">Diseñar y ejecutar el plan institucional de capacitación </t>
  </si>
  <si>
    <t>Documento y Cronograma de ejecución</t>
  </si>
  <si>
    <t>*Se diseño el plan institucional de capacitación, el cual esta incluido en el Plan de Bienestar y  fue publicado en el botón de transparencia de la pagina web de la Unidad.
*La ejecución del Plan iniciará una vez se suscriba el contrato  correspondiente, el cual a la fecha de corte se encuentra en etapa Precontractual.
*Para el mes de febrero se realizó la capacitación en gestión documental, capacitación en  tablas de retención documental  (ver lista de asistentes). 
* Se expidió la circular N°  0004 del 7 de febrero de 2019 sobre el curso  virtual de MIPG , la cual fue publicada en la intranet  y comunicada a  los colaboradores
*Invitación el 15 de marzo  a los colaboradores de la entidad promocionando la  inscripción a cursos virtuales ofertados pro la ESAP.</t>
  </si>
  <si>
    <t>*6.-PLAN-INSTITUCIONAL-DE-CAPACITACIÓN
* Publicación - Plan institucional de capacitaciones
* Cronograma actividades Plan de Bienestar y Plan de Capacitaciones 2019
*CIRCULAR 004 INFOMACION CURSO VIRTUAL MODELO INTEGRADO DE PLANEACION Y GESTION MYPG (1)
*Publicación - Circular 004 de 2019
*Planillas de Asistencia 1
*Planillas de Asistencia 2
*Planillas de Asistencia 3
*Correo electrónico - Invitación a los colaboradores de la entidad promocionando la inscripción a cursos virtuales de la ESAP.</t>
  </si>
  <si>
    <t>Se han desarrollado las siguientes capacitaciones:
* Innovación: Foro Internacional de desempeño para la función pública (23/05/2019 - 5 asistentes)
* Gestión de las tecnologías de la información: Herramientas Ofimáticas (10/05/2019 - 29 asistentes)
* Atención al Ciudadano: Curso Virtual Lenguaje Claro (4 asistentes)
* Jornada de Inducción (08/05/2019 - 34 asistentes)
* Gesdoc (10/05/2019 - 8 asistentes)
* Inducción a gerentes públicos (1 asistente)
* Herramienta Mantis (70 asistentes)
* Curso virtual MIPG (1 asistente)
Se desarrolló capacitación con el INSOR  y se han desarrollado las siguientes capacitaciones:
* Herramientas comunicativas para atención a población sorda, en el marco de atención al ciudadano. (21/06/2019 - 20 asistentes)
* Atención al Ciudadano: Curso Virtual Lenguaje Claro (11 asistentes</t>
  </si>
  <si>
    <t>capacitación g suite mayo 2019
capacitación gestión documental 10052019
capacitación herramienta Mantis mayo 2019
capacitación Insor091803
Certificación Inducción Gerentes Públicos (1)
CERTIFICADO CURSO MIPG Angélica Betancur 
Diploma Lenguaje Claro Mario
inducción y reinducción Mayo 2019
Inscripción Angélica Hernández
Inscripción Sandra Villate
Lenguaje Claro
Certificado Lenguaje Claro - Angelica Hernández
diploma lenguaje claro - Norma Ceballos 
Diploma Lenguaje Claro - Sandra Milena Bonnet</t>
  </si>
  <si>
    <t>Establecer las estrategias para la divulgación y apropiación del código de integridad.</t>
  </si>
  <si>
    <t>Formular la estrategia para la apropiación  del código de integridad de los servidores públicos de la Unidad.</t>
  </si>
  <si>
    <t xml:space="preserve">Documento </t>
  </si>
  <si>
    <t xml:space="preserve"> * Se formulo la estrategia para la apropiación  del código de integridad de los servidores públicos de la Unidad y fue publicado en el botón de transparencia de la pagina web de la Unidad.</t>
  </si>
  <si>
    <t>* Revisión de los resultados del FURAG, identificación y documentación de debilidades y fortalezas de la  implementación del Código de Integridad.
* Diagnóstico a través de encuesta virtual si los servidores de la entidad han apropiado los valores del código de integridad, si las estrategias de comunicación empleadas para su promoción fueron las idóneas
*Se formuló cronograma, el cuál fue aprobado en sesión del 26/04/2019 del Comité Institucional de Gestión y Desempeño. Se emiten documentos en versiones finales para las firmas correspondientes.</t>
  </si>
  <si>
    <t>Documento Código Integridad 05062019
1-2-integridad</t>
  </si>
  <si>
    <t>Ejecutar la estrategia de socialización y apropiación del código de integridad</t>
  </si>
  <si>
    <t>Actas de reunión y listados de asistencia a sensibilizaciones</t>
  </si>
  <si>
    <t>A la fecha de corte no se han realizo actividades relacionadas con esta acción, dado que según la programación iniciará en el segundo trimestre.</t>
  </si>
  <si>
    <t>Se realizaron actividades de socialización de los valores del código de integridad en la conmemoración del día nacional del servidor público</t>
  </si>
  <si>
    <t>Día del Servidor</t>
  </si>
  <si>
    <t>Realizar una adecuada gestión de los documentos que soportan la información de la Entidad de acuerdo con los procesos y procedimientos e incorporando acciones en materia de gestión documental.</t>
  </si>
  <si>
    <t>Actualizar  y ejecutar el Plan Institucional de Archivo- PINAR de la Unidad.</t>
  </si>
  <si>
    <t>Plan Actualizado y Cronograma de Ejecución</t>
  </si>
  <si>
    <t>Secretaria General - Coordinación administrativa</t>
  </si>
  <si>
    <t xml:space="preserve">Se realizó la actualización del  Plan Institucional de Archivo- PINAR de la Unidad  y fue publicado en el botón de transparencia en la pagina web.
En cuanto al cronograma de ejecución existes 2 actividades a realizar, así:
1. Aprobación de tablas de retención - Inicia en el mes abril.
2. Apoyo al equipo existente y centralización del archivo -Inicia en el mes febrero.
Se realizará seguimientos a estos dos actividades, con el fin de verificar la debida ejecución del PINAR dentro de la vigencia 2019.
</t>
  </si>
  <si>
    <t>*PINAR-Diagnostico 2019
*Publicación Plan Institucional de Archivos</t>
  </si>
  <si>
    <t>Aprobación de Tablas de Retención Documental - TRD y Centralización del archivo: Para cumplir con estas actividades se está estructurando un proceso de contratación que abarca la elaboración y aprobación de las TRD, y la organización y digitalización de expedientes de la Unidad. Del proceso de contratación ya se tienen cotizaciones, estudio de mercado y se están terminando los estudios previos para iniciar el proceso de contratación el mes de julio.</t>
  </si>
  <si>
    <t>* Cotizaciones recibidas para el proceso contractual.
*Estudio del sector.
*Estudios previos proyectados.</t>
  </si>
  <si>
    <t>Realizar seguimiento al servicio de custodia de expedientes del UAESPE.</t>
  </si>
  <si>
    <t>Documento trimestral de seguimiento a la custodia de archivos</t>
  </si>
  <si>
    <t>*El 12 de febrero se realizó el pago de la primera factura de la vigencia 2019 por un valor de $178.203 pesos correspondientes a la custodia de 185 cajas de 200 y el servicio de préstamo normal.
*El 14 de marzo se realizó el pago de la segunda factura de la vigencia 2019 por un valor de $156.307 pesos correspondientes a la custodia de 185 cajas X200 en el mes de febrero.</t>
  </si>
  <si>
    <t>*2. Plan de acción 2019  Tandem-ene SPE-GAD-2019-ER-0000426
2. Plan de acción 2019  Tandem-feb SPE-GAD-2019-ER-0000426</t>
  </si>
  <si>
    <t>El 12 de abril se realizó el pago de la tercera factura de la vigencia 2019 por un valor de $156.307 pesos correspondientes a la custodia de 185 cajas X200 en el mes de marzo.
*El 28 de mayo se realizó el pago de la cuarta factura de la vigencia 2019 por un valor de $178.203 pesos correspondientes a un préstamo normal ($21.896) y a la custodia ($156.307) de 185 cajas X200 en el mes de abril.
*El 25 de junio se realizó el pago de la quinta factura de la vigencia 2019 por un valor de $189.835 pesos correspondientes a un préstamo urgente ($33.528) y a la custodia ($156.307) de 185 cajas X200 en el mes de mayo.</t>
  </si>
  <si>
    <t>*3. Plan de acción 2019 Tandem-abril SPE-GAD-2019-ER-0000614
*4. Plan de acción 2019 Tandem-May SPE-GFI-2019-ER-0000879
*5. Plan de acción 2019 Tandem-jun SPE-GAD-2019-ER-0001044</t>
  </si>
  <si>
    <t>Asegurar la disponibilidad de los servicios de mensajería y correspondencia en la Unidad</t>
  </si>
  <si>
    <t>Contrato en ejecución</t>
  </si>
  <si>
    <t>*El contrato 113 de 2018 suscrito con Servicios Postales Nacionales - 4-72, tiene como fecha de terminación noviembre de 2019 por lo tanto los servicios de mensajería de la Unidad se encuentran cubiertos a la fecha. 
*Para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marzo 26 se han gestionado, de diferente manera, las siguientes comunicaciones:
Comunicaciones Internas (IE) 269 (Base adjunta)
Comunicaciones Externas Recibidas (ER) 631 (Base adjunta)
Comunicaciones Externas Enviadas (EE) 1221 (Base adjunta)</t>
  </si>
  <si>
    <t>*2. Plan de Acción EE a 26 de marzo de 2019.xlsx
*2. Plan de Acción ER a 26 de marzo de 2019.xlsx
*2. Plan de Acción IE a 26 de marzo de 2019.xlsx</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</si>
  <si>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junio 30 se han gestionado, de diferente manera, las siguientes comunicaciones:
Comunicaciones Internas (IE) 704 (Base adjunta)
Comunicaciones Externas Recibidas (ER) 1472 (Base adjunta)
Comunicaciones Externas Enviadas (EE) 3256 (Base adjunta)</t>
  </si>
  <si>
    <t>3. Plan de Acción EE a 30 de abril de 2019
3. Plan de Acción ER a 30 de abril de 2019
3. Plan de Acción IE a 30 de abril de 2019
4. Plan de Acción EE a 31 de mayo de 2019
4. Plan de Acción ER a 31 de mayo de 2019
4. Plan de Acción IE a 31 de mayo de 2019
5. Plan de Acción EE a 30 de junio de 2019
5. Plan de Acción ER a 30 de junio de 2019
5. Plan de Acción IE a 30 de junio de 2019</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</si>
  <si>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</si>
  <si>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</si>
  <si>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</si>
  <si>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*Durante el mes de enero del 2019 fueron recibidas 222  PQRS y se encontraban pendiente por respuesta 29 del mes anterior, así las cosas fueron atendidas en total 193 PQRS equivalentes al 87%, quedando pendientes por atender 58 PQRS.
*Durante el mes de febrero del 2019 fueron recibidas 261  PQRS y se encontraban pendiente por respuesta 58 del mes anterior, así las cosas fueron atendidas en total 231 PQRS equivalentes al 89%, quedando pendientes por atender 88 PQRS.
*Durante el mes de marzo del 2019 fueron recibidas 489 PQRS y se encontraban pendiente por respuesta 88 del mes anterior, así las cosas fueron atendidas en total 462 PQRS equivalentes al 94%, quedando pendientes por atender 115 PQRS.</t>
  </si>
  <si>
    <t>*Informe Atención al Ciudadano 4to Trimestre 2018
*Base PQRSD enero de 2019.
*Base PQRSD Febrero 2019.
*Indicador PQRSD 2019 (1)</t>
  </si>
  <si>
    <t>*Durante el mes de abril del 2019 fueron recibidas 346 PQRS y se encontraban pendiente por respuesta 115 del mes anterior, así las cosas fueron atendidas en total 435 PQRS equivalentes al 126%, quedando pendientes por atender 26 PQRS.
*Durante el mes de mayo del 2019 fueron recibidas 579 PQRS y se encontraban pendiente por respuesta 26 del mes anterior, así las cosas fueron atendidas en total 485 PQRS equivalentes al 84%, quedando pendientes por atender 120 PQRS.
*Durante el mes de junio del 2019 fueron recibidas 361 PQRS y se encontraban pendiente por respuesta 120 del mes anterior, así las cosas fueron atendidas en total 432 PQRS equivalentes al 120%, quedando pendientes por atender 49 PQRS.</t>
  </si>
  <si>
    <t>Indicador PQRSD 2019 junio</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</si>
  <si>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</si>
  <si>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 xml:space="preserve">Acompañar a las diferentes dependencias en cada una de las etapas contractuales de acuerdo con las adquisiciones definidas en el Plan Anual de Adquisiones- PAA y el cronograma de contratación </t>
  </si>
  <si>
    <t>Cronograma de Contratación / Listado de asistencia y Acta de las reuniones realizadas</t>
  </si>
  <si>
    <t xml:space="preserve">Secretaria General- Coordinación contractual </t>
  </si>
  <si>
    <t>A la fecha se han iniciado 3 procesos de contratación de selección objetiva:
1. Licencias antivirus: Mínima cuantía
2. Transporte: Selección abreviada subasta inversa
3. Plan de bienestar: Selección abreviada subasta inversa</t>
  </si>
  <si>
    <t>*Contrato 043 de 2019 - Licencias Antivirus</t>
  </si>
  <si>
    <t>Contratación realizada con corte 30 de junio.
1. 63 Contratos de Prestación de Servicios (Contratación Directa)
2. 1 Convenio de Cooperación con la OIM (Convenio 230 de 2019).
3. 4 Contratos por proceso de seleccion de Mínima Cuantía.
4. 1 Contrato por proceso de selección Abreviada por Subasta Inversa. 
5. Se han generado 6 Ordenes de Compra (Colombia Compra Eficiente).</t>
  </si>
  <si>
    <t>Contrato 043 de 2019 - Licencias Antivirus
Contrato 059 de 2019 - Groove Media Technologies
Contrato N° 060 de 2019 - AS Transportes
Orden de compra 36482 de 2019
Orden de Compra 36701 de 2019
Orden de Compra N° 36804 de 2019
Orden de compra Oficial 12_03_2019
orden_de_compra 36350 de 2019
Orden de Compra 35737 de 2019 - Labores Dotaciones Industriales SAS</t>
  </si>
  <si>
    <t>Realizar reporte de seguimiento mensual al cumplimiento del cronograma contractual</t>
  </si>
  <si>
    <t>Reporte de seguimiento</t>
  </si>
  <si>
    <t>Se realizo un llamado al incumplimiento del Contac Center y se modifico el PAA y se realizo contratación de 2 contratos de prestación de servicios CPS para llevar a cabo las labores de Contac center contrato 049 de 2019 - Abogado y contrato 048 de 2019 - Técnico e impacto económico; Con esta modificación se obtuvo un ahorro de $395.000.000 millones, los cuales podrán ser utilizados en otras necesidades de la Unidad.</t>
  </si>
  <si>
    <t>*Contrato No. 48 de 2019
*Contrato No. 49 de 2019</t>
  </si>
  <si>
    <t>La contratación de los servicios profesionales que demanda la entidad se ha adelantado según el cronograma de necesidades presentado por la áreas solicitantes. Se encuentra publicada la convocatoria por selección abreviada de menor cuantía para la contratación del servicio de telefonía IP y arrendamiento de equipos, se remitió minuta revisada para la suscripción del convenio de cooperación con el PNUD.</t>
  </si>
  <si>
    <t>Publicación servicio de telefonía IP y arrendamiento de equipos.
Convenio 078 de 2019 - PNUD
Cronograma</t>
  </si>
  <si>
    <t xml:space="preserve"> Actualizar  los procesos y procedimientos de Gestión Contractual que se requieran.</t>
  </si>
  <si>
    <t>Lista de procedimientos actualizados y socializados</t>
  </si>
  <si>
    <t>A la fecha de corte no se han realizo actividades relacionadas con esta acción, dado que según la programación iniciará en el tercer trimestre.</t>
  </si>
  <si>
    <t>Mejorar los procesos de ejecución de los recursos de inversión de la UAESPE en cada vigencia</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</si>
  <si>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</si>
  <si>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</si>
  <si>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t>
  </si>
  <si>
    <t xml:space="preserve">Secretaria General - Coordinación financiera </t>
  </si>
  <si>
    <t>*Se remitió correo el 14 de febrero a las diferentes áreas de la Unidad con la información de la ejecución presupuestal- compromiso, obligación, pago, estados financieros y seguimiento al PAC con corte a 31 de enero de 2019, los anterior con el fin de que sirva como insumo a la toma decisiones de carácter estratégico y/o operativo por las diferentes áreas de la Unidad.
*Se remitió correo el 05 de marzo a las diferentes áreas de la Unidad con la información de la ejecución presupuestal- compromiso, obligación, pago, estados financieros y seguimiento al PAC con corte a 28 de febrero de 2019, los anterior con el fin de que sirva como insumo a la toma decisiones de carácter estratégico y/o operativo por las diferentes áreas de la Unidad.
*A la fecha no se ha entregado el informe con corte a 31 de marzo, una vez finalice el mes el avance será actualizado.
*Se remitió correo el 08 de abril a las diferentes áreas de la Unidad con la información de la ejecución presupuestal- compromiso, obligación, pago, estados financieros y seguimiento al PAC con corte a 31 de marzo de 2019, los anterior con el fin de que sirva como insumo a la toma decisiones de carácter estratégico y/o operativo por las diferentes áreas de la Unidad.</t>
  </si>
  <si>
    <t>*Ejecución PAC enero 2019
*PAC Febrero 2019
*Ejecución Reserva Presupuestal_28_feb_2019
*Informes ejecución _28 de_Febrero_2019
*Informes ejecución _31 de_Enero_2019
*Informes ejecución _31 de_mazo_2019</t>
  </si>
  <si>
    <t>*Se remitió correo el 09 de mayo a las diferentes áreas de la Unidad con la información de la ejecución presupuestal- compromiso, obligación, pago, estados financieros y seguimiento al PAC con corte a 30 de abril de 2019, los anterior con el fin de que sirva como insumo a la toma decisiones de carácter estratégico y/o operativo por las diferentes áreas de la Unidad.
*Se remitió correo el 11 de junio a las diferentes áreas de la Unidad con la información de la ejecución presupuestal- compromiso, obligación, pago, estados financieros y seguimiento al PAC con corte a 31 de mayo de 2019, los anterior con el fin de que sirva como insumo a la toma decisiones de carácter estratégico y/o operativo por las diferentes áreas de la Unidad.
*Se envió la información a través de correo electrónico el 08 de julio  a las diferentes áreas de la Unidad con la información de la ejecución presupuestal- compromiso, obligación, pago,  seguimiento al PAC con corte a 30 de junio de 2019, los anterior con el fin de que sirva como insumo a la toma decisiones de carácter estratégico y/o operativo por las diferentes áreas de la Unidad.</t>
  </si>
  <si>
    <t>*Informe PAC no gestionado ABRIL 2019
*Informe PAC no gestionado MAYO 2019
*Informe PAC no gestionado JUNIO (2)
*Informe PAC no gestionado JUNIO (1)
*Informe PAC no gestionado JUNIO (3)
*Informe ejecución reserva 2018- a 30 de abril 2019
*Ejecución reserva presupuestal 2018- a mayo 31 2019
*Informes ejecución _30 de_abril_2019
*Informes ejecución _31_ de_mayo_2019
*Informes ejecución _30_ de_junio_2019- Dirección General
*Informes ejecución _30_ de_junio_2019- Sub_Admon_Seguimiento
*Informes ejecución _30_ de_junio_2019- Sub_Tecnología
*Informes ejecución _30_ de_junio_2019- Sub_Promoción</t>
  </si>
  <si>
    <t>Acompañar y monitorear la legalización de los recursos entregados en desarrollo de los convenios y contratos suscritos.</t>
  </si>
  <si>
    <t>Informe mensual de seguimiento a la legalización de Convenios y Contratos</t>
  </si>
  <si>
    <t>*Se remitió correo el 14 de febrero a las diferentes áreas de la Unidad con la información de la legalización de los 4 convenios que a la fecha tiene vigentes la Unidad con corte a 31 de enero de 2019.
*Se remitió correo el 14 de febrero a las diferentes áreas de la Unidad con la información de la legalización de los 4 convenios que a la fecha tiene vigentes la Unidad con corte a 28 de febrero de 2019.
*Se remitió correo el 08 de abril a las diferentes áreas de la Unidad con la información de la legalización de los 4 convenios que a la fecha tiene vigentes la Unidad con corte a 31 de marzo de 2019.</t>
  </si>
  <si>
    <t>*Informe de Legalización de Convenios a Enero 31 de 2018
*Informe de Legalización de Convenios a Febrero de 2019
*Informe de legalización de Convenios a marzo 31 de 2019.</t>
  </si>
  <si>
    <t>*Se remitió correo el 09 de mayo a las diferentes áreas de la Unidad con la información de la legalización de los 4 convenios que a la fecha tiene vigentes la Unidad con corte a 30 de abril de 2019. 
*Se remitió correo el 11 de junio a las diferentes áreas de la Unidad con la información de la legalización de los 4 convenios que a la fecha tiene vigentes la Unidad con corte a 31 de mayo de 2019.
*Se remitió correo el 08 de julio a la subdirección de Promoción  con la información de legalización de los convenios que a la fecha tiene valores pendientes por legalizar  con corte a 30 de junio de 2019.</t>
  </si>
  <si>
    <t>*Informe de Legalización de Convenios a Abril 30 de 2018
*Informe de Legalización de Convenios a Mayo de 2019
*Informe de legalización de Convenios a Junio 30 de 2019.</t>
  </si>
  <si>
    <t>Revisar, ajustar y/o crear los procedimientos  que le competen al Grupo Financiero y que se considere necesario.</t>
  </si>
  <si>
    <t>Procedimientos ajustados y/o creados</t>
  </si>
  <si>
    <t>* Se realizó el envío a Planeación de la propuesta de ajuste al proceso de gestión financiera.
* Se han realizado los ajustes a 4 procedimientos, los cuales se encuentran en proceso de revisión y aprobación de la Secretaría general.
* Se ha realizado el ajuste a 1  formato, el cual se encuentran en proceso de revisión y aprobación de la Secretaría general.</t>
  </si>
  <si>
    <t>Dado que el grupo financiero se encuentra compuesto por 4 funcionarios de planta de los cuales 3 son nuevos y se encuentran en proceso de empalme, razón por la cual no ha sido posible cumplir con lo propuesto en esta acción.</t>
  </si>
  <si>
    <t>Base procedimientos gestión financiera
GF-Cr-01_Caracterización Proceso Gestión Financiera Ver_28-06-2019
Borrador  Procedimiento Anteproyecto de Presupuesto UAESPE
GF-Cr-01_Caracterización Proceso Gestión Financiera Ver_12-07-2019
GF-Cr-01_Caracterización Proceso Gestión Financiera Ver_28-06-2019
Propuesta de Procedimiento_Causacion_Contable_Ver_12-07-2019
Borrador Procedimiento_Ejecucion_Presupuestal_Ver_27-06-2019
Formato 1 - informe-ejecucion-consolidado</t>
  </si>
  <si>
    <t xml:space="preserve">PLAN DE ACCIÓN SUBDIRECCIÒN DE DESARROLLO Y TECNOLOGÍA </t>
  </si>
  <si>
    <t xml:space="preserve">PLAN DE ACCIÓN DIRECCIÓN GENERAL </t>
  </si>
  <si>
    <t>SEGUIMIENTO PRIMER SEMESTRE 2019</t>
  </si>
  <si>
    <t xml:space="preserve">Programación     I trimestre </t>
  </si>
  <si>
    <t>Consolidar la UAESPE como productor y referente de información  sobre la empleabilidad en Colombia.</t>
  </si>
  <si>
    <t xml:space="preserve">Fortalecer la comunicación interna y externa de la Unidad dell SPE </t>
  </si>
  <si>
    <t>Socializar el Manual de Imagen a los prestadores y colaboradores</t>
  </si>
  <si>
    <t xml:space="preserve">Manual de imagen socializado </t>
  </si>
  <si>
    <t xml:space="preserve">DIRECCIÓN GENERAL - COMUNICACIONES </t>
  </si>
  <si>
    <t>Se socializó con los prestadores a través del correo masivo el nuevo manual de imagen. Se enviaron alrededor de 400 correos con una carta personalizada para cada prestador invitándolos a aplicar el nuevo manual de imagen y se han contestado las dudas de 5 agencias y bolsas de empleo sobre el Manual de Imagen</t>
  </si>
  <si>
    <t xml:space="preserve">5 diagnósticos de uso de imagen y la carta enviada a los prestadores </t>
  </si>
  <si>
    <t>Se socializó y se resolvieron dudas frente al Manual de Imagen a los prestadores: CAFAM, Comfenalco Santander, Unisanitas, OIM y CESDE</t>
  </si>
  <si>
    <t xml:space="preserve">correo electrónico </t>
  </si>
  <si>
    <t xml:space="preserve">Diseñar piezas gráficas  entre los grupos de interes que promocionen  el accionar de la UAESPE </t>
  </si>
  <si>
    <t xml:space="preserve">Piezas gráficas diseñadas </t>
  </si>
  <si>
    <t>Se diseñan piezas gráficas para las redes sociales y los canales internos, así como los documentos que soliciten las áreas. Se han diseñado 50 piezas gráficas</t>
  </si>
  <si>
    <t>piezas gráficas</t>
  </si>
  <si>
    <t xml:space="preserve">Se diseñaron piezas gráficas sobre: capacitaciones Prueba Performance, ACCEDE,  artículos Grupo de Estudios y Análisis del Mercado Laboral, Código de Integridad, SG SST, presentaciones Dirección General, nuevos carnés SPE, postales web, Manual de Uso Interno, certificados OIM y Portafolio de Servicios </t>
  </si>
  <si>
    <t xml:space="preserve">Portales web y correo electrónico </t>
  </si>
  <si>
    <t>Actualizar el protocolo de comunicaciones deacuerdo a las necesidades actuales de la entidad</t>
  </si>
  <si>
    <t xml:space="preserve">Protocolo actualizado </t>
  </si>
  <si>
    <t>Estamos actualizando la información consignada en el protocolo. Un documento con la actualización de los mensajes clave.</t>
  </si>
  <si>
    <t>protocolo de comunicaciones</t>
  </si>
  <si>
    <t xml:space="preserve">Se agregó al protocolo el discurso para el reconocimiento ACCEDE </t>
  </si>
  <si>
    <t>Documento protocolo</t>
  </si>
  <si>
    <t xml:space="preserve">Realizar campañas digitales de promoción de servicios institucionales </t>
  </si>
  <si>
    <t xml:space="preserve">Campañas digitales divulgadas </t>
  </si>
  <si>
    <t xml:space="preserve">Se han adelantado cuatro campañas Construyendo País, Día de la Mujer, rendición de cuentas, lunes de empleo y días especiales. A través de las campañas se ha logrado, en Twitter aumentar 920 seguidores y en Facebook 7.007 nuevos me gusta. </t>
  </si>
  <si>
    <t xml:space="preserve">piezas publicadas en redes </t>
  </si>
  <si>
    <t xml:space="preserve">Se han adelantado sinergias digitales con el Gobierno Nacional referente a las temáticas del Día del Trabajo, Día de las Víctimas y los Talleres Construyendo País. Y se realizan campañas digitales propias para dar a conocer los logros de la Unidad en 2019 y los boletines de vacantes nacional y Antioquia. Asimismo,  se hacen campañas permanentes referentes a #LunesDeEmpleo y días especiales. </t>
  </si>
  <si>
    <t xml:space="preserve">redes sociales </t>
  </si>
  <si>
    <t>Diseñar y ejecutar un Plan de Medios de la UAESPE</t>
  </si>
  <si>
    <t xml:space="preserve">Plan de medios diseñado y ejecutado </t>
  </si>
  <si>
    <t xml:space="preserve">Se adelantaron los estudios previos y las propuestas de ofertas para la contratación de la agencia de medios que diseñe e implemente el plan de medios </t>
  </si>
  <si>
    <t xml:space="preserve">Estudios previos </t>
  </si>
  <si>
    <t xml:space="preserve">Mejorar los procesos de ejecución de los recursos de inversión de la UAESPE en cada vigencia. </t>
  </si>
  <si>
    <t xml:space="preserve">Consolidar  el seguimiento  institucional al Plan Estratégico, Plan de Acción y, proyectos de inversión </t>
  </si>
  <si>
    <t xml:space="preserve">Entregar mensualmente la información de seguimiento a: (i)ejecución presupuestal (proyectos de inversión), (ii) metas de PND, (iii) Plan Estratégico y, (iV) Plan de Acción  </t>
  </si>
  <si>
    <t>Informe Mensual presentado en Comité de Gestión y Desempeño</t>
  </si>
  <si>
    <t>DIRECCIÓN GENERAL - PLANEACION</t>
  </si>
  <si>
    <t>Se realizó informe de gestión el cual está actualizado a la fecha, el informe incluye información sobre: ejecución presupuestaL, proyectos de inversión, indicadores de gestión, seguimiento a planes, entre otros.</t>
  </si>
  <si>
    <t>Informe de Gestión 2019 corte 31 de marzo</t>
  </si>
  <si>
    <t>Se realizó el seguimiento de mensual - trimestral sobre los siguientes temas: Indicadores de Gestión, Proyectos de Inversión, Ejecución Presupuestal, Plan de Acción.</t>
  </si>
  <si>
    <t>Informe de seguimientos Planeación a 30 de  Junio de 2019 - Seguimientos carpeta compartida.</t>
  </si>
  <si>
    <t>Consolidar el Modelo Integrado de Planeación y Gestión como una herramienta que facilite y mejore la gestión institucional</t>
  </si>
  <si>
    <t>Implementar y posicionar el Modelo Integrado de Planeación y Gestión (MIPG) en la Unidad.</t>
  </si>
  <si>
    <t>Entregar anualmente información de seguimiento de las siete dimensiones de mipg</t>
  </si>
  <si>
    <t>Informe Anual de Seguimiento y Recomendaciones</t>
  </si>
  <si>
    <t>Capacitar a los servidores y funcionarios de la entidad en cumplimiento normativ y, manejo de PQRS</t>
  </si>
  <si>
    <t>Capacitar cuatro veces al año a funcionarios yservidores de la UAESPE</t>
  </si>
  <si>
    <t>4 Capacitaciones en el año</t>
  </si>
  <si>
    <t>DIRECCIÓN GENERAL -JURIDICA</t>
  </si>
  <si>
    <t xml:space="preserve">PLAN DE ACCIÓN SUBDIRECCIÓN DE PROMOCIÓN </t>
  </si>
  <si>
    <t xml:space="preserve">SEGUIMIENTO PRIMER TRIMESTRE </t>
  </si>
  <si>
    <t>SEGUIMIENTO SEGUNDO TRIMESTRE</t>
  </si>
  <si>
    <t>CUMPLIMIENTO PRIMER TRIMESTRE</t>
  </si>
  <si>
    <t>Avance Cuantitativo II trimestre</t>
  </si>
  <si>
    <t>Avance Cualitativo II trimestre</t>
  </si>
  <si>
    <t xml:space="preserve">Meta I Trimestre </t>
  </si>
  <si>
    <t>Meta 2019</t>
  </si>
  <si>
    <t>Avance Plan de Acción 2019</t>
  </si>
  <si>
    <t>OBSERVACIONES PLANEACIÓN</t>
  </si>
  <si>
    <t>Revisar y ajustar el modelo de inclusión laboral con enfoque de cierre de brechas que facilite el acceso al mercado laboral a más colombianos.</t>
  </si>
  <si>
    <t xml:space="preserve">Revisar y ajustar el Modelo de Inclusión Laboral </t>
  </si>
  <si>
    <t xml:space="preserve">Revisar el modelo con instituciones de gobierno, especialmente con el Ministerio de Trabajo y otras entidades, así como con la Red de Prestadores del  Servicio Público de Empleo.       </t>
  </si>
  <si>
    <t xml:space="preserve">Documento de análisis y revisión del Modelo de Inclusión Laboral   con recomendaciones de ajuste 
</t>
  </si>
  <si>
    <t>SUBDIRECCIÓN DE PROMOCIÓN (diseño)</t>
  </si>
  <si>
    <t>a.Se realizó revisión de todo el documento. 
b.Se verificó que el módulo esté dirigido a toda la red de prestadores.
c. Análisis del documento: buenas practicas para la estructura financiera de un proyecto.</t>
  </si>
  <si>
    <t>De acuerdo a los nuevos retos de la entidad la subdirección de promoción ha trabajado en el diseño y estructuración de las estrtegias de:
Migrantes
Personas con discapacidad
Etnicos
Víctimas del conflicto armado ( convenio OIM, Intervención especializada)</t>
  </si>
  <si>
    <t>De acuerdo con los nuevos retos de la Unidad Administrativa Especial del Servicio Público
 de Empleo, la Subdirección de Promoción ha trabajado en el diseño y estructuración de las siguientes estrategias:
•	Migrantes
•	Personas con discapacidad
•	Étnicos
•	Víctimas del conflicto armado (Convenio OIM, Intervención especializada)
•	Teniendo en cuenta el Artículo 195 del Plan Nacional de Desarrollo, el equipo técnico de la Unidad junto con el Ministerio de Trabajo formulo una propuesta de decreto que reglamentara este Artículo en el marco del modelo de inclusión laboral
La documentación generada durante el trimestre II de 2019 para cada una de estas estrategias, que se entrega como evidencia de cumplimiento, se utilizará como insumo para el documento de análisis y revisión del Modelo de Inclusión Laboral con recomendaciones de ajuste como producto final a entregar en diciembre de 2019.</t>
  </si>
  <si>
    <t>Presentaciones de las estrategias propuestas:
Migrantes
Personas con discapacidad
Étnicos
Víctimas del conflicto armado (Convenio OIM, Intervención especializada)
Proyecto decreto ley</t>
  </si>
  <si>
    <t>Antes de iniciar la revisión del modelo con instituciones del gobierno, se requirió avanzar con el diseño de las estrategias nombradas anteriormente con el fin de estar articulados con las líneas de trabajo de la entidad y lo establecido en el Plan Nacional de Desarrollo.</t>
  </si>
  <si>
    <t xml:space="preserve">Teniendo en cuenta la evidencia propuesta por el grupo de trabajo de la Subdirección, solicitamos adjuntar el avance del documento de análisis y revisión del Modelo de Inclusión Laboral con recomendaciones de ajuste  </t>
  </si>
  <si>
    <t>Ajustar la estrategia de intervención (ruta de empleabilidad) atendiendo al enfoque diferencial y sectorial</t>
  </si>
  <si>
    <t xml:space="preserve">Diseñar  y ajustar la ruta de empleabilidad atendiendo al enfoque diferencial y sectorial (Herramientas PCD, Implementación compromisos migrantes, Afro, Jóvenes)y otros. 
</t>
  </si>
  <si>
    <t>Documento Ajustes a la Ruta de empleabilidad con énfasis en migrantes.
Datos de población afro registrada en el sistema.</t>
  </si>
  <si>
    <t xml:space="preserve">SUBDIRECCIÓN DE PROMOCIÓN(diseño) </t>
  </si>
  <si>
    <t>a. Actualmente se está revisando las herramientas de PCD, para elaboración de protocolo con función pública.
b. Se encuentra en elaboración el protocolo para la implementación del decreto 2011.
c. Se ha asistido a las sesiones de GES en donde se trabaja articuladamente con el Sistema Nacional de discapacidad y se está en la contrucción del plan de acción del sistema para el cuatrienio.
d. Se firma Memorando de Entendimiento por parte UASPE, y se ha avanzando en la construcción de plan de trabajo con OIM, para la implementación de la estrategia de atención diferencia población étnica (afros e indígenas)
e. Se capacitó por parte de la ARN al grupo de la subdirección de promoción sobre población reincorporada.
f. Se levantó información de barreras de la población reincorporada  para los ajustes a la ruta en los 2 niveles de intervención.</t>
  </si>
  <si>
    <t>Listado de asistencia de la capacitación al equipo de implementación por parate de ARN.
Propuesta de Plan de trabajo 2019  Organización Internacional de Migraciones-OIM AFRO.
Memorando de entendimiento de para población étnica.
Propuesta de Plan de trabajo 2019 UARIV.</t>
  </si>
  <si>
    <t xml:space="preserve">En el marco del objetivo final generación de un Documento Ajustes a la Ruta de empleabilidad con énfasis en migrantes, durante el trimestre se realizaron las siguientes acciones, obteniendo múltiples presentaciones y documentos que servirán como insumo para la entrega del mencionado documento que busca ajustar la Ruta de empleabilidad en diciembre de 2019.
• La UAESPE elaboró y oficializó con el Departamento Administrativo de la Función Pública (DAFP) el instructivo para las entidades públicas del orden nacional y territorial sobre la vinculación laboral de personas con discapacidad a través del SPE.
• La UAESPE participó en la reunión del Consejo Nacional de Discapacidad realizada el día 29 de mayo, donde se presentó la estrategia de inclusión laboral de personas con discapacidad.
• La UAESPE efectuó un diagnóstico a 66 a Prestadores del SPE con el objeto de conocer qué ajustes razonables, condiciones humanas, físicas y tecnológicas ha implementado en la prestación de sus servicios a la población con discapacidad.
• De manera articulada con la Organización Internacional para las Migraciones (OIM), el equipo de la Subdirección de Promoción de la UAESPE acompaño la socialización del Modelo de Inclusión Laboral con enfoque étnico para los 9 departamentos priorizados (Bogotá, Antioquia, Nariño, Cauca, Valle del Cauca, Bolívar, La Guajira, Guaviare y Choco desarrollado nodos en las siguientes jornadas con los prestadores de los departamentos (IES, BOLSAS, PRIVADOS, CCF Y ET):
11 de junio: Bogotá, Soacha
13 de junio: Valle del Cauca, Nariño, Cauca
19 de junio: Bolívar, La Guajira.
26 de junio: Medellín, Choco y Guaviare.
Para las jornadas se socializaron los ajustes a la ruta de empleo con enfoque étnico y los parámetros para acceder a recursos adicionales para la mitigación de barreras de grupos étnicos.
• La Unidad del Servicio Público de Empleo (UAESPE) lanzó la Estrategia de inclusión laboral de personas con discapacidad en el Taller Construyendo País con el presidente Iván Duque el 25 de mayo de 2019 en Valledupar; donde también se reconoció a 12 prestadores del SPE por sus ajustes razonables y vinculación laboral de Personas con Discapacidad.
• La UAESPE participó activamente en la elaboración de la Estrategia de Empleo Juvenil para Bogotá liderado por Fundación Corona en asocio con la Global Opportunity Youth Initiative – GOYI a través de un taller. Derivado del taller, los organizadores están desarrollando un documento de resultados de este primer encuentro para crear la Estrategia de Empleo Juvenil para Bogotá, el cual ya fue solicitado, espacios de construcción en los cuales estaremos siendo invitados.
</t>
  </si>
  <si>
    <t>Presentaciones de las estrategias propuestas:
Personas con discapacidad
Étnicos
Víctimas del conflicto armado (Convenio OIM, Intervención especializada)
Proyecto decreto ley</t>
  </si>
  <si>
    <t>Teniendo en cuenta la evidencia propuesta por el grupo de trabajo de la Subdirección, solicitamos adjuntar el avance del documento Ajustes a la  Ruta de empleabilidad con énfasis en migrantes.</t>
  </si>
  <si>
    <t>Diseñar y ajustar la estrategia de intervención para  la atención a victimas del conflicto armado (Fondo concursable y OIM)</t>
  </si>
  <si>
    <t>Contratos y convenios derivados de procesos  adjudicatarios, asignados.</t>
  </si>
  <si>
    <t>a. Se presentó a Comité Directivo la propuesta de intervención para la atención a victimas, la cual fue aprobada.
b. Se elaboraron los estudios previos y el estudio de costos para la firma del convenio con OIM el cual tiene como objeto "la implementación del modelo de inclusión laboral, enfatizando en la estrategia de atención diferencial a victimas del conflicto armado", este proceso se encuentra en etapa precontractual.</t>
  </si>
  <si>
    <t>Correo electronico con los estudios previos para Juridica.</t>
  </si>
  <si>
    <t xml:space="preserve">En el segundo trimestre la Unidad del Servicio Público de Empleo realizó la firma del Convenio de Cooperación con la OIM, con el fin de aunar esfuerzos, recursos humanos, económicos, técnicos y administrativos para el fortalecimiento regional de la red de prestadores del SPE y actores del mercado laboral y para la implementación del Modelo de Inclusión Laboral con Enfoque de Cierre de Brechas (MIL) en lo relacionado con los ajustes realizados a la atención diferencial a víctimas del conflicto armado. 
Así mismo, estará compuesto por tres compronentes (Diagnóstico del MIL, Trasferencias de Conocientos y Bolsa de Eventos o piezas de Comunicación para el  territorio. 
Por otra parte, se viene adelantando el proceso precontractual para la estrategia de Interveción Especializada con PNUD.  </t>
  </si>
  <si>
    <t>Documento Convenio 230 OIM - Acta de Inicio
Plan de Trabajo</t>
  </si>
  <si>
    <t>Adjuntar Evidencia.</t>
  </si>
  <si>
    <t>Acompañar a los Prestadores a través de una Asistencia Técnica permanente, innovadora y vanguardista con el mercado laboral.</t>
  </si>
  <si>
    <t>Rediseñar la estrategia de Asistencia Técnica para la atención de la Red de Prestadores.</t>
  </si>
  <si>
    <t xml:space="preserve">Rediseñar la estrategia de asistencia técnica para la atención de la red prestadores de SPE  ( Diagnóstico  y esquema de atención para bolsas de empleo)
</t>
  </si>
  <si>
    <t xml:space="preserve">Documento estrategia de asistencia técnica rediseñada para la red de prestadores.  </t>
  </si>
  <si>
    <t>SUBDIRECCIÓN DE PROMOCIÓN ( diseño)</t>
  </si>
  <si>
    <t>a. Se logró la sistematización y análisis de las mesas de trabajo y matrices, de las actividades de 2018, con la red privada y bolsas.
a. Se envió y asesoró matriz diagnóstica a la red de prestadores privados previo al evento.
b. Se acompañó el primer encuentro con la red de prestadores privados, zona centro, el 13 de marzo de 2019.</t>
  </si>
  <si>
    <t>-  Carta de invitación “Mesas de Trabajo 2019”.
- Agenda jornada “Mesas de Trabajo 2019”.
- Lista de asistencia de la jornada “Mesas de Trabajo 2019”.</t>
  </si>
  <si>
    <t>Se han realizado reuniones de articulación con la ESAP y la ASCUN con el fin de identificar la ruta de atención e identificar necesidades que permitan al equipo de trabajo establecer la estrategia de atención y a las Bolsas de empleo de las IES.
Reunión inicial ESAP: 04 de junio 2019 
Jornada de trabajo equipo ESAP -SPE: 21 de junio 2019
ASCUN: 20 de mayo 2019</t>
  </si>
  <si>
    <t>Lista de asistencia y presentaciones</t>
  </si>
  <si>
    <t>Debido al cambio de equipo de trabajo de la Subdirección por los ingresos de funcionarios que ganaron el concurso de méritos de la Convocatoria 428 de 2016, fue necesario redistribuir funciones. 
En julio de 2019 se definio el equipo al cual se le asigno la actividad de elaboración del Documento estrategia de asistencia técnica rediseñada para la red de prestadores, con el fin de cumplir con el porcentaje de avance que se planteó inicialmente (40%) dentó de los dos trimestres restantes del año.</t>
  </si>
  <si>
    <t>Teniendo en cuenta la evidencia propuesta por el grupo de trabajo de la Subdirección, solicitamos adjuntar el avance del documento estrategia de asistencia técnica rediseñada para la red de prestadores.  
Referente al reporte cualitativo, la estrategia de atención y a las Bolsas de empleo de las IES, no se ha realizado por la redistribuciòn de funciones al interior del equipo? . Tener en cuenta que la justificaciòn de no cumplimiento para esta actividad debe ser màs amplia dado que al primer semestre se està dejando de cumplir con el 40% de la actividad programada inicialmente.</t>
  </si>
  <si>
    <t xml:space="preserve">Destacar las prácticas de empleo inclusivo.           Empresas INclusivas </t>
  </si>
  <si>
    <t>Ajustar la implementación de una Asistencia técnica integral, diferencial y continua, virtual y presencialmente  a toda la red de prestadores.</t>
  </si>
  <si>
    <t xml:space="preserve">Fortalecimiento de capacidades de los prestadores para la apropiación del modelo de inclusión laboral  (Transferencia de conocimientos, planes de trabajo, eventos, documentos, etc.)  </t>
  </si>
  <si>
    <t>Prestadores con transferencias realizadas  (Listados de asistencia de sesiones de transferencia de conocimiento)</t>
  </si>
  <si>
    <t>SUBDIRECCIÓN DE PROMOCIÓN - IMPLEMENTACIÓN</t>
  </si>
  <si>
    <t>La subdirección de Promoción se encuentra ajustando las herramientas de gestión empresarial, hoja de vida del Prestador, diagnóstico a la implementación del modelo de inclusión laboral, ficha territorial y el formato de los planes de trabajo con los prestadores, esto con la finalidad de fortalecer la calidad en la prestación de servicios de Gestión y colocación de empleo en los territorio, generando capacidades al equipo para transferir conocimiento técnico a los prestadores.</t>
  </si>
  <si>
    <t xml:space="preserve"> -Presentación de resultados de la visita Socieux entregada a la dirección.
- Formato de Hoja de vida del prestador
- Formato de ficha territorial
- Formato de Plan de trabajo.
</t>
  </si>
  <si>
    <r>
      <t xml:space="preserve">1. La Subdirección de Promoción a través del equipo de Implementación realizó la primera visita de asistencia técnica a prestadores del servicio público de empleo en las diferentes regiones del país, durante los meses de abril y mayo del año 2019, logrando la participación de 91 prestadores en todo el territorio nacional. 
El objetivo de la visita fué socializar los  retos y apuestas estratégicas para la vigencia 2019 del SPE, conocer los avances en la implementación del Modelo de Inclusión Laboral y concertar el plan de trabajo 2019 de las agencias. 
2. Transferencia de la estratégia de atención a grupos étnicos, en el marco del convenio con OIM y USAID.  Estas jornadas tuvieron como objeto tranasferir conocimientos  sobre el resultado del diagnóstico de barreras de esta población y presentar los ajustes a los servicios para atención de esta población, asi mismo se realizo socilización del fondo concursable de proyectos para mitigación de barreras de estos grupos.
Se relizaron un total de cuatro jornadas en Bogotá, Cali, Cartagena y Medellín. 
</t>
    </r>
    <r>
      <rPr>
        <sz val="11"/>
        <rFont val="Calibri"/>
        <family val="2"/>
        <scheme val="minor"/>
      </rPr>
      <t xml:space="preserve">
- Bogotá: 13 prestadores / 11 de junio
- Cali:  13 prestadores /  13 de junio
- Cartagena: 12 prestadores / 19 de junio
- Medellín:  26 prestadores / 25 y 26 de junio / Participación de Prestadores de Guaviare y Chocó
</t>
    </r>
  </si>
  <si>
    <t>1. VER CARPETA COMPARTIDA EN DRIVE : REPOSITORIO ASISITENCIA TÉCNICA
-Listas de asistencia
- Planes de Trabajo
- Diagnósticos MIL
Informe ejecutivo de la primera visita de asistencia técnica
2. LISTAS DE ASISTENCIA GRUPOS ÉTNICOS.</t>
  </si>
  <si>
    <t>Promover e implementar estrategias para el mejoramiento de la calidad en la prestación de los servicios en la red de prestadores del SPE con los líderes regionales y los promotores.</t>
  </si>
  <si>
    <t xml:space="preserve">Planes de trabajo de prestadores con AT </t>
  </si>
  <si>
    <t xml:space="preserve">Se realizaron todas las actividades de alistamiento para la primera visita a territorio con el fin de socializar retos y apuestas estratégicas para la vigencia 2019 del SPE, conocer los avances en la implementación del modelo de inclusión laboral en las agencias, concertar el plan de trabajo 2019.  </t>
  </si>
  <si>
    <t> - 3 Actas de trabajo del equipo de promoción donde se evidencian los ajustes y tareas de alistamiento para la primer visita por parte de los lideres regionales.</t>
  </si>
  <si>
    <t>En la primera visita de asistencia técnica realizadas entre abril y mayo se concertaron 69 planes de trabajo con prestadores de las agencias de empleo de cajas de compensación familiar (42) y entes territoriales (27).  Así mismo se realizaron 69 diagnósticos generales del Modelo de Inclusión Laboral.</t>
  </si>
  <si>
    <t>1. VER CARPETA COMPARTIDA EN DRIVE : REPOSITORIO ASISITENCIA TÉCNICA</t>
  </si>
  <si>
    <t xml:space="preserve">Diseñar e implementar una estrategia para articular los diferentes actores que participan en el mercado laboral y hacen parte de la red del SPE. </t>
  </si>
  <si>
    <t>Establecer la estrategia de articulación de actores y la red de prestadores en el territorio (Mesas de trabajo con prestadores)</t>
  </si>
  <si>
    <t xml:space="preserve">Mesas de trabajo con prestadores (listas de asistencia) </t>
  </si>
  <si>
    <t xml:space="preserve">En articulación con el organismo frances de cooperación técnica SOCIEUX, se desarrolló una metodología esto con la finalidad de fortalecer la estrategia de relacionamiento de la Unidad con los diferentes actores, preparando las condiciones para el desarrollo del FOCUS GROUP, con la Dirección de la Unidad para establecer, prioridades en la implementación de la estrategia de relacionamiento.
Así mismo, en la ciudad de Bogotá se realizó mesa de trabajo con prestadores privados y bolsas el día 13 de marzo para fortalecer el trabajo mancomunado con la red.
</t>
  </si>
  <si>
    <t xml:space="preserve">
- Presentación Focus Group, estrategia de relacionamiento.
-  Carta de invitación “Mesas de Trabajo 2019”.
- Agenda jornada “Mesas de Trabajo 2019”.
- Lista de asistencia de la jornada “Mesas de Trabajo 2019”.</t>
  </si>
  <si>
    <t>El 18 de junio se realizó un reunión de la Directora de la Unidad y el Subdirector  de Promoción con la Red de Prestadores del Departamento de Bolivar, con el objeto de presentar las estrategias de la Undiad, asi como escuchar las necesidades específicas de la Red. Se contó con la asistencia de 7 de 10 prestadores en total.
El 25 de mayo en la ciudad de valledupar en el marco del taller construyendo país se realizo el lanzamineto de la estrategia de atención a personas con discapacidad donde se reconocieron 13 prestadores con centros de empleo inclusivos a nivel Nacional, este reconocimiento participaron Ministerio de trabajo, consejeria presidencial para la participación de personas con discapacidad  y pacto de productividad.</t>
  </si>
  <si>
    <t>LISTA DE ASISTENCIA</t>
  </si>
  <si>
    <t>Diseño de estrategia de promoción y  relacionamiento con usuarios, actores de interés (Alianzas/Promoción/Eventos)</t>
  </si>
  <si>
    <t>Definición de estrategia de promoción y relacionamiento del Servicio Público de Empleo.</t>
  </si>
  <si>
    <t xml:space="preserve">Documento Estrategia de relacionamiento con actores </t>
  </si>
  <si>
    <t>SUBDIRECCIÓN DE PROMOCIÓN ( alianzas)</t>
  </si>
  <si>
    <t xml:space="preserve">
Con el fin de desarrollar la estrategia de promoción y relacionamiento del  Servicio Público de Empleo, durante el primer trimestre del año, se desarrolló la segunda visita técnica de la agencia de  cooperación de la Unión Europea SOCIEUX+ orientada al fortalecimiento de la gestión empresarial, en este escenario se adelanto una sesión de trabajo de 2 semanas y se elaboraron un informe sobre los resultados obtenidos. Adicionalmente, y atendiendo las recomendaciones de la misión, se adelantó la primera sesión del grupo focal para identificar necesidades de relacionamiento del servicio. Como evidencias se remite:
</t>
  </si>
  <si>
    <t xml:space="preserve">1. Agenda visita socieux+
2. Informe visita- Unidad Servicio Público de Empleo
3. Presentación grupo focal
</t>
  </si>
  <si>
    <t xml:space="preserve">Se han definido los contenidos de la Guia de Gestión Empresarial y el esquema del ABC de la Guia. Así mismo,  se definió la propuesta metodologica para la III Visita de la Misión Socieux, que se llevara a cabo entre Agosto y Septiembre.
</t>
  </si>
  <si>
    <t>Documentos guía de gestión empresarial
Presentación propuesta metodológica</t>
  </si>
  <si>
    <t xml:space="preserve">Gestionar acciones con otras instituciones y/ o programas para complementar los servicos de la ruta de empleabilidad para el cierre de brechas.  </t>
  </si>
  <si>
    <t xml:space="preserve">Planes de trabajo interinstitucionales </t>
  </si>
  <si>
    <t>SUBDIRECCIÓN DE PROMOCIÓN
 ( alianzas)</t>
  </si>
  <si>
    <t>Con el fin de desarrollar la articulación interinstitucional para complementar los servicios de la ruta de empleabilidad del SPE, durante el primer trimestre del año, se desarrolló 
se revisaron y ajustaron tres planes de trabajo orientados al diseño e implementación de acciones para fortalecer las capacidades de los centros de empleo y la implementación de servicios especializados para para la atención de la población AFRO, así como, el fortalecimiento institucional y técnico de la Unidad del SPE en temas relacionados con la la atención de población víctima y población DPS. 
Los planes de trabajo suscritos que se adjuntan corresponden a las siguientes entidades:
Propuesta de Plan de trabajo 2019 Prosperidad Social-DPS
Propuesta de Plan de trabajo 2019  Organización Internacional de Migraciones -OIM AFRO
Propuesta de Plan de trabajo 2019 UARIV
Estos planes se construyen con el apoyo de los equipos técnicos de la subdirección de promoción delegados por la dirección, para liderazgo de estas alianzas. 
Se ha participado en la misión con el BID para gestión del crédito de apoyo a las políticas activas de empleo.</t>
  </si>
  <si>
    <t>Propuesta de Plan de trabajo 2019 Prosperidad Social-DPS
Propuesta de Plan de trabajo 2019  Organización Internacional de Migraciones -OIM AFRO
Propuesta de Plan de trabajo 2019 UARIV</t>
  </si>
  <si>
    <t>Se firmó acuerdo con OIM para Victimas
Se realizaron reuniones con el equipo técnico de la Unidad y del DPS para ajustar el Plan de Trabajo
Se desarrollo Plan de Trabajo con USAID-OIM (Étnicos)
Plan de Trabajo con ARN (Carolina)</t>
  </si>
  <si>
    <t>Acuerdo firmado
Lista de asistencia</t>
  </si>
  <si>
    <t>Formulación e implementación de un reconocimiento  para empresas Inclusivas y que implementan estrategias para colocación de personas con barreras (buenas prácticas)</t>
  </si>
  <si>
    <t>Documento de propuesta metodológica</t>
  </si>
  <si>
    <t xml:space="preserve">SUBDIRECCIÓN DE PROMOCIÓN </t>
  </si>
  <si>
    <t>Lista de asistencia</t>
  </si>
  <si>
    <t>Adjuntar avance del documento.</t>
  </si>
  <si>
    <t xml:space="preserve">PLAN DE ACCIÓN SUBDIRECCIÓN DE ADMON Y SEGUIMIENTO </t>
  </si>
  <si>
    <t>SEGUIMIENTO 1ER TRIMESTRE 2019</t>
  </si>
  <si>
    <t>SEGUIMIENTO 2DO TRIMESTRE 2019</t>
  </si>
  <si>
    <t>CUMPLIMIENTO PRIMER SEMESTRE 2019</t>
  </si>
  <si>
    <t xml:space="preserve">Programación    I trimestre </t>
  </si>
  <si>
    <t>Generación de Estudio de suficiencia y cobertura</t>
  </si>
  <si>
    <t>Elaborar un (1) documento de suficiencia y cobertura</t>
  </si>
  <si>
    <t xml:space="preserve">Documento de suficiencia y cobertura </t>
  </si>
  <si>
    <t>SUBDIRECCIÓN DE ADMON Y SEGUIMIENTO - Grupo de estudios e investigaciones del Mercado Laboral</t>
  </si>
  <si>
    <t xml:space="preserve">Generación y análisis de información que sirva como insumo para la toma de decisiones </t>
  </si>
  <si>
    <t>Elaborar cuatro (4) documentos con informacion realcionada con la misionalidad de la Unidad</t>
  </si>
  <si>
    <t>Documentos en version final</t>
  </si>
  <si>
    <t>Se elaboró el Informe de mujeres, con base en el cual se realizó el respectivo Boletín publicado el día 8 de marzo, dia en el que se conmemoró el día de la mujer.</t>
  </si>
  <si>
    <t xml:space="preserve">
Documento en PDF: Boletin_Mujeres_2018</t>
  </si>
  <si>
    <t>Se elaboró documento insumo para publicación de información relacionada con víctimas, socializado el 9 de abril.
Se preparó y suministró información para el día del trabajo, la cual se publicó en canales de la Unidad.
Se presentó artículo ¿Trabajan los bogotanos en lo que realmente quieren?
Se prepararon y publicaron dos boletines de vacantes vigentes Nacional y para los departamentos de Magdalena, Cesar, Antioquia, Meta</t>
  </si>
  <si>
    <t>Carpetas:
1_Boletin_Victimas
2_Dia_del_Trabajo
3_Analisis_Bogota
4_Vigentes</t>
  </si>
  <si>
    <t>Elaborar 24 anexos estadisticos de demanda laboral</t>
  </si>
  <si>
    <t xml:space="preserve">24 anexos estadísticos </t>
  </si>
  <si>
    <t>Se elaboraron 6 anexos de demanda laboral a nivel nacional, correspondientes a los meses de enero a junio del año 2018.</t>
  </si>
  <si>
    <t>Archivos en formato Excel Correspondientes a los meses de enero a junio del año 2018</t>
  </si>
  <si>
    <t>Se elaboraron 6 anexos de demanda laboral a nivel nacional, correspondientes a los meses de julio a diciembre del año 2018.</t>
  </si>
  <si>
    <t>Archivos en formato Excel Correspondientes a los meses de julio a diciembre del año 2018</t>
  </si>
  <si>
    <t>Generación de guia para uso de microdatos.</t>
  </si>
  <si>
    <t>Elaborar un (1) documento con lineamientos para la utilización del microdato de la Gran Encuesta Integrada de Hogares - GEIH.</t>
  </si>
  <si>
    <t>Documento</t>
  </si>
  <si>
    <t>El documento se encuentra en un avance del 50% por lo que se cumple la meta.</t>
  </si>
  <si>
    <t>Se allega documento formato Word con los avancespresentados.</t>
  </si>
  <si>
    <t>Se concluyó la elaboración del documento.</t>
  </si>
  <si>
    <t>Carpeta con versión final y archivos de trabajo.</t>
  </si>
  <si>
    <t>Fortalecer el acompañamiento a los Prestadores a través de una Asistencia Técnica permanente, innovadora y vanguardista con el mercado laboral.</t>
  </si>
  <si>
    <t xml:space="preserve">Aprobación de autorización de prestadores en línea </t>
  </si>
  <si>
    <t xml:space="preserve">Administrar la red de prestadores </t>
  </si>
  <si>
    <t>Documentar el proceso de renovación de prestadores de servicio público de empleo</t>
  </si>
  <si>
    <t xml:space="preserve">Proceso documentado </t>
  </si>
  <si>
    <t xml:space="preserve">SUBDIRECCIÓN DE ADMON Y SEGUIMIENTO - GRUPO DE MONITOREO </t>
  </si>
  <si>
    <t>El equipo de seguimiento avanza en la revisión normativa, entre las cuales se encuentra la propuesta  de modificación  del Decreto No. 1072 de 2015 del Ministerio del Trabajo.</t>
  </si>
  <si>
    <t>* Propuesta de Modificación Decreto 1072 de 2015 del Ministerio de Trabajo.
* Cronograma revisión Normativa.
* Documento de conclusiones  revisión normativa de prestadores.</t>
  </si>
  <si>
    <r>
      <t xml:space="preserve">Se participó en la elaboración del Proyecto de Decreto </t>
    </r>
    <r>
      <rPr>
        <b/>
        <sz val="11"/>
        <color theme="1"/>
        <rFont val="Arial Narrow"/>
        <family val="2"/>
      </rPr>
      <t>"</t>
    </r>
    <r>
      <rPr>
        <sz val="11"/>
        <color theme="1"/>
        <rFont val="Arial Narrow"/>
        <family val="2"/>
      </rPr>
      <t xml:space="preserve">Por el cual se dictan medidas para fortalecer el Servicio Público de Empleo para la inclusión laboral" con el objeto de modificar el Decreto 1072 de 2015 y se inlcuye proceso de renovación. </t>
    </r>
  </si>
  <si>
    <t>*Proyecto de Modificación Decreto 1072 de 2015 del Ministerio de Trabajo.</t>
  </si>
  <si>
    <t xml:space="preserve">Documentar un modelo de seguimiento diferenciado para la red de prestadores del SPE </t>
  </si>
  <si>
    <t xml:space="preserve">Modelo de seguimiento documentado </t>
  </si>
  <si>
    <t>Se la realiza  diagrama de flujo del Seguimiento y Monitoreo y se establecen compromisos para los colaboradores del equipo para poner en marcha la documentación del  Nuevo Modelo de Seguimiento  diferenciado para la red de prestadores del SPE</t>
  </si>
  <si>
    <t>* Cronograma de actividades  Modelo de Seguimiento.
*Diagrama de Flujo Seguimiento y Monitoreo .</t>
  </si>
  <si>
    <t xml:space="preserve">Se elaboró cronograma de visitas de seguimiento para el equipo regional, el cual se encuentra en proceso de ajustes. </t>
  </si>
  <si>
    <t xml:space="preserve">Hacer seguimiento a las condiciones técnicas y operativas de los prestadores </t>
  </si>
  <si>
    <t xml:space="preserve">Reportes de seguimiento </t>
  </si>
  <si>
    <t>* El equipo de Administración y Seguimiento esta construyendo la herramienta realizar el seguimiento a las condiciones técnicas y operativas de los prestadores. Para la construcción de esta herramienta se realizaron visitas de inmersión en Compensar, Colsubsidio, Cafam y Cámara de comerciantes LGBTI.</t>
  </si>
  <si>
    <t>* Borrador herramienta de visitas de seguimiento.
*Informe de Visitas de inmersión.</t>
  </si>
  <si>
    <t xml:space="preserve">Se ha implementado la herramienta de Seguimiento en las primera visitas realizadas por el equipo regional, quienes efectuaran ajustes a la misma. </t>
  </si>
  <si>
    <t>*Herramienta de visitas y seguimiento.</t>
  </si>
  <si>
    <t>Consolidar la Unidad del SPE como productor y referente de información del mercado laboral colombiano</t>
  </si>
  <si>
    <t>Hacer seguimiento al  reporte de indicadores de gestión de la red de prestadores</t>
  </si>
  <si>
    <t>Reporte Semanales para informe de Mercado Laboral - Visitas Territoriales</t>
  </si>
  <si>
    <t>* Se realiza seguimiento al reporte de información estadistica resportada correspondiente al mes de  febrero de la red de prestadores.</t>
  </si>
  <si>
    <t>* Reporte información estadistica febrero.
* Consolidación cierre mensual y Boletín de caracterización de prestadores</t>
  </si>
  <si>
    <t xml:space="preserve"> Se realiza seguimiento al reporte de información estadistica resportada correspondiente al mes de  febrero de la red de prestadores.</t>
  </si>
  <si>
    <t>*Reporte información estadistica febrero.
* Reporte información estadistica febrero.
* Consolidación cierre mensual y Boletín de caracterización de prestadores.</t>
  </si>
  <si>
    <t>Definir la nueva versión de Sistema del Información del SPE.</t>
  </si>
  <si>
    <t>Avance Cuantitativo III Trimestre</t>
  </si>
  <si>
    <t>Avance Cualitativo III Trimestre</t>
  </si>
  <si>
    <t>Evidencia del Avance III Trimestre</t>
  </si>
  <si>
    <t>SEGUIMIENTO TERCER TRIMESTRE</t>
  </si>
  <si>
    <t>Se realizó en conjunto con la Asesora de la Dirección el cronograma de planeación, el cual fue validado por la Directora General; se realizó  presentación a la Dirección General de los sellos existentes que tienen otras entidades en temas de inclusión; y se realizaron reuniones con Ministerio de Trabajo (Sello Equipares), ICONTEC y Fundación Andi.</t>
  </si>
  <si>
    <t>Se estructuró propuesta del reconocimiento inclusivo ACCEDE (Acciones de Inclusión Laboral) y Plan de Trabajo el cual se presentó y se validó con la Dirección (junio 7 de 2019). Se realizaron varias sesiones con el equipo líder para diseñar y estructurar la herramienta de medición.</t>
  </si>
  <si>
    <t>El BID realiza a la Unidad del SPE la entrega formal del diseño del sistema de información del Servicio Público de Empleo.</t>
  </si>
  <si>
    <t>Se adjunta documento final del BID con el diseño del sistema. BID_COLO_T1445_INFORME_3_V2.pdf</t>
  </si>
  <si>
    <t>La Subdirección de Desarrollo y Tecnología realizó la gestión con la Secretaria General, con relación a la contratación de las vacantes de planta de la Subdirección, con el fin de tener el 100% del talento humano de la subdirección y finalizar la implementación del modelo de Gobierno de las TIC de la Unidad del SPE. La Secretaria General elevó la consulta a la comisión nacional y está a la espera de la respuesta.</t>
  </si>
  <si>
    <t>OFICIO CNSC PROVISIÓN EMPLEOS 0004851.pdf</t>
  </si>
  <si>
    <t>Se definen, revisan y aprueban por parte de la Subdirección los procedimientos de: Gestión de incidentes de seguridad, Gestión de eventos de servicios de TIC, Copias de Seguridad, Propuesta de politica de Seguridad de la Información e Instructivo Evaluación Proyecto de Viabilidad.</t>
  </si>
  <si>
    <t>Guia para la evaluación del proyecto de viabilidad  2019 V4.doc
Plantilla_Evaluacion_Viabilidad_Version SDyT V4.doc
POLITICA DE SEGURIDAD Y PRIVACIDAD DE LA INFORMACIÓN (1) (1) (1).doc
Procedimiento de Gestión de Copias de Seguridad V2 (1).doc
Procedimiento de Gestión de incidentes Seguridad V1 (1).doc
PROCEDIMIENTO GESTION EVENTOS DE SERVICIOS DE TIC (1).doc</t>
  </si>
  <si>
    <r>
      <t xml:space="preserve">Definición y programación de </t>
    </r>
    <r>
      <rPr>
        <b/>
        <sz val="11"/>
        <color theme="1"/>
        <rFont val="Arial Narrow"/>
        <family val="2"/>
      </rPr>
      <t>bodega de datos</t>
    </r>
    <r>
      <rPr>
        <sz val="11"/>
        <color theme="1"/>
        <rFont val="Arial Narrow"/>
        <family val="2"/>
      </rPr>
      <t xml:space="preserve"> como herramienta de centralización de la Información de La Unidad del SPE. 
Diseño y desarrollo de la evolución del </t>
    </r>
    <r>
      <rPr>
        <b/>
        <sz val="11"/>
        <color theme="1"/>
        <rFont val="Arial Narrow"/>
        <family val="2"/>
      </rPr>
      <t>Buscador de Empleo</t>
    </r>
    <r>
      <rPr>
        <sz val="11"/>
        <color theme="1"/>
        <rFont val="Arial Narrow"/>
        <family val="2"/>
      </rPr>
      <t xml:space="preserve">.
Diseño, desarrollo y puesta en marcha de la página para concurso de prestadores - </t>
    </r>
    <r>
      <rPr>
        <b/>
        <sz val="11"/>
        <color theme="1"/>
        <rFont val="Arial Narrow"/>
        <family val="2"/>
      </rPr>
      <t>Accede</t>
    </r>
    <r>
      <rPr>
        <sz val="11"/>
        <color theme="1"/>
        <rFont val="Arial Narrow"/>
        <family val="2"/>
      </rPr>
      <t xml:space="preserve">.
Diseño, desarrollo y puesta en marcha de la página para convenio con PENUD de </t>
    </r>
    <r>
      <rPr>
        <b/>
        <sz val="11"/>
        <color theme="1"/>
        <rFont val="Arial Narrow"/>
        <family val="2"/>
      </rPr>
      <t>Inclusión Laboral de Victimas del Conflicto Armado</t>
    </r>
  </si>
  <si>
    <t xml:space="preserve">https://www.buscadordeempleo.gov.co/
https://www.serviciodeempleo.gov.co/accede
https://www.serviciodeempleo.gov.co/inclusion_victimas/
</t>
  </si>
  <si>
    <t>ACUMULADO TERCER TRIMESTRE</t>
  </si>
  <si>
    <t>CUMPLIMENTO TERCER TRIMESTRE</t>
  </si>
  <si>
    <t>La actualización de los procesos y procedemientos referentes a la coordinación contractual se encuentra supeditada  a la aprobación del manual de contratación y supervisión (actualmente en revisión de la Asesora con funciones Jurídicas de la Dirección General). Se proyecta iniciar esta actividad en el mes de Noviembre de 2019.</t>
  </si>
  <si>
    <t>*Se envió la información a través de correo electrónico el  06 de agosto  a las diferentes áreas de la Unidad con la información de la ejecución presupuestal- compromiso, obligación, pago,  seguimiento al PAC con corte a 31 de julio de 2019, los anterior con el fin de que sirva como insumo a la toma decisiones de carácter estratégico y/o operativo por las diferentes áreas de la Unidad.
*Se envió la información a través de correo electrónico el  04 de septiembre  a las diferentes áreas de la Unidad con la información de la ejecución presupuestal- compromiso, obligación, pago,  seguimiento al PAC con corte a 31 de agosto de 2019, los anterior con el fin de que sirva como insumo a la toma decisiones de carácter estratégico y/o operativo por las diferentes áreas de la Unidad.</t>
  </si>
  <si>
    <t>*Consolidado PAC agosto por Dependencia
*Ejecución de PAC septiembre- por dependencias
*Ejecución PAC Julio por dependencias
*Informe PAC no gestionado AGOSTO
*Informe PAC no gestionado JULIO
*Informe PAC no gestionado SEPTIEMBRE
*Ejecución reservas 2018- Agosto_2019_Promoción
*Ejecución reservas 2018- Agosto_2019_S.G
*Ejecución reservas 2018- Agosto_2019_Tecnología
*Ejecución reservas 2018- Sep_2019_Promoción
*Ejecución reservas 2018- Sep_2019_Secretaría
*Ejecución reservas 2018- Sep_2019_Tecnología
*Ejecución reservas presupuestales 2018- a julio 2019 (1)
*Ejecución reservas presupuestales 2018- a julio 2019
*Informes ejecución _30_ de_septiembre_2019- Dirección_General
*Informes ejecución _30_ de_septiembre_2019_Admon_Seguimiento
*Informes ejecución _31_ de_agosto_2019_Dir_General</t>
  </si>
  <si>
    <t>*Se remitió correo el 06 de agosto a la Subdirección de Promoción  con la información de legalización de los convenios que a la fecha tiene valores pendientes por legalizar  con corte a 31 de julio de 2019.
*Se remitió correo el 04 de septiembre a la Subdirección de Promoción  con la información de legalización de los convenios que a la fecha tiene valores pendientes por legalizar  con corte a 31 de agosto de 2019.</t>
  </si>
  <si>
    <t>*Informe de Legalización de Convenios a Julio de 2019
*Informe de legalización de Convenios a septiembre 2019
*Informe_ Legalización_ Convenios_ Agosto_2019</t>
  </si>
  <si>
    <t>Estsos procesos y procedimientos fueron remititdos a planeación:
* GF-Cr-01 Caracterización Proceso Gestión Financiera,
*GF-Pr-03 Procedimiento Cuentas para pago  
*GF-Pr-05 Procedimiento Conciliaciones
*GF-Pr-06 Procedimiento Operaciones recíprocas 
*Procedimiento Contable
*Instructivo_Constitucion y Liberacion_Reservas Presupuestales</t>
  </si>
  <si>
    <t>*Borrador Instructivo_Constitucion y Liberacion_Reservas Presupuestales
*Borrador procedimiento contable_05_sep_2019
*GF-Cr-01_Caracterización Proceso Gestión Financiera Ver_12-07-2019
*GF-Pr-03 PROCEDIMIENTO CUENTAS PARA PAGO Revisada SGG
*GF-Pr-05 PROCEDIMIENTO CONCILIACIONES V2
*GF-Pr-06 PROCEDIMIENTO OPERACIONES RECÍPROCAS
*Base procediemientos gestión financiera</t>
  </si>
  <si>
    <t>CUMPLIMIENTO TERCER TRIMESTRE</t>
  </si>
  <si>
    <t>*Plan de trabajo SST 2019_informe mensual</t>
  </si>
  <si>
    <t>Se han realizado las siguientes actividades:
* Se han socializado los siguientes convenios del Programa Servimos: Jardín Botánico 08/07/2019 - Catedral de Sal 16/07/2019.
* Se realizó conmemoración de cumpleaños de Junio y Julio el 30/07/2019.
* Se realizó encuesta de bienestar para conocer percepción de bienestar, impacto de horarios flexibles, percepción trato interpersonal, salario emocional.
* Se ha otorgado día libre a 6 funcionarios para conmemorar el día de la familia en virtud de lo señalado en la ley 1857 de 2017.
* Socialización alianzas culturales y educativas del programa servimos (22 y 26 de Agosto)
* Asesoría en materia pensional Colfondos (18 de Septiembre - 12 participantes)
* Feria servicios Vivienda Fondo Nacional del Ahorro (05 de Septiembre)
* Fomento del martes de bienestar (2 de Septiembre). Dos funcionarios han hecho uso de la actividad.
* Lanzamiento programa Entorno Laboral Saludable (10 de septiembre)
* Mensajes de felicitación por cumpleaños
* Día de la familia en septiembre para 1 servidor
* Taller de desvinculación asistida (04 de Septiembre - 7 participantes)
* Asesoria pensional Colpensiones (02 de septiembre - 9 participantes)
* Encuesta para identificar la preferencia deportiva en ELS</t>
  </si>
  <si>
    <t>*Programa Servimos - Jardín Botánico 08072019
*Programa Servimos - Mina de Sal 16072019
*ENCUESTA BIENESTAR
*Cumpleaños Junio-Julio
*Alianzas en educación con el programa servimos - 26082019
*Actividades culturales Programa Servimos - DAFP - 22082019
*Cumpleaños Agosto
*Feria de Servicios Fondo Nacional del Ahorro - 02092019
*Asesórate en materia pensional_Colfondos 18092019
*Asesoría Colpensiones 02092019
*Lista asistencia 04092019
*Asesoría prepensionados 20092019
*Día de la Familia septiembre 2019
*Encuesta Actividad Física_24092019</t>
  </si>
  <si>
    <t>Se han desarrollado las siguientes capacitaciones:
* Supervisión de Contratos (16/07/2019- 21 asistentes)
* Atención al ciudadano: Curso Virtual Lenguaje Claro (2 participantes)
* Curso Introductorio del MIPG (5 participantes)
* Difusión de información sobre principio de máxima publicidad de la información (9 de julio)
* Jornada de inducción para nuevos servidores (3,4 y 8 de julio - 7 participantes)
* Seminario relación con el ciudadano (14 y 15 de Agosto - 7 Asistentes)
* Herramientas conceptuales para atención de personas ciegas (6 de Agosto - 9 asistentes).
* Curso de NIIFSP (3 Sesiones - 2 participantes)
* Capacitación en gestión documental (26 de Agosto - 16 participantes)
* Jornada de Inducción (6 participantes).
* Difusión de información sobre el PND (12 de Agosto)
* Difusión de información para promoción de capacidades TI (8 de Agosto)
* Fundamentos generales del MIPG (38 Participantes)
* Capacitación en supervisión (19 de Septiembre)
* Curso de Computación en la Nube (1 participante)
* Capacitación en excel (18 de Septiembre - 11 asistentes)</t>
  </si>
  <si>
    <t xml:space="preserve">*Capacitación Office 16092019
*Certificado Computación en la Nube Básico_Cristina Morales 09092019
*Inducción Julio 2019
*Invitación - Capacitación supervisión contratos 19092019
*Lenguaje Claro
*Atención al ciudadano
*Gestión Documental
*Finanzas Públicas
*Inducción
*Planificación y desarrollo Territorial
*Promoviendo las capacidades TIC 08082019
</t>
  </si>
  <si>
    <t>Se emitió la Resolución No. 522 del 02 de septiembre de 2019 mediante la cuál se adopta el Código de Integridad y su documento anexo. Esta documentación se encuentra publicada en la intranet - Temas Transversales - Resoluciones Internas</t>
  </si>
  <si>
    <t>*Resolución 522 del 02 Sept 2019 - Adopta Código Integridad</t>
  </si>
  <si>
    <t>Se han desarrollado las siguientes actvidades:
* Se socializó video de la caja de herramientas de Compensar el 30/07/2019.
* Se socializaron valores de respeto, honestidad y trabajo en equipo.
* 3 Servidores han desarrollado la ruta de integridad  definidas por la Secretaría de Transparencia.
* Socialización valor diligencia (20 de Agosto)
* Socialización valor trabajo en equipo (05 de Agosto)
* Realización ruta de integridad (2 funcionarios)
* Actividad hidratate con valores (30 de Agosto)
* Video de integridad La cuenta de cobro (26 de Agosto)
* Socialización valor honestidad (23 de Septiembre)
* Socialización valores Código de Integridad (18 de Septiembre)
* Socialización valor de Justicia (9 de Septiembre)
* Ruta de la integridad (2 servidores)</t>
  </si>
  <si>
    <t>*Anexo Código de Integridad 2019
*Código de Integridad - DILIGENCIA 20082019
*Código de Integridad - Valor Honestidad 23092019
*CÓDIGO DE INTEGRIDAD_ TRABAJO EN EQUIPO 27062019
*Evidencia ruta de transparencia Carolina Franco
*Invitación Celebración cumpleaños Junio-Julio
*Nuestros Valores - Código de Integridad 18092019
*Programa Servimos - Jardín Botánico 08072019
*Programa Servimos - Jardín Botánico 08072019
*Programa Servimos - Mina de Sal 16072019
*Ruta de integridad_German Bueno
*Ruta de integridad_Jessica Angulo
*Valor de la Semana - JUSTICIA 09092019
*VALOR DE LA SEMANA - SOY HONESTIDAD (CÓDIGO DE INTEGRIDAD) 15072019
*Valor de la Semana - Soy Respeto 22072019
*Vídeo _ La cuenta de cobro_ _cuando el amor interfiere en la radicación_. - 26082019
*Video el informe fInal_31072019
*RUTA INTEGRIDAD SEPTIEMBRE
*Hidratate con Valores 30082019
*Hidratate con Valores 30082019_2
*Hidratate con Valores 30082019_3
*</t>
  </si>
  <si>
    <t>Aprobación de Tablas de Retención Documental - TRD y Centralización del archivo: Para cumplir con estas actividades se estructuraron y radicaron en contractual los estudios previos con sus respectivos soportes desde el 22 de agosto de 2019, los cuales abarcan la elaboración y aprobación de las TRD, y la organización y digitalización de expedientes de la Unidad. A 30 de septiembre el proceso de contratación se encuentra en respuesta a observaciones y el 01 de octubre serán presentadas las propuestas por los oferentes.</t>
  </si>
  <si>
    <t>*Estudios previos Tablas de retenciación</t>
  </si>
  <si>
    <t>El 16 de julio se realizó el último pago de la vigencia 2019 para el contrato No. 096-2018 TANDEM, por un valor de $109.415 pesos correspondientes a la custodia de 185 cajas X200 en el periodo comprendido entre el 1 y el 21 del mes de junio.
De igual forma se realizó proceso de contratación por la modalidad Mínima Cuentía, del cual se generó el contrato No. 075-2019 suscrito entre la Unidad y TIEDOT S.A.S.
El 23 de agosto se realizó el pago de la primera factura del contrato No. 075 de la vigencia 2019 por un valor de $352.359 pesos correspondientes al servicio de custodia de 293 cajas X200 durante 5 días del mes de junio y todo el mes de julio.
El 24 de septiembre se realizó el pago de la segunda factura del contrato No. 075 de la vigencia 2019 por un valor de $383.820,04 pesos correspondientes al servicio de custodia de 293 cajas X200 y dos (2) préstamos en el mes de agosto.</t>
  </si>
  <si>
    <t>*SPE-GAD-2019-ER-0001461 TIEDOT
*6. Plan de accion 2019 Tandem-jul SPE-GAD-2019-ER-0001175
*Factura TIEDOT SPE-GFI-2019-ER-0001832</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</si>
  <si>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septiembre 30 se han gestionado, de diferentes maneras, las siguientes comunicaciones:
Comuniaciones Internas (IE) 1246 (Base adjunta)
Comuniaciones Externas Recibidas (ER) 2568 (Base adjunta)
Comuniaciones Externas Enviadas (EE) 4805 (Base adjunta)</t>
  </si>
  <si>
    <t>*5. Plan de Acción EE a 31 de julio de 2019
*5. Plan de Acción ER a 31 de julio de 2019
*5. Plan de Acción IE a 31 de julio de 2019
*7. Plan de Acción EE a 31 de agosto de 2019
*7. Plan de Acción ER a 31 de agosto de 2019
*7. Plan de Acción IE a 31 de agosto de 2019
*8. Plan de Acción EE a 30 de septiembre de 2019
*8. Plan de Acción ER a 30 de septiembre de 2019
*8. Plan de Acción IE a 30 de septiembre de 2019</t>
  </si>
  <si>
    <t>*Durante el mes de julio del 2019 fueron recibidas 349 PQRS y se encontraban pendiente por respuesta 47 del mes anterior, así las cosas fueron atendidas en total 379 PQRS equivalentes al 109%, quedando pendientes por atender 17 PQRS.
*Durante el mes de agosto del 2019 fueron recibidas 217 PQRS y se encontraban pendiente por respuesta 17 del mes anterior, así las cosas fueron atendidas en total 202 PQRS equivalentes al 93%, quedando pendientes por atender 32 PQRS.
*Durante el mes de septiembre del 2019 fueron recibidas 174 PQRS y se encontraban pendiente por respuesta 32 del mes anterior, así las cosas fueron atendidas en total 202 PQRS equivalentes al 102%, quedando pendientes por atender 28 PQRS.</t>
  </si>
  <si>
    <t>*Base PQRSD 2019 Actualizada ok
*Indicador PQRSD 2019</t>
  </si>
  <si>
    <t>Contratación realizada con corte 30 de septiembre:
1. 9 Contratos de Prestación de Servicios (Contratación Directa)
2. 3 Contratos Interadminsitrativos (Contratación Directa)
3. 1 Convenios de Cooperación (Contratación Directa - cvnio 078 PNUD)
4. 3 Contratos por proceso de seleccion de Mínima Cuantía.
5. 1 Contrato por proceso de selección Abreviada de menor Cuantia (Cto 089 de 2019 - Modux C.O)
6. Se realizo apertura para porceso de licencias.
7. En proceso  1 Convenio de Asociación.
8. Se realizo Convenio de Cooperación con la ARN donde se asigno el número 080 de 2019, pero finalmente no fue firmado por el asociado, por lo que se procede a anular dicho número.
9. Se realizo prorrogra a contrato de transportes.</t>
  </si>
  <si>
    <t xml:space="preserve">*Estudio Previos Cto 089 - 2019 - Modux CO S.A.S
*Estudios Previos Convenio PNUD 2019
*Estudios Previos CTO 076 - 2019 Imprenta Nacional
*Estudios Previos Cto 077 - 2019 Grupo Microsistemas
*Estudios Previos Cto 079 - Adriana Castañeda
*Estudios Previos Cto 081 - Rubiela Ferreira
*Estudios Previos Cto 082 - 2019 Tv Andina
*Estudios Previos Cto 083 - 2019  Internexa
*Estudios Previos Cto 084 - 2019 Paola Muñoz
*Estudios Previos Cto 086 - 2019 SISCOM
*Estudios Previos Cto 087 - 2019 - Ana Maria Salinas
*Estudios Previos Cto 088 - 2019 - Andres Felipe Rojas
*Estudios Previos Cto 090 - 2019 - Compensar
*Estudios Previos Cto 091 - 2019 Cristian Florez
*Estudios Previos Cto 092 - 2019 - Erika Camacho Mendez
*Estudios Previos Cto 093 - 2019 - Cominfor
</t>
  </si>
  <si>
    <t>Se llevó a cabo primera sesión de seguimiento a los contratos bajo supervisión de las coordinaciones de la Secretaría General. En la misma se definió: a) Contratación pendiente para la vigencia 2019 (con recursos 2019 y VF), avance en la liquidación de contratos finalizados en la vigencia 2018, alertas a los contratos vigentes, definió cronograma para la convocatoria de los procesos de intermediación de seguros, tablas de retención documental y bienestar.</t>
  </si>
  <si>
    <t>*Reunión mensual SG
*Planilla Asistencia Reunion Contractual Agosto - 2019</t>
  </si>
  <si>
    <t>Se diseñaron piezas gráficas sobre: ACCEDE,  artículos Grupo de Estudios y Análisis del Mercado Laboral,, SG SST, presentaciones Dirección General, nuevos carnés SPE, postales web,  certificados OIM.</t>
  </si>
  <si>
    <t xml:space="preserve">piezas gráficas </t>
  </si>
  <si>
    <t>El protocolo de comunicaciones se ha actualizado de acuerdo con los nuevos programas que se adelantan en la entidad, dirigidos a víctimas del conflicto armado, migrantes venezolanos, personas con discapacidad y el reconocimiento ACCEDE.</t>
  </si>
  <si>
    <t xml:space="preserve">Se realizaron campañas digitales para acompañar los Talleres Construyendo País, se mantuvo la campaña de #LunesDeEmpleo, se desarrollaron campañas para promocionar el convenio con el PNUD y para hacer sinergia con el Gobierno Nacional. También se diseño una campaña para vacantes en Bogotá. </t>
  </si>
  <si>
    <t xml:space="preserve">Se adelantó el estudio de mercado para seleccionar la agencia de medios y se presentó un primer borrador de plan de medios. </t>
  </si>
  <si>
    <t xml:space="preserve">estudio de mercado y borrador de plan de medios </t>
  </si>
  <si>
    <t>Informe de seguimientos Planeación a 30 de  Septiembre de 2019 - Seguimientos carpeta compartida. Enlaces: sinergia.gov.co - spi.dnp.gov.co</t>
  </si>
  <si>
    <t>Se realizó el seguimiento  mensual -de los siguientes temas: Indicadores de Gestión, Proyectos de Inversión, Ejecución Presupuestal. Se realizó el seguimiento trimestral  al Plan de Acción Institucional, con corte a 30 de Septiembre.</t>
  </si>
  <si>
    <t xml:space="preserve">Para el tercer trimestre se inició con la ejecución del Convenio suscrito entre la Unidad del Servicio Público de Empleo y OIM (Convenio VISP-230-2019), para lo cual se contrataron 18 profesionales de implementación regional para el fortalecimiento de la red de prestadores del SPE y actores del mercado laboral y para la implementación del Modelo de Inclusión Laboral con Enfoque de Cierre de Brechas (MIL) en lo relacionado con los ajustes realizados a la atención diferencial a víctimas del conflicto armado. 
De otra parte, se firmó e inició la ejecución del Convenio entre la Unidad del SPE y el PNUD (Convenio 078) para el programa de Intervención Especializada, en desarrollo de este convenio se abrió la convocatoria para la presentación de proyectos por parte de los prestadores para la mitigación de barreras individuales, organizaciones y del entorno; dirigido únicamente a la población víctima del conflicto como beneficiaria de la mitigación de barreras individuales.
</t>
  </si>
  <si>
    <t>1. Convenios suscritos con OIM y PNUD
2. Guía Operativa para la presentación de proyectos en el marco del programa de Intervención Especializada</t>
  </si>
  <si>
    <t xml:space="preserve">El Ministerio del Trabajo en su propósito del fortalecer el Servicio Público de Empleo estableció entre otros temas de trabajo en el 2019 impulsar la definición de los lineamientos conceptuales y herramientas para prestación de la asistencia técnica diferencial e integral, que tenga énfasis en el diseño e implementación de recursos pedagógicos y de gestión, a nivel organizacional y regional, para la Unidad del SPE y su red de Prestadores. Para esto, el Grupo de Políticas Activas de Empleo de la Dirección de Generación y Protección del Empleo y Subsidio Familiar, está en la gestión de un Convenio o Consultoría con entidad externa. 
Para el 2020, con el Ministerio, se dejó planteada la 2da fase de esta actividad: Construcción de un programa de formación para la asistencia técnica del talento humano de la Unidad del SPE teniendo en cuenta los lineamientos conceptuales definidos en el 2019. 
La UASPE participó en el IV Encuentro de Unidades de Graduados organizado por ASCUN los días 22 y 23 de agosto donde se socializó el enfoque diferencial del prestador Bolsa de Empleo de las IES en el modelo y la importancia que a los estudiantes, graduados y egresados se les ofrezcan todos los servicios de la ruta de empleabilidad. Entre el 2 y el 20 de septiembre a través de ASCUN se dispuso el formulario web para el diagnóstico de servicios de gestión y colocación de las Bolsas de IES, la cual tuvo una aceptable participación de 74 IES. Actualmente se adelanta la sistematización de las respuestas que serán insumo para los ajustes en la asistencia técnica de este prestador. Se realizó reunión de articulación con la REDTTU - IES técnicas, tecnológicas y universitarias públicas.
Se realizó visita a la Bolsa de empleo de la Uniminuto, con el fin de identificar buenas prácticas en gestión y colocación de empleo para jóvenes, y ajustes posibles a la estrategia de bolsas IES.
</t>
  </si>
  <si>
    <t>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 sus prestadores.
Adicionalmente, la Subdirección de Promoción socializó el piltoto de acciones de inclusión laboral para la población migrante venezolana, incluyendo la guía de acciones de inclusión laboral para esta población, a los prestadores de la Red del Servicio público de Empleo que asistieron a las jornadas realizadas en Bogotá, Barranquilla, Cartagena, Riohacha, Arauca, Santa Marta, Cali y Medellín.</t>
  </si>
  <si>
    <t>PPT Planeación encuentros regionales.
Listados de asistencia jornadas de socialización piloto de acciones de inclusión laboral de la población migrante venezolana</t>
  </si>
  <si>
    <t>Se realizó en agosto el primer seguimiento a los planes de trabajo. Del total de prestadores se recogieron el 84% de los planes de trabao, los cuales se encuentran alojados en la carpeta https://drive.google.com/drive/folders/1kVrHM9FIfMO94h8W7Ho3hdzT-U_60RU_</t>
  </si>
  <si>
    <t>Planes de trabajo con primer seguimiento.
Listas de asistencia articulación con actores para implementación del piloto de acciones de inclusión laboral para la población migrante venezonala</t>
  </si>
  <si>
    <t>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t>
  </si>
  <si>
    <t>PPT Planeación encuentros regionales.</t>
  </si>
  <si>
    <t>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t>
  </si>
  <si>
    <t>Documento BETA (Guía de Gestión con Empleadores)
Informe 3a visita- Unidad Servicio Público de Empleo
Guía comunicación Misión Socieux - Unidad del SPE
Plan de acción Estrategia de Cooperación
Presentación avances Estrategia de Cooperación
Documento de revisión de la normatividad 
Mapa de actores
Documentos Equipo Estratégico y Documento Estrategia (Gremios)</t>
  </si>
  <si>
    <t xml:space="preserve">Reconstrucción de plan de trabajo entre la Unidad y el DPS, según acuerdo con esta entidad. 
Revisión y ajustes avalados por las diferentes áreas de la entidad, del convenio entre la Unidad y el DPS para realizar un intercambio de información, actualmente en el despacho para visto bueno final y posterior firma.
Gestión y participación en el encuentro de intercambio de conocimiento COL – COL Colombia le enseña a Colombia, organizado por APC, CUSO, DPS y donde los prestadores de la red fueron convocados.
Seguimiento a las acciones planteadas en el plan de trabajo con la Unidad para la Atención y Reparación Integral a las Victimas (UARIV) y socialización de los programas de víctimas del conflicto armado liderados por la unidad para fortalecimiento para la red de Prestadores en territorio y de intervención de servicios especializados para la mitigación de barrera con el fin de obtener una mayor articulación en el territorio.
La Unidad del SPE y la Fundación Panamericana para el Desarrollo (FUPAD) suscribieron un acuerdo de voluntades con el objeto de establecer los lineamientos a seguir para el desarrollo del piloto de las acciones de inclusión laboral para la población migrante venezolana, en las ciudades de Bogotá, Barranquilla, Cartagena, Riohacha y Arauca. Este piloto busca fortalecer a vinculación laboral de la población migrante venezolana a través de la identificación y mitigación de barreras. Dado que la socialización del piloto de acciones en esas cinco ciudades se realizó en el tercer trimestre, se reporta la información en este periodo.
</t>
  </si>
  <si>
    <t xml:space="preserve">Plan de trabajo DPS - Unidad SPE
Convenio ajustado DPS - Unidad SPE
Informe de participación en el encuentro de intercambio de conocimiento COL – COL Colombia le enseña a Colombia
Presentación de estrategia de victimas 2019
Acuerdo de Voluntades UAESPE y FUPAD
Listados de asistencia jornadas de socialización piloto Bogotá, Barranquilla, Cartagena, Riohacha y Arauca
</t>
  </si>
  <si>
    <t xml:space="preserve">Se realizó el levantamiento de información, pruebas, organización y diseño de propuesta para la construcción del indicador que se utilizará en el documento de suficiencia y cobertura. </t>
  </si>
  <si>
    <t>Se aporta carpeta con cronograma, versión preliminar de matriz con información municipal y versión preliminar de metodología de indicador de necesidad de cobertura.</t>
  </si>
  <si>
    <t>Se elaboraró y publicó la nota "Competencias más demandandas por los empleadores en 2018", en el cual se da cuenta de las principales necesidades, en términos de las competencias, que los empresarios transmiten a través de las vacantes que se publican por medio de todos los prestadores de la Red.
Se elaboró y publicó el "Boletín Economía Naranja" en el cual se describe el comportamiento del sector de Economía Naranja, de acuerdo con la clasificación que contruyó el DANE.
Se elaboraron y publicaron 9 boletines de vacantes vigentes correspondientes a los departamentos de La Guajira, Casanare, Cundinamarca, Santander, Córdoba, Caldas, Boyacá, Atlántico y otro con información Nacional.</t>
  </si>
  <si>
    <t>Se aporta carpeta con los PDF de los boletines elaborados y publicados. (11 archivos)</t>
  </si>
  <si>
    <t>De conformidad con el resultado del análisis de la normatividad del SPE, la subdirección formuló recomendaciones a la dirección respecto a la red de operadores, de ahí que surgiera la necesidad de establecer normativamente la obligatoriedad en la prestación del servicio de orientación ocupacional para toda la red además se relacionaron temas referidos a los  Aliados de la Red de Prestadores del Servicio Público de Empleo, Asesorías técnicas y alianzas, modificación de los términos del proceso de autorizaciones, de la renovación entre otro temas.
 Actualmente dichas recomendaciones ya se configuraron en el proyecto de Decreto que reglamenta el artículo 195 del Plan Nacional de Desarrollo, el cual se llevó a cabo a través de las mesas de trabajo realizadas directamente con la dirección de la Unidad y el Ministerio del Trabajo.</t>
  </si>
  <si>
    <t>Proyecto de decreto</t>
  </si>
  <si>
    <t>La estrategia de la Subdirección se despliega en una cadena de actividades que tienen como finalidad la verificación de la gestión, implementación y operación de la prestación de los servicios. En principio para que una persona jurídica pueda prestar servicios de gestión y colocación de empleo debe estar autorizada, para lo cual realiza la solicitud a la Unidad del SPE, una vez solicitada, la coordinacion de seguimiento realiza la asignación de cargas a través del sistema de información CIPRES (administrado por la Subdirección de Tecnología), por medio del cual se lleva a cabo y controla todo el trámite. 
En caso de que el posible prestador cumpla con los requisitos exigidos y es autorizado, comieza a implementar y operar los servicios de gestión y colocación de empleo, a su vez desde la Subdirección se pone en marcha un plan de seguimiento del cual se despliega una programación de visitas en territorio para la verificación de la correcta prestación de los servicios autorizados.
Ahora bien, dicha estrategia se materializa en el procedimiento de autorización adoptado por la Unidad https://sites.google.com/a/serviciodeempleo.gov.co/speintranet/home/temas-transversales/sig/gestion-de-la-red-de-prestador-del-spe y el protocolo "para el seguimiento de los prestadores del servicio público de empleo" el cual ya se encuentra elaborado y actualmente está en etapa de adopción por parte de la Entidad.</t>
  </si>
  <si>
    <t>Modelo de Seguimiento Documentado</t>
  </si>
  <si>
    <t>El monitoreo de la prestación del SPE a los prestadores autorizados es realizado por el equipo de seguimiento que integra la coordinación a la red de prestadores el cual está conformado por un nivel territorial y otro central. Las visitas de monitoreo se realizan de acuerdo con una programación mensual las cuales se llevan a cabo teniendo en cuenta recomendaciones de la Subdirección de Promoción y teniendo como base los indicadores de gestión y resultado. En las visitas se valida el cumplimiento normativo del SPE, se identifican oportunidades de mejora y se generan planas de mejoramiento que propenden por la mejora en la prestación de los servicios. Como resultado de este ejercicio se generan informes que son direccionados a la Subdirección de Promoción para que tomen las acciones pertinentes frente a los resultados de prestadores públicos y bolsas de empleo para asistencia técnica, y en caso de incumplimiento, la Subdirección de Administración y Seguimiento realiza los requerimientos correspondientes.</t>
  </si>
  <si>
    <t>Reporte de Seguimiento</t>
  </si>
  <si>
    <t>Una vez autorizado el prestador, la información relacionada con la ubicación, datos de contacto, servicios autorizados, modalidad de prestación de los servicios, información del representante legal, soporte de la póliza de garantía, entre otros, se consolida dirariamente en una base que permirte conocer la caracterización de la red de prestadores llevándose a cabo mediante esta modalidad el resgistro de los prestadores del SPE.
Además, a partir de la actualización constante se produce un boletín mensual denominado "caracterización de prestadores" el cual se comparte a todos los funcionarios y colaboradores de la Unidad mediante correo electrónico y se publica en la página de la Unidad.
Ahora bien, cuando el prestador inicia con las activiades de gestión de empleo debe dar cumplimiento a la Resolución 293 de 2017 en la cual se relaciona el ereporte estadístico mensual. Es así que la Coordinación de Seguimiento consolida en una base los cierres mensuales de cada prestador, la cual se encuentra a disposicioón de los usuarios internos de la Unidad y asimismo se atienden requerimientos de usuarios externos.</t>
  </si>
  <si>
    <t>Reporte Indicadores de Gestión</t>
  </si>
  <si>
    <t>SUBDIRECCIÓN DE DESARROLLO Y TECNOLOGÍA</t>
  </si>
  <si>
    <t>SUBDIRECCIÓN DE ADMINISTRACIÓN Y SEGUIMIENTO</t>
  </si>
  <si>
    <t>SUBDIRECCIÓN DE PROMOCIÓN</t>
  </si>
  <si>
    <t>SECRETARÍA GENERAL</t>
  </si>
  <si>
    <t>DIRECCIÓN GENERAL</t>
  </si>
  <si>
    <t>DEPENDENCIAS UNIDAD</t>
  </si>
  <si>
    <t xml:space="preserve">Se socializó y se resolvieron dudas frente al Manual de Imagen a los prestadores COMFACOR,  y a los aliados: FUPAD, OIM, ACNUR, PNUD,   </t>
  </si>
  <si>
    <t>Se construyó nueva plantilla para difusión de anexo de demanda laboral la cual se actualizó para los meses de diciembre de 2018 y de enero a mayo de 2019.</t>
  </si>
  <si>
    <t>Los anexos elaborados se incluyen en un único formato acumulado con la fecha de corte respectiva. Se aporta formato Excel a mayo de 2019.</t>
  </si>
  <si>
    <t>Cumplimiento de Acuerdo a lo Programado en el  III Trimestre de 2019</t>
  </si>
  <si>
    <t>1. Informe Revisión MIL Trimestre 3 2019
2. Correo Socialización de metodología.
3. Cronograma de revisión MIL. v1 y v2. Anexos esquema ACTUAL y PROPUESTA.
4. Encuesta MIL cooperantes y aliados.</t>
  </si>
  <si>
    <r>
      <rPr>
        <b/>
        <sz val="11"/>
        <color rgb="FF000000"/>
        <rFont val="Arial"/>
        <family val="2"/>
      </rPr>
      <t>Evidencia del Producto</t>
    </r>
    <r>
      <rPr>
        <sz val="11"/>
        <color rgb="FF000000"/>
        <rFont val="Arial"/>
        <family val="2"/>
      </rPr>
      <t xml:space="preserve">
1. Documento Ajustes a la Ruta de empleabilidad con énfasis en migrantes.
</t>
    </r>
    <r>
      <rPr>
        <b/>
        <sz val="11"/>
        <color rgb="FF000000"/>
        <rFont val="Arial"/>
        <family val="2"/>
      </rPr>
      <t>Evidencia otras poblaciones para la tarea</t>
    </r>
    <r>
      <rPr>
        <sz val="11"/>
        <color rgb="FF000000"/>
        <rFont val="Arial"/>
        <family val="2"/>
      </rPr>
      <t xml:space="preserve">
2. Avances documento de Estrategia Jovenes - Informe producto 5 de análisis de impacto del programa 40.000 primerios empleos.
3. Documento de la Guía de ajustes a la ruta de empleabilidad con enfoque en personas con discapcidad.
4. Convocatoria reunión de articulación con el Ministerio del Trabajo.
5. Correo del Ministerio. Confirmación los temas de trabajo 2019
6. Correo envío de la Subdirección de Promoción con propuesta de Productos para el Convenio. Documento adjunto. 
7. Correo del Ministerio del Trabajo, confirmación del producto y presentación de un nuevo producto.
8. Documento y presentación Estrategia de Género bajo el Modelo de Inclusión Laboral con Enfoque de Cierre de Brechas.
9. Avances proyecto de Guía Orientación Ocupacional</t>
    </r>
  </si>
  <si>
    <t xml:space="preserve">- Estructura y plan trabajo Bolsas IES - implementación y asistencia
- Base de datos respuestas diagnóstico prestación de servicios de las Bolsa de IES.
- Documento parcial de Estrategias Bolsas de Empleo de las IES.
- Presentación Encuentro Unidades de Graduados ASCUN.
- Informe de la visita a la Bolsa de Empleo de la Universidad Minuto de Dios
- Convocatoria reunión de articulación con el Ministerio del Trabajo.
- Correo del Ministerio. Confirmación los temas de trabajo 2019
- Correo envío de la Subdirección de Promoción con propuesta de Productos para el Convenio. Documento adjunto. 
- Correo del Ministerio del Trabajo, confirmación del producto y presentación de un nuevo producto. </t>
  </si>
  <si>
    <t>Presentación Propuesta Estrategia de Reconocimiento Accede.
Presentación Aliados.
Lista de asistencia reunión.
Página ACCEDE: donde se encuentra toda la información del reconocimiento, la guía, la carta y el formulario de postulación. https://www.serviciodeempleo.gov.co/accede/</t>
  </si>
  <si>
    <t xml:space="preserve">1. Definición y socialización de metodología 
2. Retroalimentación de las propuestas del equipo de Promoción. 
3. Definición de instrumento y levantamiento de información con aliados institucionales. 
4. Definición de instrumento de diagnóstico del MIL en el marco del Convenio OIM.
5. Definición términos de referencia consultoría MinTrabajo para revisión del MIL. 
6. Definición metodológica de Diálogo de Saberes, en las transferencias de conocimiento, para levantamiento de insumos desde los Prestadores.
</t>
  </si>
  <si>
    <t>CUMPLIMIENTO TERCER TRIMESTRE DE 2019</t>
  </si>
  <si>
    <r>
      <rPr>
        <b/>
        <sz val="11"/>
        <color rgb="FF000000"/>
        <rFont val="Arial"/>
        <family val="2"/>
      </rPr>
      <t>Actividades del Producto</t>
    </r>
    <r>
      <rPr>
        <sz val="11"/>
        <color rgb="FF000000"/>
        <rFont val="Arial"/>
        <family val="2"/>
      </rPr>
      <t xml:space="preserve">
1. Se construyó la guía de acciones de inclusión laboral para la población migrante venezolana, la cual contiene los ajustes a la Ruta de empleabilidad para esta población. Esta Guía está siendo utilizada en el piloto de estas acciones y es susceptible de ser actualizada de acuerdo con la expedición de nueva normatividad en la materia y los requerimientos presentados por los prestadores de la Red del Servicio Público de Empleo.
Adicionalmente, por iniciativa y con el liderazgo de ACNUR, la Unidad del SPE está participando en la construcción de una Guía Orientación Ocupacional dirigida a la población migrante venezolana.
</t>
    </r>
    <r>
      <rPr>
        <b/>
        <sz val="11"/>
        <color rgb="FF000000"/>
        <rFont val="Arial"/>
        <family val="2"/>
      </rPr>
      <t xml:space="preserve">Actividades otras poblaciones para la tarea
</t>
    </r>
    <r>
      <rPr>
        <sz val="11"/>
        <color rgb="FF000000"/>
        <rFont val="Arial"/>
        <family val="2"/>
      </rPr>
      <t xml:space="preserve">2. Se adelanta la construcción del documento de la estrategia de jóvenes, donde se ha participado de los talleres de empleabilidad juvenil en Bogotá de Fundación Corona y de la revisión del producto #5 del análisis de impacto del programa 40.000 primeros empleos de Mintrabajo.
3. Se está elaborando la “guía de ajustes a la ruta de empleabilidad con enfoque en personas con discapacidad”, con el objetivo de proporcionar a los prestadores del Servicio Público de Empleo lineamientos técnicos y herramientas con los ajustes a la ruta de empleabilidad. Se remitió a 35 entidades para recibir aportes y sugerencias; se recibió respuesta de 7 entidades. Con base a 19 documentos finales sugeridos por Pacto de Productividad, esta en proceso de mejora.
4. El Ministerio del Trabajo en su propósito del fortalecer el Servicio Público de Empleo estableció, entre otros temas de trabajo en el 2019, impulsar un análisis empírico sobre barreras de empleabilidad, es decir, un estudio sobre posibilidades de vinculación laboral en MiPymes de mujeres, jóvenes, personas con discapacidad y víctimas del conflicto armado en Bogotá, Medellín, Barranquilla y Cali, bajo la clasificación de barreras del modelo de inclusión laboral con enfoque de cierre de brechas de la Unidad del SPE. Asimismo, propone para el análisis de la Unidad del SPE el ajuste de la ruta de empleabilidade para el sector rural. Para esto, el Grupo de Políticas Activas de Empleo de la Dirección de Generación y Protección del Empleo y Subsidio Familiar, está en la gestión de un Convenio o Consultoría con entidad externa.
5. Se construyó y esta en proceso de revisión el documento de la estrategia de Equidad de Género por parte del equipo del equipo de diseño. </t>
    </r>
  </si>
  <si>
    <t xml:space="preserve">Se realizó reunión el 1 de agosto con entidades del sector privado y público, para socializarles el reconocimiento ACCEDE e invitarlos a participar como aliados del reconocimiento. Se construyeron los contenidos y el diseño de la página con el equipo lider de ACCEDE y con el equipo de comunicaciones; esto fue materializado por la subdirección de tecnología.
Se realizaron varias revisiones al formulario de postulación con el equipo lider, el asesor de planeación y finalmente con la Directora quien aprobó la herramienta.  Se elaboró la guia, el formulario y la carta de postulación de ACCEDE.                                             </t>
  </si>
  <si>
    <t>CUMPLIMIENTO TERCER TRIMESTRE 2019</t>
  </si>
  <si>
    <t>Cronograma de Planeación.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</si>
</sst>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20"/>
      <color theme="1"/>
      <name val="Arial Narrow"/>
      <family val="2"/>
    </font>
    <font>
      <b/>
      <sz val="11"/>
      <color theme="1"/>
      <name val="Arial Narrow"/>
      <family val="2"/>
    </font>
    <font>
      <b/>
      <sz val="11"/>
      <name val="Arial Narrow"/>
      <family val="2"/>
    </font>
    <font>
      <sz val="11"/>
      <name val="Arial Narrow"/>
      <family val="2"/>
    </font>
    <font>
      <i/>
      <sz val="11"/>
      <color theme="1"/>
      <name val="Arial Narrow"/>
      <family val="2"/>
    </font>
    <font>
      <sz val="11"/>
      <name val="Calibri"/>
      <family val="2"/>
      <scheme val="minor"/>
    </font>
    <font>
      <i/>
      <sz val="11"/>
      <name val="Arial Narrow"/>
      <family val="2"/>
    </font>
    <font>
      <sz val="10"/>
      <color theme="1"/>
      <name val="Arial Narrow"/>
      <family val="2"/>
    </font>
    <font>
      <sz val="10"/>
      <name val="Arial Narrow"/>
      <family val="2"/>
    </font>
    <font>
      <sz val="12"/>
      <name val="Arial Narrow"/>
      <family val="2"/>
    </font>
    <font>
      <u/>
      <sz val="11"/>
      <color theme="10"/>
      <name val="Calibri"/>
      <family val="2"/>
      <scheme val="minor"/>
    </font>
    <font>
      <sz val="11"/>
      <color rgb="FF000000"/>
      <name val="Arial"/>
      <family val="2"/>
    </font>
    <font>
      <b/>
      <sz val="11"/>
      <color rgb="FF000000"/>
      <name val="Arial"/>
      <family val="2"/>
    </font>
    <font>
      <b/>
      <sz val="16"/>
      <color theme="1"/>
      <name val="Arial Narrow"/>
      <family val="2"/>
    </font>
    <font>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rgb="FF000000"/>
      </left>
      <right/>
      <top style="thin">
        <color rgb="FF000000"/>
      </top>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89">
    <xf numFmtId="0" fontId="0" fillId="0" borderId="0" xfId="0"/>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hidden="1"/>
    </xf>
    <xf numFmtId="0" fontId="6" fillId="0" borderId="1" xfId="0" applyFont="1" applyBorder="1" applyAlignment="1">
      <alignment vertical="center" wrapText="1"/>
    </xf>
    <xf numFmtId="0" fontId="3" fillId="0" borderId="1" xfId="0" applyFont="1" applyBorder="1" applyAlignment="1">
      <alignment vertical="center" wrapText="1"/>
    </xf>
    <xf numFmtId="9" fontId="3" fillId="0" borderId="1" xfId="1" applyFont="1" applyBorder="1" applyAlignment="1">
      <alignment horizontal="center" vertical="center"/>
    </xf>
    <xf numFmtId="9" fontId="3" fillId="4" borderId="1" xfId="1" applyFont="1" applyFill="1" applyBorder="1" applyAlignment="1">
      <alignment horizontal="center"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9"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9" fontId="3" fillId="4" borderId="1" xfId="1" applyFont="1" applyFill="1" applyBorder="1" applyAlignment="1">
      <alignment horizontal="center" vertical="center" wrapText="1"/>
    </xf>
    <xf numFmtId="0" fontId="7" fillId="0" borderId="1" xfId="0" applyFont="1" applyBorder="1" applyAlignment="1">
      <alignment vertical="top"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7" fillId="4" borderId="1" xfId="0" applyFont="1" applyFill="1" applyBorder="1" applyAlignment="1">
      <alignment vertical="center" wrapText="1"/>
    </xf>
    <xf numFmtId="9" fontId="7" fillId="4" borderId="1" xfId="1" applyFont="1" applyFill="1" applyBorder="1" applyAlignment="1">
      <alignment horizontal="center" vertical="center"/>
    </xf>
    <xf numFmtId="0" fontId="3" fillId="4" borderId="1" xfId="0" applyFont="1" applyFill="1" applyBorder="1" applyAlignment="1">
      <alignment vertical="center"/>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vertical="center"/>
    </xf>
    <xf numFmtId="0" fontId="7" fillId="4" borderId="1" xfId="0" applyFont="1" applyFill="1" applyBorder="1" applyAlignment="1">
      <alignment horizontal="justify" vertical="center" wrapText="1"/>
    </xf>
    <xf numFmtId="0" fontId="7" fillId="4" borderId="1" xfId="0" applyFont="1" applyFill="1" applyBorder="1" applyAlignment="1">
      <alignment horizontal="justify" vertical="center"/>
    </xf>
    <xf numFmtId="0" fontId="3" fillId="0" borderId="1" xfId="0" applyFont="1" applyBorder="1" applyAlignment="1">
      <alignment horizontal="justify" vertical="top" wrapText="1"/>
    </xf>
    <xf numFmtId="0" fontId="3" fillId="0" borderId="1" xfId="0" applyFont="1" applyBorder="1" applyAlignment="1">
      <alignment vertical="top" wrapText="1"/>
    </xf>
    <xf numFmtId="0" fontId="7" fillId="4" borderId="1" xfId="0" applyFont="1" applyFill="1" applyBorder="1" applyAlignment="1">
      <alignment horizontal="left" vertical="center" wrapText="1"/>
    </xf>
    <xf numFmtId="9" fontId="3"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0" xfId="0" applyFont="1" applyAlignment="1">
      <alignment horizontal="center"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horizontal="left"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0" fillId="5" borderId="1" xfId="0" applyFill="1" applyBorder="1"/>
    <xf numFmtId="0" fontId="3" fillId="0" borderId="1" xfId="0" applyFont="1" applyBorder="1"/>
    <xf numFmtId="0" fontId="3" fillId="0" borderId="0" xfId="0" applyFont="1" applyAlignment="1">
      <alignment horizontal="left" vertical="top"/>
    </xf>
    <xf numFmtId="0" fontId="5" fillId="0" borderId="1" xfId="0" applyFont="1" applyBorder="1" applyAlignment="1">
      <alignment horizontal="left" vertical="top" wrapText="1"/>
    </xf>
    <xf numFmtId="9" fontId="7" fillId="0" borderId="1" xfId="0" applyNumberFormat="1" applyFont="1" applyBorder="1" applyAlignment="1">
      <alignment horizontal="left" vertical="center" wrapText="1"/>
    </xf>
    <xf numFmtId="9" fontId="7" fillId="0" borderId="1" xfId="1" applyFont="1" applyBorder="1" applyAlignment="1">
      <alignment horizontal="center" vertical="center" wrapText="1"/>
    </xf>
    <xf numFmtId="9" fontId="3" fillId="0" borderId="1" xfId="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 fontId="7" fillId="0" borderId="1" xfId="0" applyNumberFormat="1" applyFont="1" applyBorder="1" applyAlignment="1">
      <alignment horizontal="left" vertical="center" wrapText="1"/>
    </xf>
    <xf numFmtId="0" fontId="3" fillId="0" borderId="1" xfId="0" applyFont="1" applyBorder="1" applyAlignment="1">
      <alignment horizontal="left" vertical="center"/>
    </xf>
    <xf numFmtId="49" fontId="0" fillId="0" borderId="1" xfId="0" applyNumberFormat="1"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top"/>
    </xf>
    <xf numFmtId="0" fontId="0" fillId="0" borderId="0" xfId="0" applyAlignment="1">
      <alignment vertical="center"/>
    </xf>
    <xf numFmtId="0" fontId="0" fillId="0" borderId="0" xfId="0" applyAlignment="1">
      <alignment horizontal="center" vertical="center"/>
    </xf>
    <xf numFmtId="0" fontId="7" fillId="4" borderId="1" xfId="0" applyFont="1" applyFill="1" applyBorder="1" applyAlignment="1">
      <alignment horizontal="center" vertical="top" wrapText="1"/>
    </xf>
    <xf numFmtId="0" fontId="11" fillId="4" borderId="1" xfId="0" applyFont="1" applyFill="1" applyBorder="1" applyAlignment="1">
      <alignment vertical="center" wrapText="1"/>
    </xf>
    <xf numFmtId="9" fontId="0" fillId="0" borderId="1" xfId="0" applyNumberFormat="1" applyBorder="1"/>
    <xf numFmtId="0" fontId="0" fillId="0" borderId="1" xfId="0" applyBorder="1"/>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1" fontId="7" fillId="4" borderId="1" xfId="0" applyNumberFormat="1" applyFont="1" applyFill="1" applyBorder="1" applyAlignment="1">
      <alignment horizontal="center" vertical="top" wrapText="1"/>
    </xf>
    <xf numFmtId="0" fontId="7" fillId="4" borderId="1" xfId="0" applyFont="1" applyFill="1" applyBorder="1" applyAlignment="1">
      <alignment horizontal="left" vertical="center"/>
    </xf>
    <xf numFmtId="0" fontId="12" fillId="4" borderId="1" xfId="0" applyFont="1" applyFill="1" applyBorder="1" applyAlignment="1">
      <alignment vertical="center" wrapText="1"/>
    </xf>
    <xf numFmtId="9" fontId="13" fillId="4"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left" vertical="top"/>
    </xf>
    <xf numFmtId="0" fontId="2"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horizontal="center" vertical="center" wrapText="1"/>
    </xf>
    <xf numFmtId="0" fontId="0" fillId="0" borderId="1" xfId="0" applyBorder="1" applyAlignment="1">
      <alignment horizontal="center"/>
    </xf>
    <xf numFmtId="0" fontId="3" fillId="0" borderId="0" xfId="0" applyFont="1" applyAlignment="1">
      <alignment horizontal="left" vertical="center"/>
    </xf>
    <xf numFmtId="0" fontId="3" fillId="0" borderId="0" xfId="0" applyFont="1" applyBorder="1" applyAlignment="1">
      <alignment horizontal="left" vertical="top"/>
    </xf>
    <xf numFmtId="0" fontId="5" fillId="0" borderId="0" xfId="0" applyFont="1" applyBorder="1" applyAlignment="1">
      <alignment vertical="center"/>
    </xf>
    <xf numFmtId="9" fontId="9" fillId="0" borderId="1" xfId="0" applyNumberFormat="1" applyFont="1" applyBorder="1" applyAlignment="1">
      <alignment horizontal="center" vertical="center"/>
    </xf>
    <xf numFmtId="0" fontId="0" fillId="0" borderId="0" xfId="0" applyAlignment="1">
      <alignment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5" fillId="0" borderId="16" xfId="0" applyFont="1" applyBorder="1" applyAlignment="1">
      <alignment horizontal="left" vertical="center" wrapText="1"/>
    </xf>
    <xf numFmtId="0" fontId="15" fillId="0" borderId="1" xfId="0" applyFont="1" applyBorder="1" applyAlignment="1">
      <alignment horizontal="left" vertical="center" wrapText="1"/>
    </xf>
    <xf numFmtId="49" fontId="15"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17" fillId="0" borderId="1" xfId="0" applyNumberFormat="1" applyFont="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3" borderId="1" xfId="0" applyFill="1" applyBorder="1"/>
    <xf numFmtId="9" fontId="2" fillId="3"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0" fontId="5" fillId="3" borderId="1" xfId="0" applyFont="1" applyFill="1" applyBorder="1" applyAlignment="1">
      <alignment horizontal="justify" vertical="center" wrapText="1"/>
    </xf>
    <xf numFmtId="0" fontId="18" fillId="4" borderId="1" xfId="2" applyFont="1" applyFill="1" applyBorder="1" applyAlignment="1">
      <alignment horizontal="justify" vertical="center" wrapText="1"/>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hidden="1"/>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hidden="1"/>
    </xf>
    <xf numFmtId="0" fontId="5" fillId="2"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 fillId="0" borderId="1" xfId="0" applyFont="1" applyBorder="1" applyAlignment="1">
      <alignment horizontal="left" vertical="top"/>
    </xf>
    <xf numFmtId="0" fontId="4" fillId="0" borderId="1"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0" xfId="0" applyFont="1" applyAlignment="1">
      <alignment horizontal="center" vertical="top"/>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9" fontId="7" fillId="0" borderId="10" xfId="0" applyNumberFormat="1" applyFont="1" applyBorder="1" applyAlignment="1">
      <alignment horizontal="left" vertical="center" wrapText="1"/>
    </xf>
    <xf numFmtId="9" fontId="7" fillId="0" borderId="13" xfId="0" applyNumberFormat="1" applyFont="1" applyBorder="1" applyAlignment="1">
      <alignment horizontal="left" vertical="center" wrapText="1"/>
    </xf>
    <xf numFmtId="9" fontId="7" fillId="0" borderId="11"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3" fillId="4" borderId="1" xfId="0" applyFont="1" applyFill="1" applyBorder="1" applyAlignment="1">
      <alignment horizontal="left" vertical="center" wrapText="1"/>
    </xf>
    <xf numFmtId="9" fontId="7" fillId="4" borderId="1" xfId="0" applyNumberFormat="1"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103455818022748"/>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Hoja1!$D$2</c:f>
              <c:strCache>
                <c:ptCount val="1"/>
                <c:pt idx="0">
                  <c:v>Cumplimiento de Acuerdo a lo Programado en el  III Trimestre de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Hoja1!$C$3:$C$7</c:f>
              <c:strCache>
                <c:ptCount val="5"/>
                <c:pt idx="0">
                  <c:v>SECRETARÍA GENERAL</c:v>
                </c:pt>
                <c:pt idx="1">
                  <c:v>SUBDIRECCIÓN DE PROMOCIÓN</c:v>
                </c:pt>
                <c:pt idx="2">
                  <c:v>DIRECCIÓN GENERAL</c:v>
                </c:pt>
                <c:pt idx="3">
                  <c:v>SUBDIRECCIÓN DE DESARROLLO Y TECNOLOGÍA</c:v>
                </c:pt>
                <c:pt idx="4">
                  <c:v>SUBDIRECCIÓN DE ADMINISTRACIÓN Y SEGUIMIENTO</c:v>
                </c:pt>
              </c:strCache>
            </c:strRef>
          </c:cat>
          <c:val>
            <c:numRef>
              <c:f>Hoja1!$D$3:$D$7</c:f>
              <c:numCache>
                <c:formatCode>0%</c:formatCode>
                <c:ptCount val="5"/>
                <c:pt idx="0">
                  <c:v>0.94</c:v>
                </c:pt>
                <c:pt idx="1">
                  <c:v>0.95</c:v>
                </c:pt>
                <c:pt idx="2">
                  <c:v>1</c:v>
                </c:pt>
                <c:pt idx="3">
                  <c:v>1</c:v>
                </c:pt>
                <c:pt idx="4">
                  <c:v>1</c:v>
                </c:pt>
              </c:numCache>
            </c:numRef>
          </c:val>
          <c:extLst xmlns:c16r2="http://schemas.microsoft.com/office/drawing/2015/06/chart">
            <c:ext xmlns:c16="http://schemas.microsoft.com/office/drawing/2014/chart" uri="{C3380CC4-5D6E-409C-BE32-E72D297353CC}">
              <c16:uniqueId val="{00000000-4E00-4F38-8D08-B578CFBB1A2D}"/>
            </c:ext>
          </c:extLst>
        </c:ser>
        <c:dLbls>
          <c:dLblPos val="inEnd"/>
          <c:showLegendKey val="0"/>
          <c:showVal val="1"/>
          <c:showCatName val="0"/>
          <c:showSerName val="0"/>
          <c:showPercent val="0"/>
          <c:showBubbleSize val="0"/>
        </c:dLbls>
        <c:gapWidth val="65"/>
        <c:axId val="223436760"/>
        <c:axId val="223435584"/>
      </c:barChart>
      <c:catAx>
        <c:axId val="2234367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23435584"/>
        <c:crosses val="autoZero"/>
        <c:auto val="1"/>
        <c:lblAlgn val="ctr"/>
        <c:lblOffset val="100"/>
        <c:noMultiLvlLbl val="0"/>
      </c:catAx>
      <c:valAx>
        <c:axId val="2234355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234367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120649</xdr:colOff>
      <xdr:row>0</xdr:row>
      <xdr:rowOff>0</xdr:rowOff>
    </xdr:from>
    <xdr:to>
      <xdr:col>3</xdr:col>
      <xdr:colOff>654843</xdr:colOff>
      <xdr:row>3</xdr:row>
      <xdr:rowOff>139144</xdr:rowOff>
    </xdr:to>
    <xdr:pic>
      <xdr:nvPicPr>
        <xdr:cNvPr id="3" name="Imagen 2">
          <a:extLst>
            <a:ext uri="{FF2B5EF4-FFF2-40B4-BE49-F238E27FC236}">
              <a16:creationId xmlns:a16="http://schemas.microsoft.com/office/drawing/2014/main" xmlns="" id="{EFB8EB5F-3A59-4FCD-9DA9-7A288E7D2051}"/>
            </a:ext>
          </a:extLst>
        </xdr:cNvPr>
        <xdr:cNvPicPr>
          <a:picLocks noChangeAspect="1"/>
        </xdr:cNvPicPr>
      </xdr:nvPicPr>
      <xdr:blipFill>
        <a:blip xmlns:r="http://schemas.openxmlformats.org/officeDocument/2006/relationships" r:embed="rId1"/>
        <a:stretch>
          <a:fillRect/>
        </a:stretch>
      </xdr:blipFill>
      <xdr:spPr>
        <a:xfrm>
          <a:off x="727868" y="0"/>
          <a:ext cx="2748756" cy="1079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630467</xdr:colOff>
      <xdr:row>0</xdr:row>
      <xdr:rowOff>0</xdr:rowOff>
    </xdr:from>
    <xdr:to>
      <xdr:col>3</xdr:col>
      <xdr:colOff>1442359</xdr:colOff>
      <xdr:row>3</xdr:row>
      <xdr:rowOff>68036</xdr:rowOff>
    </xdr:to>
    <xdr:pic>
      <xdr:nvPicPr>
        <xdr:cNvPr id="4" name="Imagen 3">
          <a:extLst>
            <a:ext uri="{FF2B5EF4-FFF2-40B4-BE49-F238E27FC236}">
              <a16:creationId xmlns:a16="http://schemas.microsoft.com/office/drawing/2014/main" xmlns="" id="{E043EBD9-2AF3-4318-9CD6-EE47FC42E86E}"/>
            </a:ext>
          </a:extLst>
        </xdr:cNvPr>
        <xdr:cNvPicPr>
          <a:picLocks noChangeAspect="1"/>
        </xdr:cNvPicPr>
      </xdr:nvPicPr>
      <xdr:blipFill>
        <a:blip xmlns:r="http://schemas.openxmlformats.org/officeDocument/2006/relationships" r:embed="rId1"/>
        <a:stretch>
          <a:fillRect/>
        </a:stretch>
      </xdr:blipFill>
      <xdr:spPr>
        <a:xfrm>
          <a:off x="630467" y="0"/>
          <a:ext cx="3097892" cy="1034143"/>
        </a:xfrm>
        <a:prstGeom prst="rect">
          <a:avLst/>
        </a:prstGeom>
      </xdr:spPr>
    </xdr:pic>
    <xdr:clientData/>
  </xdr:twoCellAnchor>
  <xdr:twoCellAnchor editAs="oneCell">
    <xdr:from>
      <xdr:col>31</xdr:col>
      <xdr:colOff>1408340</xdr:colOff>
      <xdr:row>16</xdr:row>
      <xdr:rowOff>3667124</xdr:rowOff>
    </xdr:from>
    <xdr:to>
      <xdr:col>31</xdr:col>
      <xdr:colOff>3746500</xdr:colOff>
      <xdr:row>16</xdr:row>
      <xdr:rowOff>4889499</xdr:rowOff>
    </xdr:to>
    <xdr:pic>
      <xdr:nvPicPr>
        <xdr:cNvPr id="6" name="Imagen 5">
          <a:extLst>
            <a:ext uri="{FF2B5EF4-FFF2-40B4-BE49-F238E27FC236}">
              <a16:creationId xmlns:a16="http://schemas.microsoft.com/office/drawing/2014/main" xmlns="" id="{4D2B50B2-2A0D-4AD3-BAAB-BA5A7F044C5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2054" y="50802267"/>
          <a:ext cx="2338160" cy="1222375"/>
        </a:xfrm>
        <a:prstGeom prst="rect">
          <a:avLst/>
        </a:prstGeom>
        <a:noFill/>
        <a:ln>
          <a:noFill/>
        </a:ln>
      </xdr:spPr>
    </xdr:pic>
    <xdr:clientData/>
  </xdr:twoCellAnchor>
  <xdr:twoCellAnchor editAs="oneCell">
    <xdr:from>
      <xdr:col>31</xdr:col>
      <xdr:colOff>1467303</xdr:colOff>
      <xdr:row>13</xdr:row>
      <xdr:rowOff>1757589</xdr:rowOff>
    </xdr:from>
    <xdr:to>
      <xdr:col>31</xdr:col>
      <xdr:colOff>4417876</xdr:colOff>
      <xdr:row>13</xdr:row>
      <xdr:rowOff>3967389</xdr:rowOff>
    </xdr:to>
    <xdr:pic>
      <xdr:nvPicPr>
        <xdr:cNvPr id="7" name="Imagen 6">
          <a:extLst>
            <a:ext uri="{FF2B5EF4-FFF2-40B4-BE49-F238E27FC236}">
              <a16:creationId xmlns:a16="http://schemas.microsoft.com/office/drawing/2014/main" xmlns="" id="{4883524C-7C7F-4E86-964C-D13C41F7136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866410" y="30740803"/>
          <a:ext cx="2950573" cy="2209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389988</xdr:colOff>
      <xdr:row>0</xdr:row>
      <xdr:rowOff>0</xdr:rowOff>
    </xdr:from>
    <xdr:to>
      <xdr:col>2</xdr:col>
      <xdr:colOff>362219</xdr:colOff>
      <xdr:row>2</xdr:row>
      <xdr:rowOff>312032</xdr:rowOff>
    </xdr:to>
    <xdr:pic>
      <xdr:nvPicPr>
        <xdr:cNvPr id="3" name="Imagen 2">
          <a:extLst>
            <a:ext uri="{FF2B5EF4-FFF2-40B4-BE49-F238E27FC236}">
              <a16:creationId xmlns:a16="http://schemas.microsoft.com/office/drawing/2014/main" xmlns="" id="{955ACC08-E0D3-45CE-A2FD-2DBE4AE6D137}"/>
            </a:ext>
          </a:extLst>
        </xdr:cNvPr>
        <xdr:cNvPicPr>
          <a:picLocks noChangeAspect="1"/>
        </xdr:cNvPicPr>
      </xdr:nvPicPr>
      <xdr:blipFill>
        <a:blip xmlns:r="http://schemas.openxmlformats.org/officeDocument/2006/relationships" r:embed="rId1"/>
        <a:stretch>
          <a:fillRect/>
        </a:stretch>
      </xdr:blipFill>
      <xdr:spPr>
        <a:xfrm>
          <a:off x="389988" y="0"/>
          <a:ext cx="1496231" cy="693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295273</xdr:colOff>
      <xdr:row>0</xdr:row>
      <xdr:rowOff>0</xdr:rowOff>
    </xdr:from>
    <xdr:to>
      <xdr:col>3</xdr:col>
      <xdr:colOff>1347106</xdr:colOff>
      <xdr:row>2</xdr:row>
      <xdr:rowOff>13606</xdr:rowOff>
    </xdr:to>
    <xdr:pic>
      <xdr:nvPicPr>
        <xdr:cNvPr id="3" name="Imagen 2">
          <a:extLst>
            <a:ext uri="{FF2B5EF4-FFF2-40B4-BE49-F238E27FC236}">
              <a16:creationId xmlns:a16="http://schemas.microsoft.com/office/drawing/2014/main" xmlns="" id="{0CDC12DD-335F-4927-BBCB-C7A14512ABCC}"/>
            </a:ext>
          </a:extLst>
        </xdr:cNvPr>
        <xdr:cNvPicPr>
          <a:picLocks noChangeAspect="1"/>
        </xdr:cNvPicPr>
      </xdr:nvPicPr>
      <xdr:blipFill>
        <a:blip xmlns:r="http://schemas.openxmlformats.org/officeDocument/2006/relationships" r:embed="rId1"/>
        <a:stretch>
          <a:fillRect/>
        </a:stretch>
      </xdr:blipFill>
      <xdr:spPr>
        <a:xfrm>
          <a:off x="499380" y="0"/>
          <a:ext cx="2235655" cy="8980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444501</xdr:colOff>
      <xdr:row>2</xdr:row>
      <xdr:rowOff>472470</xdr:rowOff>
    </xdr:to>
    <xdr:pic>
      <xdr:nvPicPr>
        <xdr:cNvPr id="4" name="Imagen 3">
          <a:extLst>
            <a:ext uri="{FF2B5EF4-FFF2-40B4-BE49-F238E27FC236}">
              <a16:creationId xmlns:a16="http://schemas.microsoft.com/office/drawing/2014/main" xmlns="" id="{B86321CB-77A0-48D6-B637-25068B456369}"/>
            </a:ext>
          </a:extLst>
        </xdr:cNvPr>
        <xdr:cNvPicPr>
          <a:picLocks noChangeAspect="1"/>
        </xdr:cNvPicPr>
      </xdr:nvPicPr>
      <xdr:blipFill>
        <a:blip xmlns:r="http://schemas.openxmlformats.org/officeDocument/2006/relationships" r:embed="rId1"/>
        <a:stretch>
          <a:fillRect/>
        </a:stretch>
      </xdr:blipFill>
      <xdr:spPr>
        <a:xfrm>
          <a:off x="1" y="0"/>
          <a:ext cx="1682750" cy="8534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xdr:colOff>
      <xdr:row>8</xdr:row>
      <xdr:rowOff>138112</xdr:rowOff>
    </xdr:from>
    <xdr:to>
      <xdr:col>3</xdr:col>
      <xdr:colOff>2362199</xdr:colOff>
      <xdr:row>23</xdr:row>
      <xdr:rowOff>23812</xdr:rowOff>
    </xdr:to>
    <xdr:graphicFrame macro="">
      <xdr:nvGraphicFramePr>
        <xdr:cNvPr id="2" name="Gráfico 1">
          <a:extLst>
            <a:ext uri="{FF2B5EF4-FFF2-40B4-BE49-F238E27FC236}">
              <a16:creationId xmlns:a16="http://schemas.microsoft.com/office/drawing/2014/main" xmlns="" id="{0EFB4872-A9CF-4B97-9BB8-EA41DEF5CE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erviciodeempleo.gov.co/inclusion_victima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tabSelected="1" zoomScale="80" zoomScaleNormal="80" workbookViewId="0">
      <selection activeCell="E1" sqref="E1:P3"/>
    </sheetView>
  </sheetViews>
  <sheetFormatPr baseColWidth="10" defaultColWidth="9.140625" defaultRowHeight="15" x14ac:dyDescent="0.25"/>
  <cols>
    <col min="2" max="2" width="21.7109375" customWidth="1"/>
    <col min="3" max="3" width="11.42578125"/>
    <col min="4" max="4" width="23.5703125" customWidth="1"/>
    <col min="5" max="7" width="11.42578125"/>
    <col min="8" max="8" width="21.85546875" customWidth="1"/>
    <col min="9" max="9" width="11.42578125"/>
    <col min="10" max="10" width="20" customWidth="1"/>
    <col min="11" max="11" width="24" customWidth="1"/>
    <col min="12" max="12" width="27.85546875" customWidth="1"/>
    <col min="13" max="13" width="21.85546875" customWidth="1"/>
    <col min="14" max="14" width="25.28515625" customWidth="1"/>
    <col min="15" max="15" width="21.85546875" customWidth="1"/>
    <col min="16" max="16" width="21.140625" customWidth="1"/>
    <col min="17" max="17" width="19.140625" customWidth="1"/>
    <col min="18" max="18" width="32.85546875" customWidth="1"/>
    <col min="19" max="19" width="29" customWidth="1"/>
    <col min="20" max="20" width="26.140625" customWidth="1"/>
    <col min="21" max="21" width="44" customWidth="1"/>
    <col min="22" max="22" width="0" hidden="1" customWidth="1"/>
    <col min="23" max="23" width="37.28515625" customWidth="1"/>
    <col min="24" max="29" width="0" hidden="1" customWidth="1"/>
    <col min="30" max="30" width="27.140625" customWidth="1"/>
    <col min="31" max="31" width="35.85546875" customWidth="1"/>
    <col min="32" max="32" width="29.140625" hidden="1" customWidth="1"/>
    <col min="33" max="33" width="33.85546875" customWidth="1"/>
    <col min="34" max="34" width="33.5703125" hidden="1" customWidth="1"/>
    <col min="35" max="35" width="27.28515625" hidden="1" customWidth="1"/>
    <col min="36" max="36" width="34.140625" customWidth="1"/>
  </cols>
  <sheetData>
    <row r="1" spans="1:36" ht="16.5" x14ac:dyDescent="0.3">
      <c r="A1" s="117"/>
      <c r="B1" s="117"/>
      <c r="C1" s="117"/>
      <c r="D1" s="117"/>
      <c r="E1" s="118" t="s">
        <v>187</v>
      </c>
      <c r="F1" s="119"/>
      <c r="G1" s="119"/>
      <c r="H1" s="119"/>
      <c r="I1" s="119"/>
      <c r="J1" s="119"/>
      <c r="K1" s="119"/>
      <c r="L1" s="119"/>
      <c r="M1" s="119"/>
      <c r="N1" s="119"/>
      <c r="O1" s="119"/>
      <c r="P1" s="119"/>
      <c r="Q1" s="1"/>
      <c r="R1" s="2"/>
      <c r="S1" s="3"/>
      <c r="T1" s="3"/>
      <c r="U1" s="3"/>
      <c r="V1" s="3"/>
      <c r="W1" s="3"/>
      <c r="X1" s="3"/>
      <c r="Y1" s="3"/>
      <c r="Z1" s="3"/>
      <c r="AA1" s="3"/>
      <c r="AB1" s="3"/>
      <c r="AC1" s="3"/>
    </row>
    <row r="2" spans="1:36" ht="16.5" x14ac:dyDescent="0.3">
      <c r="A2" s="117"/>
      <c r="B2" s="117"/>
      <c r="C2" s="117"/>
      <c r="D2" s="117"/>
      <c r="E2" s="120"/>
      <c r="F2" s="121"/>
      <c r="G2" s="121"/>
      <c r="H2" s="121"/>
      <c r="I2" s="121"/>
      <c r="J2" s="121"/>
      <c r="K2" s="121"/>
      <c r="L2" s="121"/>
      <c r="M2" s="121"/>
      <c r="N2" s="121"/>
      <c r="O2" s="121"/>
      <c r="P2" s="121"/>
      <c r="Q2" s="4"/>
      <c r="R2" s="5"/>
      <c r="S2" s="3"/>
      <c r="T2" s="3"/>
      <c r="U2" s="3"/>
      <c r="V2" s="3"/>
      <c r="W2" s="3"/>
      <c r="X2" s="3"/>
      <c r="Y2" s="3"/>
      <c r="Z2" s="3"/>
      <c r="AA2" s="3"/>
      <c r="AB2" s="3"/>
      <c r="AC2" s="3"/>
    </row>
    <row r="3" spans="1:36" ht="40.5" customHeight="1" x14ac:dyDescent="0.25">
      <c r="A3" s="117"/>
      <c r="B3" s="117"/>
      <c r="C3" s="117"/>
      <c r="D3" s="117"/>
      <c r="E3" s="122"/>
      <c r="F3" s="123"/>
      <c r="G3" s="123"/>
      <c r="H3" s="123"/>
      <c r="I3" s="123"/>
      <c r="J3" s="123"/>
      <c r="K3" s="123"/>
      <c r="L3" s="123"/>
      <c r="M3" s="123"/>
      <c r="N3" s="123"/>
      <c r="O3" s="123"/>
      <c r="P3" s="123"/>
      <c r="Q3" s="114" t="s">
        <v>0</v>
      </c>
      <c r="R3" s="114"/>
      <c r="S3" s="114"/>
      <c r="T3" s="114" t="s">
        <v>1</v>
      </c>
      <c r="U3" s="114"/>
      <c r="V3" s="114"/>
      <c r="W3" s="114"/>
      <c r="X3" s="124" t="s">
        <v>2</v>
      </c>
      <c r="Y3" s="124"/>
      <c r="Z3" s="124"/>
      <c r="AA3" s="6"/>
      <c r="AB3" s="114" t="s">
        <v>3</v>
      </c>
      <c r="AC3" s="114"/>
      <c r="AD3" s="114" t="s">
        <v>390</v>
      </c>
      <c r="AE3" s="114"/>
      <c r="AF3" s="114"/>
      <c r="AG3" s="114"/>
      <c r="AH3" s="114"/>
      <c r="AI3" s="114"/>
      <c r="AJ3" s="114"/>
    </row>
    <row r="4" spans="1:36" ht="115.5" x14ac:dyDescent="0.25">
      <c r="A4" s="115" t="s">
        <v>4</v>
      </c>
      <c r="B4" s="115"/>
      <c r="C4" s="115" t="s">
        <v>5</v>
      </c>
      <c r="D4" s="115"/>
      <c r="E4" s="115" t="s">
        <v>6</v>
      </c>
      <c r="F4" s="115"/>
      <c r="G4" s="115"/>
      <c r="H4" s="7" t="s">
        <v>7</v>
      </c>
      <c r="I4" s="115" t="s">
        <v>8</v>
      </c>
      <c r="J4" s="115"/>
      <c r="K4" s="8" t="s">
        <v>9</v>
      </c>
      <c r="L4" s="7" t="s">
        <v>10</v>
      </c>
      <c r="M4" s="9" t="s">
        <v>11</v>
      </c>
      <c r="N4" s="9" t="s">
        <v>12</v>
      </c>
      <c r="O4" s="9" t="s">
        <v>13</v>
      </c>
      <c r="P4" s="9" t="s">
        <v>14</v>
      </c>
      <c r="Q4" s="9" t="s">
        <v>15</v>
      </c>
      <c r="R4" s="9" t="s">
        <v>16</v>
      </c>
      <c r="S4" s="9" t="s">
        <v>17</v>
      </c>
      <c r="T4" s="76" t="s">
        <v>18</v>
      </c>
      <c r="U4" s="76" t="s">
        <v>19</v>
      </c>
      <c r="V4" s="76" t="s">
        <v>20</v>
      </c>
      <c r="W4" s="76" t="s">
        <v>21</v>
      </c>
      <c r="X4" s="9" t="s">
        <v>22</v>
      </c>
      <c r="Y4" s="9" t="s">
        <v>23</v>
      </c>
      <c r="Z4" s="9" t="s">
        <v>24</v>
      </c>
      <c r="AA4" s="9" t="s">
        <v>25</v>
      </c>
      <c r="AB4" s="9" t="s">
        <v>26</v>
      </c>
      <c r="AC4" s="9" t="s">
        <v>27</v>
      </c>
      <c r="AD4" s="10" t="s">
        <v>387</v>
      </c>
      <c r="AE4" s="10" t="s">
        <v>388</v>
      </c>
      <c r="AF4" s="10" t="s">
        <v>20</v>
      </c>
      <c r="AG4" s="10" t="s">
        <v>389</v>
      </c>
      <c r="AH4" s="10" t="s">
        <v>401</v>
      </c>
      <c r="AI4" s="10" t="s">
        <v>390</v>
      </c>
      <c r="AJ4" s="10" t="s">
        <v>402</v>
      </c>
    </row>
    <row r="5" spans="1:36" ht="90.75" customHeight="1" x14ac:dyDescent="0.25">
      <c r="A5" s="125" t="s">
        <v>29</v>
      </c>
      <c r="B5" s="125"/>
      <c r="C5" s="125" t="s">
        <v>30</v>
      </c>
      <c r="D5" s="125"/>
      <c r="E5" s="125" t="s">
        <v>31</v>
      </c>
      <c r="F5" s="125" t="s">
        <v>32</v>
      </c>
      <c r="G5" s="125" t="s">
        <v>33</v>
      </c>
      <c r="H5" s="116" t="s">
        <v>34</v>
      </c>
      <c r="I5" s="11">
        <v>1</v>
      </c>
      <c r="J5" s="12" t="s">
        <v>386</v>
      </c>
      <c r="K5" s="13" t="s">
        <v>35</v>
      </c>
      <c r="L5" s="14" t="s">
        <v>36</v>
      </c>
      <c r="M5" s="15">
        <v>0.25</v>
      </c>
      <c r="N5" s="15">
        <v>0.25</v>
      </c>
      <c r="O5" s="15">
        <v>0.25</v>
      </c>
      <c r="P5" s="15">
        <v>0.25</v>
      </c>
      <c r="Q5" s="16">
        <v>0.25</v>
      </c>
      <c r="R5" s="17" t="s">
        <v>37</v>
      </c>
      <c r="S5" s="18" t="s">
        <v>38</v>
      </c>
      <c r="T5" s="16">
        <v>0.25</v>
      </c>
      <c r="U5" s="19" t="s">
        <v>39</v>
      </c>
      <c r="V5" s="18"/>
      <c r="W5" s="19" t="s">
        <v>40</v>
      </c>
      <c r="X5" s="20">
        <f>M5+N5</f>
        <v>0.5</v>
      </c>
      <c r="Y5" s="20">
        <f>Q5+T5</f>
        <v>0.5</v>
      </c>
      <c r="Z5" s="20">
        <f>Y5/X5</f>
        <v>1</v>
      </c>
      <c r="AA5" s="11"/>
      <c r="AB5" s="20">
        <f>N5</f>
        <v>0.25</v>
      </c>
      <c r="AC5" s="20">
        <f>T5</f>
        <v>0.25</v>
      </c>
      <c r="AD5" s="16">
        <v>0.5</v>
      </c>
      <c r="AE5" s="19" t="s">
        <v>393</v>
      </c>
      <c r="AF5" s="69"/>
      <c r="AG5" s="19" t="s">
        <v>394</v>
      </c>
      <c r="AH5" s="70">
        <f>(M5+N5+O5)</f>
        <v>0.75</v>
      </c>
      <c r="AI5" s="70">
        <f>Q5+T5+AD5</f>
        <v>1</v>
      </c>
      <c r="AJ5" s="71">
        <v>1</v>
      </c>
    </row>
    <row r="6" spans="1:36" ht="181.5" x14ac:dyDescent="0.25">
      <c r="A6" s="125"/>
      <c r="B6" s="125"/>
      <c r="C6" s="125"/>
      <c r="D6" s="125"/>
      <c r="E6" s="125"/>
      <c r="F6" s="125"/>
      <c r="G6" s="125"/>
      <c r="H6" s="116"/>
      <c r="I6" s="11">
        <v>2</v>
      </c>
      <c r="J6" s="21" t="s">
        <v>41</v>
      </c>
      <c r="K6" s="13" t="s">
        <v>42</v>
      </c>
      <c r="L6" s="14" t="s">
        <v>36</v>
      </c>
      <c r="M6" s="15">
        <v>0.25</v>
      </c>
      <c r="N6" s="15">
        <v>0.25</v>
      </c>
      <c r="O6" s="15">
        <v>0.25</v>
      </c>
      <c r="P6" s="15">
        <v>0.25</v>
      </c>
      <c r="Q6" s="16">
        <v>0.3</v>
      </c>
      <c r="R6" s="17" t="s">
        <v>43</v>
      </c>
      <c r="S6" s="17" t="s">
        <v>44</v>
      </c>
      <c r="T6" s="16">
        <v>0.25</v>
      </c>
      <c r="U6" s="19" t="s">
        <v>45</v>
      </c>
      <c r="V6" s="17"/>
      <c r="W6" s="17" t="s">
        <v>46</v>
      </c>
      <c r="X6" s="20">
        <f t="shared" ref="X6:X8" si="0">M6+N6</f>
        <v>0.5</v>
      </c>
      <c r="Y6" s="20">
        <f t="shared" ref="Y6:Y8" si="1">Q6+T6</f>
        <v>0.55000000000000004</v>
      </c>
      <c r="Z6" s="20">
        <v>1</v>
      </c>
      <c r="AA6" s="11"/>
      <c r="AB6" s="20">
        <f t="shared" ref="AB6:AB8" si="2">N6</f>
        <v>0.25</v>
      </c>
      <c r="AC6" s="20">
        <f t="shared" ref="AC6:AC8" si="3">T6</f>
        <v>0.25</v>
      </c>
      <c r="AD6" s="16">
        <v>0.25</v>
      </c>
      <c r="AE6" s="19" t="s">
        <v>395</v>
      </c>
      <c r="AF6" s="69"/>
      <c r="AG6" s="19" t="s">
        <v>396</v>
      </c>
      <c r="AH6" s="70">
        <f t="shared" ref="AH6:AH8" si="4">(M6+N6+O6)</f>
        <v>0.75</v>
      </c>
      <c r="AI6" s="70">
        <f t="shared" ref="AI6:AI8" si="5">Q6+T6+AD6</f>
        <v>0.8</v>
      </c>
      <c r="AJ6" s="71">
        <v>1</v>
      </c>
    </row>
    <row r="7" spans="1:36" ht="231" x14ac:dyDescent="0.25">
      <c r="A7" s="125"/>
      <c r="B7" s="125"/>
      <c r="C7" s="125"/>
      <c r="D7" s="125"/>
      <c r="E7" s="125"/>
      <c r="F7" s="125"/>
      <c r="G7" s="125"/>
      <c r="H7" s="116"/>
      <c r="I7" s="11">
        <v>3</v>
      </c>
      <c r="J7" s="21" t="s">
        <v>47</v>
      </c>
      <c r="K7" s="13" t="s">
        <v>48</v>
      </c>
      <c r="L7" s="14" t="s">
        <v>36</v>
      </c>
      <c r="M7" s="15">
        <v>0.25</v>
      </c>
      <c r="N7" s="15">
        <v>0.25</v>
      </c>
      <c r="O7" s="15">
        <v>0.25</v>
      </c>
      <c r="P7" s="15">
        <v>0.25</v>
      </c>
      <c r="Q7" s="16">
        <v>0.1</v>
      </c>
      <c r="R7" s="17" t="s">
        <v>49</v>
      </c>
      <c r="S7" s="17" t="s">
        <v>50</v>
      </c>
      <c r="T7" s="22">
        <v>0.25</v>
      </c>
      <c r="U7" s="19" t="s">
        <v>51</v>
      </c>
      <c r="V7" s="17"/>
      <c r="W7" s="17" t="s">
        <v>52</v>
      </c>
      <c r="X7" s="20">
        <f t="shared" si="0"/>
        <v>0.5</v>
      </c>
      <c r="Y7" s="20">
        <f t="shared" si="1"/>
        <v>0.35</v>
      </c>
      <c r="Z7" s="20">
        <f t="shared" ref="Z7:Z8" si="6">Y7/X7</f>
        <v>0.7</v>
      </c>
      <c r="AA7" s="11"/>
      <c r="AB7" s="20">
        <f t="shared" si="2"/>
        <v>0.25</v>
      </c>
      <c r="AC7" s="20">
        <f t="shared" si="3"/>
        <v>0.25</v>
      </c>
      <c r="AD7" s="16">
        <v>0.51</v>
      </c>
      <c r="AE7" s="19" t="s">
        <v>397</v>
      </c>
      <c r="AF7" s="69"/>
      <c r="AG7" s="19" t="s">
        <v>398</v>
      </c>
      <c r="AH7" s="70">
        <f t="shared" si="4"/>
        <v>0.75</v>
      </c>
      <c r="AI7" s="70">
        <f t="shared" si="5"/>
        <v>0.86</v>
      </c>
      <c r="AJ7" s="71">
        <v>1</v>
      </c>
    </row>
    <row r="8" spans="1:36" ht="247.5" x14ac:dyDescent="0.25">
      <c r="A8" s="125"/>
      <c r="B8" s="125"/>
      <c r="C8" s="125"/>
      <c r="D8" s="125"/>
      <c r="E8" s="125"/>
      <c r="F8" s="125"/>
      <c r="G8" s="125"/>
      <c r="H8" s="116"/>
      <c r="I8" s="11">
        <v>4</v>
      </c>
      <c r="J8" s="23" t="s">
        <v>53</v>
      </c>
      <c r="K8" s="13" t="s">
        <v>54</v>
      </c>
      <c r="L8" s="14" t="s">
        <v>36</v>
      </c>
      <c r="M8" s="15">
        <v>0.25</v>
      </c>
      <c r="N8" s="15">
        <v>0.25</v>
      </c>
      <c r="O8" s="15">
        <v>0.25</v>
      </c>
      <c r="P8" s="15">
        <v>0.25</v>
      </c>
      <c r="Q8" s="16">
        <v>0.25</v>
      </c>
      <c r="R8" s="17" t="s">
        <v>55</v>
      </c>
      <c r="S8" s="17" t="s">
        <v>56</v>
      </c>
      <c r="T8" s="22">
        <v>0.25</v>
      </c>
      <c r="U8" s="19" t="s">
        <v>57</v>
      </c>
      <c r="V8" s="17"/>
      <c r="W8" s="17" t="s">
        <v>58</v>
      </c>
      <c r="X8" s="20">
        <f t="shared" si="0"/>
        <v>0.5</v>
      </c>
      <c r="Y8" s="20">
        <f t="shared" si="1"/>
        <v>0.5</v>
      </c>
      <c r="Z8" s="20">
        <f t="shared" si="6"/>
        <v>1</v>
      </c>
      <c r="AA8" s="11"/>
      <c r="AB8" s="20">
        <f t="shared" si="2"/>
        <v>0.25</v>
      </c>
      <c r="AC8" s="20">
        <f t="shared" si="3"/>
        <v>0.25</v>
      </c>
      <c r="AD8" s="16">
        <v>0.25</v>
      </c>
      <c r="AE8" s="19" t="s">
        <v>399</v>
      </c>
      <c r="AF8" s="69"/>
      <c r="AG8" s="113" t="s">
        <v>400</v>
      </c>
      <c r="AH8" s="70">
        <f t="shared" si="4"/>
        <v>0.75</v>
      </c>
      <c r="AI8" s="70">
        <f t="shared" si="5"/>
        <v>0.75</v>
      </c>
      <c r="AJ8" s="71">
        <v>1</v>
      </c>
    </row>
    <row r="9" spans="1:36" ht="33" x14ac:dyDescent="0.25">
      <c r="AG9" s="112" t="s">
        <v>483</v>
      </c>
      <c r="AJ9" s="70">
        <f>AVERAGE(AJ5:AJ8)</f>
        <v>1</v>
      </c>
    </row>
  </sheetData>
  <sheetProtection algorithmName="SHA-512" hashValue="lQwL10ZAfDdnG4704EcWGCUiUNM3DdWm158ufVcC9kLxaMOpLBWq+YACur9/JKr9OXNLVCg92KcOnVujfQSr8w==" saltValue="bEDrdX3utNpj5aBARXcEYQ==" spinCount="100000" sheet="1" objects="1" scenarios="1" selectLockedCells="1" selectUnlockedCells="1"/>
  <mergeCells count="18">
    <mergeCell ref="H5:H8"/>
    <mergeCell ref="AB3:AC3"/>
    <mergeCell ref="A1:D3"/>
    <mergeCell ref="E1:P3"/>
    <mergeCell ref="Q3:S3"/>
    <mergeCell ref="T3:W3"/>
    <mergeCell ref="X3:Z3"/>
    <mergeCell ref="A5:B8"/>
    <mergeCell ref="C5:D8"/>
    <mergeCell ref="E5:E8"/>
    <mergeCell ref="F5:F8"/>
    <mergeCell ref="G5:G8"/>
    <mergeCell ref="AH3:AJ3"/>
    <mergeCell ref="AD3:AG3"/>
    <mergeCell ref="A4:B4"/>
    <mergeCell ref="C4:D4"/>
    <mergeCell ref="E4:G4"/>
    <mergeCell ref="I4:J4"/>
  </mergeCells>
  <hyperlinks>
    <hyperlink ref="AG8" r:id="rId1" display="https://www.serviciodeempleo.gov.co/inclusion_victimas/_x000a_"/>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zoomScale="70" zoomScaleNormal="70" workbookViewId="0">
      <selection activeCell="C5" sqref="C5:D20"/>
    </sheetView>
  </sheetViews>
  <sheetFormatPr baseColWidth="10" defaultRowHeight="15" x14ac:dyDescent="0.25"/>
  <cols>
    <col min="4" max="4" width="40" customWidth="1"/>
    <col min="5" max="5" width="19" customWidth="1"/>
    <col min="6" max="6" width="16.7109375" customWidth="1"/>
    <col min="7" max="7" width="5.28515625" customWidth="1"/>
    <col min="8" max="8" width="46.5703125" customWidth="1"/>
    <col min="9" max="9" width="7.140625" customWidth="1"/>
    <col min="10" max="10" width="43" customWidth="1"/>
    <col min="11" max="19" width="26.85546875" customWidth="1"/>
    <col min="20" max="20" width="26.85546875" hidden="1" customWidth="1"/>
    <col min="21" max="21" width="73" customWidth="1"/>
    <col min="22" max="22" width="26.85546875" customWidth="1"/>
    <col min="23" max="23" width="26.85546875" hidden="1" customWidth="1"/>
    <col min="24" max="24" width="29.140625" customWidth="1"/>
    <col min="25" max="31" width="26.85546875" hidden="1" customWidth="1"/>
    <col min="32" max="32" width="95.140625" customWidth="1"/>
    <col min="33" max="33" width="23.28515625" customWidth="1"/>
    <col min="34" max="34" width="37.28515625" hidden="1" customWidth="1"/>
    <col min="35" max="35" width="27.28515625" customWidth="1"/>
    <col min="36" max="36" width="27.140625" style="65" hidden="1" customWidth="1"/>
    <col min="37" max="37" width="32.140625" style="65" hidden="1" customWidth="1"/>
    <col min="38" max="38" width="42" style="65" customWidth="1"/>
  </cols>
  <sheetData>
    <row r="1" spans="1:38" ht="16.5" x14ac:dyDescent="0.25">
      <c r="A1" s="132"/>
      <c r="B1" s="132"/>
      <c r="C1" s="132"/>
      <c r="D1" s="132"/>
      <c r="E1" s="114" t="s">
        <v>59</v>
      </c>
      <c r="F1" s="114"/>
      <c r="G1" s="114"/>
      <c r="H1" s="114"/>
      <c r="I1" s="114"/>
      <c r="J1" s="114"/>
      <c r="K1" s="114"/>
      <c r="L1" s="114"/>
      <c r="M1" s="114"/>
      <c r="N1" s="114"/>
      <c r="O1" s="114"/>
      <c r="P1" s="114"/>
      <c r="Q1" s="136"/>
      <c r="R1" s="137"/>
      <c r="S1" s="137"/>
      <c r="T1" s="137"/>
      <c r="U1" s="137"/>
      <c r="V1" s="137"/>
      <c r="W1" s="137"/>
      <c r="X1" s="137"/>
      <c r="Y1" s="137"/>
      <c r="Z1" s="137"/>
      <c r="AA1" s="137"/>
      <c r="AB1" s="137"/>
      <c r="AC1" s="137"/>
      <c r="AD1" s="137"/>
      <c r="AE1" s="137"/>
    </row>
    <row r="2" spans="1:38" x14ac:dyDescent="0.25">
      <c r="A2" s="132"/>
      <c r="B2" s="132"/>
      <c r="C2" s="132"/>
      <c r="D2" s="132"/>
      <c r="E2" s="114"/>
      <c r="F2" s="114"/>
      <c r="G2" s="114"/>
      <c r="H2" s="114"/>
      <c r="I2" s="114"/>
      <c r="J2" s="114"/>
      <c r="K2" s="114"/>
      <c r="L2" s="114"/>
      <c r="M2" s="114"/>
      <c r="N2" s="114"/>
      <c r="O2" s="114"/>
      <c r="P2" s="114"/>
      <c r="Q2" s="138" t="s">
        <v>60</v>
      </c>
      <c r="R2" s="138"/>
      <c r="S2" s="138"/>
      <c r="T2" s="138"/>
      <c r="U2" s="138" t="s">
        <v>61</v>
      </c>
      <c r="V2" s="138"/>
      <c r="W2" s="138"/>
      <c r="X2" s="138"/>
      <c r="Y2" s="138" t="s">
        <v>62</v>
      </c>
      <c r="Z2" s="138"/>
      <c r="AA2" s="138"/>
      <c r="AB2" s="138"/>
      <c r="AC2" s="138"/>
      <c r="AD2" s="124" t="s">
        <v>3</v>
      </c>
      <c r="AE2" s="124"/>
      <c r="AF2" s="114" t="s">
        <v>390</v>
      </c>
      <c r="AG2" s="114"/>
      <c r="AH2" s="114"/>
      <c r="AI2" s="114"/>
      <c r="AJ2" s="114" t="s">
        <v>410</v>
      </c>
      <c r="AK2" s="114"/>
      <c r="AL2" s="114"/>
    </row>
    <row r="3" spans="1:38" ht="45" customHeight="1" x14ac:dyDescent="0.25">
      <c r="A3" s="132"/>
      <c r="B3" s="132"/>
      <c r="C3" s="132"/>
      <c r="D3" s="132"/>
      <c r="E3" s="114"/>
      <c r="F3" s="114"/>
      <c r="G3" s="114"/>
      <c r="H3" s="114"/>
      <c r="I3" s="114"/>
      <c r="J3" s="114"/>
      <c r="K3" s="114"/>
      <c r="L3" s="114"/>
      <c r="M3" s="114"/>
      <c r="N3" s="114"/>
      <c r="O3" s="114"/>
      <c r="P3" s="114"/>
      <c r="Q3" s="138"/>
      <c r="R3" s="138"/>
      <c r="S3" s="138"/>
      <c r="T3" s="138"/>
      <c r="U3" s="138"/>
      <c r="V3" s="138"/>
      <c r="W3" s="138"/>
      <c r="X3" s="138"/>
      <c r="Y3" s="138"/>
      <c r="Z3" s="138"/>
      <c r="AA3" s="138"/>
      <c r="AB3" s="138"/>
      <c r="AC3" s="138"/>
      <c r="AD3" s="124"/>
      <c r="AE3" s="124"/>
      <c r="AF3" s="114"/>
      <c r="AG3" s="114"/>
      <c r="AH3" s="114"/>
      <c r="AI3" s="114"/>
      <c r="AJ3" s="114"/>
      <c r="AK3" s="114"/>
      <c r="AL3" s="114"/>
    </row>
    <row r="4" spans="1:38" ht="61.5" customHeight="1" x14ac:dyDescent="0.25">
      <c r="A4" s="139" t="s">
        <v>4</v>
      </c>
      <c r="B4" s="139"/>
      <c r="C4" s="139" t="s">
        <v>63</v>
      </c>
      <c r="D4" s="139"/>
      <c r="E4" s="139" t="s">
        <v>6</v>
      </c>
      <c r="F4" s="139"/>
      <c r="G4" s="135" t="s">
        <v>7</v>
      </c>
      <c r="H4" s="135"/>
      <c r="I4" s="135" t="s">
        <v>8</v>
      </c>
      <c r="J4" s="135"/>
      <c r="K4" s="9" t="s">
        <v>9</v>
      </c>
      <c r="L4" s="26" t="s">
        <v>10</v>
      </c>
      <c r="M4" s="9" t="s">
        <v>64</v>
      </c>
      <c r="N4" s="9" t="s">
        <v>12</v>
      </c>
      <c r="O4" s="9" t="s">
        <v>13</v>
      </c>
      <c r="P4" s="9" t="s">
        <v>14</v>
      </c>
      <c r="Q4" s="9" t="s">
        <v>15</v>
      </c>
      <c r="R4" s="9" t="s">
        <v>65</v>
      </c>
      <c r="S4" s="9" t="s">
        <v>17</v>
      </c>
      <c r="T4" s="9" t="s">
        <v>20</v>
      </c>
      <c r="U4" s="76" t="s">
        <v>18</v>
      </c>
      <c r="V4" s="76" t="s">
        <v>19</v>
      </c>
      <c r="W4" s="76" t="s">
        <v>20</v>
      </c>
      <c r="X4" s="76" t="s">
        <v>21</v>
      </c>
      <c r="Y4" s="9" t="s">
        <v>22</v>
      </c>
      <c r="Z4" s="9" t="s">
        <v>23</v>
      </c>
      <c r="AA4" s="9" t="s">
        <v>24</v>
      </c>
      <c r="AB4" s="9" t="s">
        <v>66</v>
      </c>
      <c r="AC4" s="9" t="s">
        <v>28</v>
      </c>
      <c r="AD4" s="9" t="s">
        <v>26</v>
      </c>
      <c r="AE4" s="9" t="s">
        <v>27</v>
      </c>
      <c r="AF4" s="103" t="s">
        <v>387</v>
      </c>
      <c r="AG4" s="103" t="s">
        <v>388</v>
      </c>
      <c r="AH4" s="103" t="s">
        <v>20</v>
      </c>
      <c r="AI4" s="103" t="s">
        <v>389</v>
      </c>
      <c r="AJ4" s="10" t="s">
        <v>401</v>
      </c>
      <c r="AK4" s="10" t="s">
        <v>390</v>
      </c>
      <c r="AL4" s="10" t="s">
        <v>402</v>
      </c>
    </row>
    <row r="5" spans="1:38" ht="158.25" customHeight="1" x14ac:dyDescent="0.25">
      <c r="A5" s="125" t="s">
        <v>67</v>
      </c>
      <c r="B5" s="125"/>
      <c r="C5" s="126" t="s">
        <v>68</v>
      </c>
      <c r="D5" s="127"/>
      <c r="E5" s="125" t="s">
        <v>69</v>
      </c>
      <c r="F5" s="125" t="s">
        <v>33</v>
      </c>
      <c r="G5" s="11">
        <v>1</v>
      </c>
      <c r="H5" s="27" t="s">
        <v>70</v>
      </c>
      <c r="I5" s="11">
        <v>1</v>
      </c>
      <c r="J5" s="18" t="s">
        <v>71</v>
      </c>
      <c r="K5" s="28" t="s">
        <v>72</v>
      </c>
      <c r="L5" s="29" t="s">
        <v>73</v>
      </c>
      <c r="M5" s="30">
        <v>1</v>
      </c>
      <c r="N5" s="30">
        <v>0</v>
      </c>
      <c r="O5" s="30">
        <v>0</v>
      </c>
      <c r="P5" s="30">
        <v>0</v>
      </c>
      <c r="Q5" s="22">
        <v>1</v>
      </c>
      <c r="R5" s="18" t="s">
        <v>74</v>
      </c>
      <c r="S5" s="17" t="s">
        <v>75</v>
      </c>
      <c r="T5" s="31"/>
      <c r="U5" s="32" t="s">
        <v>76</v>
      </c>
      <c r="V5" s="33">
        <v>1</v>
      </c>
      <c r="W5" s="11" t="s">
        <v>77</v>
      </c>
      <c r="X5" s="32" t="s">
        <v>76</v>
      </c>
      <c r="Y5" s="20">
        <f>M5+N5</f>
        <v>1</v>
      </c>
      <c r="Z5" s="20">
        <f>Q5</f>
        <v>1</v>
      </c>
      <c r="AA5" s="20">
        <f>Z5/Y5</f>
        <v>1</v>
      </c>
      <c r="AB5" s="34"/>
      <c r="AC5" s="34"/>
      <c r="AD5" s="20">
        <f>N5</f>
        <v>0</v>
      </c>
      <c r="AE5" s="20">
        <f>V5</f>
        <v>1</v>
      </c>
      <c r="AF5" s="32" t="s">
        <v>76</v>
      </c>
      <c r="AG5" s="71">
        <v>1</v>
      </c>
      <c r="AH5" s="84"/>
      <c r="AI5" s="32" t="s">
        <v>76</v>
      </c>
      <c r="AJ5" s="70">
        <f>M5+N5+O5</f>
        <v>1</v>
      </c>
      <c r="AK5" s="70">
        <v>1</v>
      </c>
      <c r="AL5" s="70">
        <f>AK5/AJ5</f>
        <v>1</v>
      </c>
    </row>
    <row r="6" spans="1:38" ht="132" x14ac:dyDescent="0.25">
      <c r="A6" s="125"/>
      <c r="B6" s="125"/>
      <c r="C6" s="128"/>
      <c r="D6" s="129"/>
      <c r="E6" s="125"/>
      <c r="F6" s="125"/>
      <c r="G6" s="132">
        <v>2</v>
      </c>
      <c r="H6" s="133" t="s">
        <v>78</v>
      </c>
      <c r="I6" s="11">
        <v>2</v>
      </c>
      <c r="J6" s="35" t="s">
        <v>79</v>
      </c>
      <c r="K6" s="28" t="s">
        <v>38</v>
      </c>
      <c r="L6" s="29" t="s">
        <v>73</v>
      </c>
      <c r="M6" s="30">
        <v>0.5</v>
      </c>
      <c r="N6" s="30">
        <v>0.5</v>
      </c>
      <c r="O6" s="30">
        <v>0</v>
      </c>
      <c r="P6" s="30">
        <v>0</v>
      </c>
      <c r="Q6" s="22">
        <v>1</v>
      </c>
      <c r="R6" s="18" t="s">
        <v>80</v>
      </c>
      <c r="S6" s="17" t="s">
        <v>81</v>
      </c>
      <c r="T6" s="31"/>
      <c r="U6" s="32" t="s">
        <v>76</v>
      </c>
      <c r="V6" s="33">
        <v>1</v>
      </c>
      <c r="W6" s="11" t="s">
        <v>77</v>
      </c>
      <c r="X6" s="32" t="s">
        <v>76</v>
      </c>
      <c r="Y6" s="20">
        <f t="shared" ref="Y6:Y23" si="0">M6+N6</f>
        <v>1</v>
      </c>
      <c r="Z6" s="20">
        <f>Q6</f>
        <v>1</v>
      </c>
      <c r="AA6" s="20">
        <f t="shared" ref="AA6:AA23" si="1">Z6/Y6</f>
        <v>1</v>
      </c>
      <c r="AB6" s="34"/>
      <c r="AC6" s="34"/>
      <c r="AD6" s="20">
        <f t="shared" ref="AD6:AD23" si="2">N6</f>
        <v>0.5</v>
      </c>
      <c r="AE6" s="20">
        <f t="shared" ref="AE6:AE23" si="3">V6</f>
        <v>1</v>
      </c>
      <c r="AF6" s="32" t="s">
        <v>76</v>
      </c>
      <c r="AG6" s="71">
        <v>1</v>
      </c>
      <c r="AH6" s="84"/>
      <c r="AI6" s="32" t="s">
        <v>76</v>
      </c>
      <c r="AJ6" s="70">
        <f t="shared" ref="AJ6:AJ22" si="4">M6+N6+O6</f>
        <v>1</v>
      </c>
      <c r="AK6" s="70">
        <v>1</v>
      </c>
      <c r="AL6" s="70">
        <f t="shared" ref="AL6:AL23" si="5">AK6/AJ6</f>
        <v>1</v>
      </c>
    </row>
    <row r="7" spans="1:38" ht="132" x14ac:dyDescent="0.25">
      <c r="A7" s="125"/>
      <c r="B7" s="125"/>
      <c r="C7" s="128"/>
      <c r="D7" s="129"/>
      <c r="E7" s="125"/>
      <c r="F7" s="125"/>
      <c r="G7" s="132"/>
      <c r="H7" s="133"/>
      <c r="I7" s="11">
        <v>3</v>
      </c>
      <c r="J7" s="35" t="s">
        <v>82</v>
      </c>
      <c r="K7" s="28" t="s">
        <v>83</v>
      </c>
      <c r="L7" s="29" t="s">
        <v>73</v>
      </c>
      <c r="M7" s="30">
        <v>0.25</v>
      </c>
      <c r="N7" s="30">
        <v>0.25</v>
      </c>
      <c r="O7" s="30">
        <v>0.25</v>
      </c>
      <c r="P7" s="30">
        <v>0.25</v>
      </c>
      <c r="Q7" s="22">
        <v>0.25</v>
      </c>
      <c r="R7" s="18" t="s">
        <v>84</v>
      </c>
      <c r="S7" s="17" t="s">
        <v>81</v>
      </c>
      <c r="T7" s="31"/>
      <c r="U7" s="14" t="s">
        <v>85</v>
      </c>
      <c r="V7" s="20">
        <v>0.25</v>
      </c>
      <c r="W7" s="11" t="s">
        <v>77</v>
      </c>
      <c r="X7" s="14" t="s">
        <v>86</v>
      </c>
      <c r="Y7" s="20">
        <f t="shared" si="0"/>
        <v>0.5</v>
      </c>
      <c r="Z7" s="20">
        <f>Q7+V7</f>
        <v>0.5</v>
      </c>
      <c r="AA7" s="20">
        <f t="shared" si="1"/>
        <v>1</v>
      </c>
      <c r="AB7" s="34"/>
      <c r="AC7" s="34"/>
      <c r="AD7" s="20">
        <f t="shared" si="2"/>
        <v>0.25</v>
      </c>
      <c r="AE7" s="20">
        <f t="shared" si="3"/>
        <v>0.25</v>
      </c>
      <c r="AF7" s="83" t="s">
        <v>85</v>
      </c>
      <c r="AG7" s="71">
        <v>0.25</v>
      </c>
      <c r="AH7" s="84"/>
      <c r="AI7" s="83" t="s">
        <v>411</v>
      </c>
      <c r="AJ7" s="70">
        <f t="shared" si="4"/>
        <v>0.75</v>
      </c>
      <c r="AK7" s="70">
        <f>Q7+AG7+V7</f>
        <v>0.75</v>
      </c>
      <c r="AL7" s="70">
        <f t="shared" si="5"/>
        <v>1</v>
      </c>
    </row>
    <row r="8" spans="1:38" ht="132" x14ac:dyDescent="0.25">
      <c r="A8" s="125"/>
      <c r="B8" s="125"/>
      <c r="C8" s="128"/>
      <c r="D8" s="129"/>
      <c r="E8" s="125"/>
      <c r="F8" s="125"/>
      <c r="G8" s="132">
        <v>3</v>
      </c>
      <c r="H8" s="133" t="s">
        <v>87</v>
      </c>
      <c r="I8" s="11">
        <v>4</v>
      </c>
      <c r="J8" s="36" t="s">
        <v>88</v>
      </c>
      <c r="K8" s="28" t="s">
        <v>38</v>
      </c>
      <c r="L8" s="29" t="s">
        <v>73</v>
      </c>
      <c r="M8" s="30">
        <v>1</v>
      </c>
      <c r="N8" s="30">
        <v>0</v>
      </c>
      <c r="O8" s="30">
        <v>0</v>
      </c>
      <c r="P8" s="30">
        <v>0</v>
      </c>
      <c r="Q8" s="22">
        <v>1</v>
      </c>
      <c r="R8" s="18" t="s">
        <v>89</v>
      </c>
      <c r="S8" s="17" t="s">
        <v>90</v>
      </c>
      <c r="T8" s="31"/>
      <c r="U8" s="14" t="s">
        <v>91</v>
      </c>
      <c r="V8" s="20">
        <v>1</v>
      </c>
      <c r="W8" s="11" t="s">
        <v>77</v>
      </c>
      <c r="X8" s="14" t="s">
        <v>92</v>
      </c>
      <c r="Y8" s="20">
        <f t="shared" si="0"/>
        <v>1</v>
      </c>
      <c r="Z8" s="20">
        <f>Q8</f>
        <v>1</v>
      </c>
      <c r="AA8" s="20">
        <f t="shared" si="1"/>
        <v>1</v>
      </c>
      <c r="AB8" s="34"/>
      <c r="AC8" s="34"/>
      <c r="AD8" s="20">
        <f t="shared" si="2"/>
        <v>0</v>
      </c>
      <c r="AE8" s="20">
        <f t="shared" si="3"/>
        <v>1</v>
      </c>
      <c r="AF8" s="32" t="s">
        <v>76</v>
      </c>
      <c r="AG8" s="71">
        <v>1</v>
      </c>
      <c r="AH8" s="84"/>
      <c r="AI8" s="32" t="s">
        <v>76</v>
      </c>
      <c r="AJ8" s="70">
        <f t="shared" si="4"/>
        <v>1</v>
      </c>
      <c r="AK8" s="70">
        <v>1</v>
      </c>
      <c r="AL8" s="70">
        <f t="shared" si="5"/>
        <v>1</v>
      </c>
    </row>
    <row r="9" spans="1:38" ht="409.5" x14ac:dyDescent="0.25">
      <c r="A9" s="125"/>
      <c r="B9" s="125"/>
      <c r="C9" s="128"/>
      <c r="D9" s="129"/>
      <c r="E9" s="125"/>
      <c r="F9" s="125"/>
      <c r="G9" s="132"/>
      <c r="H9" s="133"/>
      <c r="I9" s="11">
        <v>5</v>
      </c>
      <c r="J9" s="36" t="s">
        <v>93</v>
      </c>
      <c r="K9" s="28" t="s">
        <v>94</v>
      </c>
      <c r="L9" s="29" t="s">
        <v>73</v>
      </c>
      <c r="M9" s="30">
        <v>0.25</v>
      </c>
      <c r="N9" s="30">
        <v>0.25</v>
      </c>
      <c r="O9" s="30">
        <v>0.25</v>
      </c>
      <c r="P9" s="30">
        <v>0.25</v>
      </c>
      <c r="Q9" s="22">
        <v>0.25</v>
      </c>
      <c r="R9" s="18" t="s">
        <v>95</v>
      </c>
      <c r="S9" s="17" t="s">
        <v>96</v>
      </c>
      <c r="T9" s="31"/>
      <c r="U9" s="14" t="s">
        <v>97</v>
      </c>
      <c r="V9" s="20">
        <v>0.25</v>
      </c>
      <c r="W9" s="11" t="s">
        <v>77</v>
      </c>
      <c r="X9" s="14" t="s">
        <v>98</v>
      </c>
      <c r="Y9" s="20">
        <f t="shared" si="0"/>
        <v>0.5</v>
      </c>
      <c r="Z9" s="20">
        <f>Q9+V9</f>
        <v>0.5</v>
      </c>
      <c r="AA9" s="20">
        <f t="shared" si="1"/>
        <v>1</v>
      </c>
      <c r="AB9" s="34"/>
      <c r="AC9" s="34"/>
      <c r="AD9" s="20">
        <f t="shared" si="2"/>
        <v>0.25</v>
      </c>
      <c r="AE9" s="20">
        <f t="shared" si="3"/>
        <v>0.25</v>
      </c>
      <c r="AF9" s="83" t="s">
        <v>412</v>
      </c>
      <c r="AG9" s="71">
        <v>0.25</v>
      </c>
      <c r="AH9" s="84"/>
      <c r="AI9" s="83" t="s">
        <v>413</v>
      </c>
      <c r="AJ9" s="70">
        <f t="shared" si="4"/>
        <v>0.75</v>
      </c>
      <c r="AK9" s="70">
        <f t="shared" ref="AK9:AK22" si="6">Q9+AG9+V9</f>
        <v>0.75</v>
      </c>
      <c r="AL9" s="70">
        <f t="shared" si="5"/>
        <v>1</v>
      </c>
    </row>
    <row r="10" spans="1:38" ht="247.5" x14ac:dyDescent="0.25">
      <c r="A10" s="125"/>
      <c r="B10" s="125"/>
      <c r="C10" s="128"/>
      <c r="D10" s="129"/>
      <c r="E10" s="125"/>
      <c r="F10" s="125"/>
      <c r="G10" s="132">
        <v>4</v>
      </c>
      <c r="H10" s="133" t="s">
        <v>99</v>
      </c>
      <c r="I10" s="11">
        <v>6</v>
      </c>
      <c r="J10" s="36" t="s">
        <v>100</v>
      </c>
      <c r="K10" s="28" t="s">
        <v>101</v>
      </c>
      <c r="L10" s="29" t="s">
        <v>73</v>
      </c>
      <c r="M10" s="30">
        <v>1</v>
      </c>
      <c r="N10" s="30">
        <v>0</v>
      </c>
      <c r="O10" s="30">
        <v>0</v>
      </c>
      <c r="P10" s="30">
        <v>0</v>
      </c>
      <c r="Q10" s="22">
        <v>1</v>
      </c>
      <c r="R10" s="18" t="s">
        <v>102</v>
      </c>
      <c r="S10" s="17" t="s">
        <v>103</v>
      </c>
      <c r="T10" s="31"/>
      <c r="U10" s="14" t="s">
        <v>104</v>
      </c>
      <c r="V10" s="20">
        <v>1</v>
      </c>
      <c r="W10" s="11" t="s">
        <v>77</v>
      </c>
      <c r="X10" s="14" t="s">
        <v>105</v>
      </c>
      <c r="Y10" s="20">
        <f t="shared" si="0"/>
        <v>1</v>
      </c>
      <c r="Z10" s="20">
        <f>Q10</f>
        <v>1</v>
      </c>
      <c r="AA10" s="20">
        <f t="shared" si="1"/>
        <v>1</v>
      </c>
      <c r="AB10" s="34"/>
      <c r="AC10" s="34"/>
      <c r="AD10" s="20">
        <f t="shared" si="2"/>
        <v>0</v>
      </c>
      <c r="AE10" s="20">
        <f t="shared" si="3"/>
        <v>1</v>
      </c>
      <c r="AF10" s="14" t="s">
        <v>76</v>
      </c>
      <c r="AG10" s="71">
        <v>1</v>
      </c>
      <c r="AH10" s="84"/>
      <c r="AI10" s="14" t="s">
        <v>76</v>
      </c>
      <c r="AJ10" s="70">
        <f t="shared" si="4"/>
        <v>1</v>
      </c>
      <c r="AK10" s="70">
        <v>1</v>
      </c>
      <c r="AL10" s="70">
        <f t="shared" si="5"/>
        <v>1</v>
      </c>
    </row>
    <row r="11" spans="1:38" ht="409.5" x14ac:dyDescent="0.25">
      <c r="A11" s="125"/>
      <c r="B11" s="125"/>
      <c r="C11" s="128"/>
      <c r="D11" s="129"/>
      <c r="E11" s="125"/>
      <c r="F11" s="125"/>
      <c r="G11" s="132"/>
      <c r="H11" s="133"/>
      <c r="I11" s="11">
        <v>7</v>
      </c>
      <c r="J11" s="36" t="s">
        <v>106</v>
      </c>
      <c r="K11" s="28" t="s">
        <v>107</v>
      </c>
      <c r="L11" s="29" t="s">
        <v>73</v>
      </c>
      <c r="M11" s="30">
        <v>0.25</v>
      </c>
      <c r="N11" s="30">
        <v>0.25</v>
      </c>
      <c r="O11" s="30">
        <v>0.25</v>
      </c>
      <c r="P11" s="30">
        <v>0.25</v>
      </c>
      <c r="Q11" s="22">
        <v>0.25</v>
      </c>
      <c r="R11" s="18" t="s">
        <v>108</v>
      </c>
      <c r="S11" s="17" t="s">
        <v>109</v>
      </c>
      <c r="T11" s="31"/>
      <c r="U11" s="14" t="s">
        <v>110</v>
      </c>
      <c r="V11" s="20">
        <v>0.25</v>
      </c>
      <c r="W11" s="11" t="s">
        <v>77</v>
      </c>
      <c r="X11" s="14" t="s">
        <v>111</v>
      </c>
      <c r="Y11" s="20">
        <f t="shared" si="0"/>
        <v>0.5</v>
      </c>
      <c r="Z11" s="20">
        <f>Q11+V11</f>
        <v>0.5</v>
      </c>
      <c r="AA11" s="20">
        <f t="shared" si="1"/>
        <v>1</v>
      </c>
      <c r="AB11" s="34"/>
      <c r="AC11" s="34"/>
      <c r="AD11" s="20">
        <f t="shared" si="2"/>
        <v>0.25</v>
      </c>
      <c r="AE11" s="20">
        <f t="shared" si="3"/>
        <v>0.25</v>
      </c>
      <c r="AF11" s="83" t="s">
        <v>414</v>
      </c>
      <c r="AG11" s="71">
        <v>0.25</v>
      </c>
      <c r="AH11" s="84"/>
      <c r="AI11" s="83" t="s">
        <v>415</v>
      </c>
      <c r="AJ11" s="70">
        <f t="shared" si="4"/>
        <v>0.75</v>
      </c>
      <c r="AK11" s="70">
        <f t="shared" si="6"/>
        <v>0.75</v>
      </c>
      <c r="AL11" s="70">
        <f t="shared" si="5"/>
        <v>1</v>
      </c>
    </row>
    <row r="12" spans="1:38" ht="132" x14ac:dyDescent="0.25">
      <c r="A12" s="125"/>
      <c r="B12" s="125"/>
      <c r="C12" s="128"/>
      <c r="D12" s="129"/>
      <c r="E12" s="125"/>
      <c r="F12" s="125"/>
      <c r="G12" s="132">
        <v>5</v>
      </c>
      <c r="H12" s="134" t="s">
        <v>112</v>
      </c>
      <c r="I12" s="11">
        <v>8</v>
      </c>
      <c r="J12" s="17" t="s">
        <v>113</v>
      </c>
      <c r="K12" s="28" t="s">
        <v>114</v>
      </c>
      <c r="L12" s="29" t="s">
        <v>73</v>
      </c>
      <c r="M12" s="30">
        <v>1</v>
      </c>
      <c r="N12" s="30">
        <v>0</v>
      </c>
      <c r="O12" s="30">
        <v>0</v>
      </c>
      <c r="P12" s="30">
        <v>0</v>
      </c>
      <c r="Q12" s="22">
        <v>1</v>
      </c>
      <c r="R12" s="18" t="s">
        <v>115</v>
      </c>
      <c r="S12" s="17" t="s">
        <v>90</v>
      </c>
      <c r="T12" s="31"/>
      <c r="U12" s="14" t="s">
        <v>116</v>
      </c>
      <c r="V12" s="20">
        <v>1</v>
      </c>
      <c r="W12" s="11" t="s">
        <v>77</v>
      </c>
      <c r="X12" s="14" t="s">
        <v>117</v>
      </c>
      <c r="Y12" s="20">
        <f t="shared" si="0"/>
        <v>1</v>
      </c>
      <c r="Z12" s="20">
        <f>Q12</f>
        <v>1</v>
      </c>
      <c r="AA12" s="20">
        <f t="shared" si="1"/>
        <v>1</v>
      </c>
      <c r="AB12" s="34"/>
      <c r="AC12" s="34"/>
      <c r="AD12" s="20">
        <f t="shared" si="2"/>
        <v>0</v>
      </c>
      <c r="AE12" s="20">
        <f t="shared" si="3"/>
        <v>1</v>
      </c>
      <c r="AF12" s="14" t="s">
        <v>416</v>
      </c>
      <c r="AG12" s="71"/>
      <c r="AH12" s="84"/>
      <c r="AI12" s="83" t="s">
        <v>417</v>
      </c>
      <c r="AJ12" s="70">
        <f t="shared" si="4"/>
        <v>1</v>
      </c>
      <c r="AK12" s="70">
        <v>1</v>
      </c>
      <c r="AL12" s="70">
        <f t="shared" si="5"/>
        <v>1</v>
      </c>
    </row>
    <row r="13" spans="1:38" ht="409.5" x14ac:dyDescent="0.25">
      <c r="A13" s="125"/>
      <c r="B13" s="125"/>
      <c r="C13" s="128"/>
      <c r="D13" s="129"/>
      <c r="E13" s="125"/>
      <c r="F13" s="125"/>
      <c r="G13" s="132"/>
      <c r="H13" s="134"/>
      <c r="I13" s="11">
        <v>9</v>
      </c>
      <c r="J13" s="36" t="s">
        <v>118</v>
      </c>
      <c r="K13" s="28" t="s">
        <v>119</v>
      </c>
      <c r="L13" s="29" t="s">
        <v>73</v>
      </c>
      <c r="M13" s="30">
        <v>0</v>
      </c>
      <c r="N13" s="30">
        <v>0.4</v>
      </c>
      <c r="O13" s="30">
        <v>0.4</v>
      </c>
      <c r="P13" s="30">
        <v>0.2</v>
      </c>
      <c r="Q13" s="22">
        <v>0</v>
      </c>
      <c r="R13" s="18" t="s">
        <v>120</v>
      </c>
      <c r="S13" s="17" t="s">
        <v>77</v>
      </c>
      <c r="T13" s="31"/>
      <c r="U13" s="14" t="s">
        <v>121</v>
      </c>
      <c r="V13" s="20">
        <v>0.4</v>
      </c>
      <c r="W13" s="11" t="s">
        <v>77</v>
      </c>
      <c r="X13" s="34" t="s">
        <v>122</v>
      </c>
      <c r="Y13" s="20">
        <f t="shared" si="0"/>
        <v>0.4</v>
      </c>
      <c r="Z13" s="20">
        <f t="shared" ref="Z13:Z23" si="7">Q13+V13</f>
        <v>0.4</v>
      </c>
      <c r="AA13" s="20">
        <f t="shared" si="1"/>
        <v>1</v>
      </c>
      <c r="AB13" s="34"/>
      <c r="AC13" s="34"/>
      <c r="AD13" s="20">
        <f t="shared" si="2"/>
        <v>0.4</v>
      </c>
      <c r="AE13" s="20">
        <f t="shared" si="3"/>
        <v>0.4</v>
      </c>
      <c r="AF13" s="83" t="s">
        <v>418</v>
      </c>
      <c r="AG13" s="71">
        <v>0.4</v>
      </c>
      <c r="AH13" s="84"/>
      <c r="AI13" s="83" t="s">
        <v>419</v>
      </c>
      <c r="AJ13" s="70">
        <f t="shared" si="4"/>
        <v>0.8</v>
      </c>
      <c r="AK13" s="97">
        <f t="shared" si="6"/>
        <v>0.8</v>
      </c>
      <c r="AL13" s="70">
        <f t="shared" si="5"/>
        <v>1</v>
      </c>
    </row>
    <row r="14" spans="1:38" ht="346.5" x14ac:dyDescent="0.25">
      <c r="A14" s="125"/>
      <c r="B14" s="125"/>
      <c r="C14" s="128"/>
      <c r="D14" s="129"/>
      <c r="E14" s="125"/>
      <c r="F14" s="125"/>
      <c r="G14" s="132">
        <v>6</v>
      </c>
      <c r="H14" s="134" t="s">
        <v>123</v>
      </c>
      <c r="I14" s="11">
        <v>10</v>
      </c>
      <c r="J14" s="36" t="s">
        <v>124</v>
      </c>
      <c r="K14" s="28" t="s">
        <v>125</v>
      </c>
      <c r="L14" s="29" t="s">
        <v>126</v>
      </c>
      <c r="M14" s="30">
        <v>0.25</v>
      </c>
      <c r="N14" s="30">
        <v>0.25</v>
      </c>
      <c r="O14" s="30">
        <v>0.25</v>
      </c>
      <c r="P14" s="30">
        <v>0.25</v>
      </c>
      <c r="Q14" s="22">
        <v>0.25</v>
      </c>
      <c r="R14" s="18" t="s">
        <v>127</v>
      </c>
      <c r="S14" s="17" t="s">
        <v>128</v>
      </c>
      <c r="T14" s="31"/>
      <c r="U14" s="37" t="s">
        <v>129</v>
      </c>
      <c r="V14" s="20">
        <v>0.25</v>
      </c>
      <c r="W14" s="34" t="s">
        <v>77</v>
      </c>
      <c r="X14" s="14" t="s">
        <v>130</v>
      </c>
      <c r="Y14" s="20">
        <f t="shared" si="0"/>
        <v>0.5</v>
      </c>
      <c r="Z14" s="20">
        <f t="shared" si="7"/>
        <v>0.5</v>
      </c>
      <c r="AA14" s="20">
        <f t="shared" si="1"/>
        <v>1</v>
      </c>
      <c r="AB14" s="34"/>
      <c r="AC14" s="34"/>
      <c r="AD14" s="20">
        <f t="shared" si="2"/>
        <v>0.25</v>
      </c>
      <c r="AE14" s="20">
        <f t="shared" si="3"/>
        <v>0.25</v>
      </c>
      <c r="AF14" s="86" t="s">
        <v>420</v>
      </c>
      <c r="AG14" s="71">
        <v>0.25</v>
      </c>
      <c r="AH14" s="84"/>
      <c r="AI14" s="83" t="s">
        <v>421</v>
      </c>
      <c r="AJ14" s="70">
        <f t="shared" si="4"/>
        <v>0.75</v>
      </c>
      <c r="AK14" s="70">
        <f t="shared" si="6"/>
        <v>0.75</v>
      </c>
      <c r="AL14" s="70">
        <f t="shared" si="5"/>
        <v>1</v>
      </c>
    </row>
    <row r="15" spans="1:38" ht="231" x14ac:dyDescent="0.25">
      <c r="A15" s="125"/>
      <c r="B15" s="125"/>
      <c r="C15" s="128"/>
      <c r="D15" s="129"/>
      <c r="E15" s="125"/>
      <c r="F15" s="125"/>
      <c r="G15" s="132"/>
      <c r="H15" s="134"/>
      <c r="I15" s="11">
        <v>11</v>
      </c>
      <c r="J15" s="36" t="s">
        <v>131</v>
      </c>
      <c r="K15" s="28" t="s">
        <v>132</v>
      </c>
      <c r="L15" s="29" t="s">
        <v>126</v>
      </c>
      <c r="M15" s="30">
        <v>0.25</v>
      </c>
      <c r="N15" s="30">
        <v>0.25</v>
      </c>
      <c r="O15" s="30">
        <v>0.25</v>
      </c>
      <c r="P15" s="30">
        <v>0.25</v>
      </c>
      <c r="Q15" s="22">
        <v>0.25</v>
      </c>
      <c r="R15" s="18" t="s">
        <v>133</v>
      </c>
      <c r="S15" s="17" t="s">
        <v>134</v>
      </c>
      <c r="T15" s="31"/>
      <c r="U15" s="38" t="s">
        <v>135</v>
      </c>
      <c r="V15" s="20">
        <v>0.25</v>
      </c>
      <c r="W15" s="11" t="s">
        <v>77</v>
      </c>
      <c r="X15" s="14" t="s">
        <v>136</v>
      </c>
      <c r="Y15" s="20">
        <f t="shared" si="0"/>
        <v>0.5</v>
      </c>
      <c r="Z15" s="20">
        <f t="shared" si="7"/>
        <v>0.5</v>
      </c>
      <c r="AA15" s="20">
        <f t="shared" si="1"/>
        <v>1</v>
      </c>
      <c r="AB15" s="34"/>
      <c r="AC15" s="34"/>
      <c r="AD15" s="20">
        <f t="shared" si="2"/>
        <v>0.25</v>
      </c>
      <c r="AE15" s="20">
        <f t="shared" si="3"/>
        <v>0.25</v>
      </c>
      <c r="AF15" s="83" t="s">
        <v>422</v>
      </c>
      <c r="AG15" s="71">
        <v>0.25</v>
      </c>
      <c r="AH15" s="84"/>
      <c r="AI15" s="83" t="s">
        <v>423</v>
      </c>
      <c r="AJ15" s="70">
        <f t="shared" si="4"/>
        <v>0.75</v>
      </c>
      <c r="AK15" s="70">
        <f t="shared" si="6"/>
        <v>0.75</v>
      </c>
      <c r="AL15" s="70">
        <f t="shared" si="5"/>
        <v>1</v>
      </c>
    </row>
    <row r="16" spans="1:38" ht="409.5" x14ac:dyDescent="0.25">
      <c r="A16" s="125"/>
      <c r="B16" s="125"/>
      <c r="C16" s="128"/>
      <c r="D16" s="129"/>
      <c r="E16" s="125"/>
      <c r="F16" s="125"/>
      <c r="G16" s="132"/>
      <c r="H16" s="134"/>
      <c r="I16" s="11">
        <v>12</v>
      </c>
      <c r="J16" s="36" t="s">
        <v>137</v>
      </c>
      <c r="K16" s="28" t="s">
        <v>138</v>
      </c>
      <c r="L16" s="29" t="s">
        <v>126</v>
      </c>
      <c r="M16" s="30">
        <v>0.25</v>
      </c>
      <c r="N16" s="30">
        <v>0.25</v>
      </c>
      <c r="O16" s="30">
        <v>0.25</v>
      </c>
      <c r="P16" s="30">
        <v>0.25</v>
      </c>
      <c r="Q16" s="22">
        <v>0.25</v>
      </c>
      <c r="R16" s="18" t="s">
        <v>139</v>
      </c>
      <c r="S16" s="17" t="s">
        <v>140</v>
      </c>
      <c r="T16" s="31"/>
      <c r="U16" s="14" t="s">
        <v>141</v>
      </c>
      <c r="V16" s="20">
        <v>0.25</v>
      </c>
      <c r="W16" s="11" t="s">
        <v>77</v>
      </c>
      <c r="X16" s="14" t="s">
        <v>142</v>
      </c>
      <c r="Y16" s="20">
        <f t="shared" si="0"/>
        <v>0.5</v>
      </c>
      <c r="Z16" s="20">
        <f t="shared" si="7"/>
        <v>0.5</v>
      </c>
      <c r="AA16" s="20">
        <f t="shared" si="1"/>
        <v>1</v>
      </c>
      <c r="AB16" s="34"/>
      <c r="AC16" s="34"/>
      <c r="AD16" s="20">
        <f t="shared" si="2"/>
        <v>0.25</v>
      </c>
      <c r="AE16" s="20">
        <f t="shared" si="3"/>
        <v>0.25</v>
      </c>
      <c r="AF16" s="83" t="s">
        <v>424</v>
      </c>
      <c r="AG16" s="71">
        <v>0.25</v>
      </c>
      <c r="AH16" s="84"/>
      <c r="AI16" s="83" t="s">
        <v>425</v>
      </c>
      <c r="AJ16" s="70">
        <f t="shared" si="4"/>
        <v>0.75</v>
      </c>
      <c r="AK16" s="70">
        <f t="shared" si="6"/>
        <v>0.75</v>
      </c>
      <c r="AL16" s="70">
        <f t="shared" si="5"/>
        <v>1</v>
      </c>
    </row>
    <row r="17" spans="1:38" ht="409.5" customHeight="1" x14ac:dyDescent="0.25">
      <c r="A17" s="125"/>
      <c r="B17" s="125"/>
      <c r="C17" s="128"/>
      <c r="D17" s="129"/>
      <c r="E17" s="125"/>
      <c r="F17" s="125"/>
      <c r="G17" s="34">
        <v>7</v>
      </c>
      <c r="H17" s="39" t="s">
        <v>143</v>
      </c>
      <c r="I17" s="11">
        <v>13</v>
      </c>
      <c r="J17" s="36" t="s">
        <v>144</v>
      </c>
      <c r="K17" s="28" t="s">
        <v>145</v>
      </c>
      <c r="L17" s="29" t="s">
        <v>126</v>
      </c>
      <c r="M17" s="30">
        <v>0.25</v>
      </c>
      <c r="N17" s="30">
        <v>0.25</v>
      </c>
      <c r="O17" s="30">
        <v>0.25</v>
      </c>
      <c r="P17" s="30">
        <v>0.25</v>
      </c>
      <c r="Q17" s="22">
        <v>0.25</v>
      </c>
      <c r="R17" s="18" t="s">
        <v>146</v>
      </c>
      <c r="S17" s="17" t="s">
        <v>147</v>
      </c>
      <c r="T17" s="31"/>
      <c r="U17" s="38" t="s">
        <v>148</v>
      </c>
      <c r="V17" s="20">
        <v>0.25</v>
      </c>
      <c r="W17" s="11" t="s">
        <v>77</v>
      </c>
      <c r="X17" s="34" t="s">
        <v>149</v>
      </c>
      <c r="Y17" s="20">
        <f t="shared" si="0"/>
        <v>0.5</v>
      </c>
      <c r="Z17" s="20">
        <f t="shared" si="7"/>
        <v>0.5</v>
      </c>
      <c r="AA17" s="20">
        <f t="shared" si="1"/>
        <v>1</v>
      </c>
      <c r="AB17" s="34"/>
      <c r="AC17" s="34"/>
      <c r="AD17" s="20">
        <f t="shared" si="2"/>
        <v>0.25</v>
      </c>
      <c r="AE17" s="20">
        <f t="shared" si="3"/>
        <v>0.25</v>
      </c>
      <c r="AF17" s="83" t="s">
        <v>426</v>
      </c>
      <c r="AG17" s="71">
        <v>0.25</v>
      </c>
      <c r="AH17" s="84"/>
      <c r="AI17" s="83" t="s">
        <v>427</v>
      </c>
      <c r="AJ17" s="70">
        <f t="shared" si="4"/>
        <v>0.75</v>
      </c>
      <c r="AK17" s="70">
        <f t="shared" si="6"/>
        <v>0.75</v>
      </c>
      <c r="AL17" s="70">
        <f t="shared" si="5"/>
        <v>1</v>
      </c>
    </row>
    <row r="18" spans="1:38" ht="409.5" x14ac:dyDescent="0.25">
      <c r="A18" s="125"/>
      <c r="B18" s="125"/>
      <c r="C18" s="128"/>
      <c r="D18" s="129"/>
      <c r="E18" s="125"/>
      <c r="F18" s="125"/>
      <c r="G18" s="132">
        <v>8</v>
      </c>
      <c r="H18" s="125" t="s">
        <v>150</v>
      </c>
      <c r="I18" s="11">
        <v>14</v>
      </c>
      <c r="J18" s="35" t="s">
        <v>151</v>
      </c>
      <c r="K18" s="28" t="s">
        <v>152</v>
      </c>
      <c r="L18" s="29" t="s">
        <v>153</v>
      </c>
      <c r="M18" s="30">
        <v>0.25</v>
      </c>
      <c r="N18" s="30">
        <v>0.25</v>
      </c>
      <c r="O18" s="30">
        <v>0.25</v>
      </c>
      <c r="P18" s="30">
        <v>0.25</v>
      </c>
      <c r="Q18" s="22">
        <v>0.25</v>
      </c>
      <c r="R18" s="18" t="s">
        <v>154</v>
      </c>
      <c r="S18" s="17" t="s">
        <v>155</v>
      </c>
      <c r="T18" s="31"/>
      <c r="U18" s="14" t="s">
        <v>156</v>
      </c>
      <c r="V18" s="20">
        <v>0.25</v>
      </c>
      <c r="W18" s="11" t="s">
        <v>77</v>
      </c>
      <c r="X18" s="14" t="s">
        <v>157</v>
      </c>
      <c r="Y18" s="20">
        <f t="shared" si="0"/>
        <v>0.5</v>
      </c>
      <c r="Z18" s="20">
        <f t="shared" si="7"/>
        <v>0.5</v>
      </c>
      <c r="AA18" s="20">
        <f t="shared" si="1"/>
        <v>1</v>
      </c>
      <c r="AB18" s="34"/>
      <c r="AC18" s="34"/>
      <c r="AD18" s="20">
        <f t="shared" si="2"/>
        <v>0.25</v>
      </c>
      <c r="AE18" s="20">
        <f t="shared" si="3"/>
        <v>0.25</v>
      </c>
      <c r="AF18" s="83" t="s">
        <v>428</v>
      </c>
      <c r="AG18" s="71">
        <v>0.25</v>
      </c>
      <c r="AH18" s="84"/>
      <c r="AI18" s="83" t="s">
        <v>429</v>
      </c>
      <c r="AJ18" s="70">
        <f t="shared" si="4"/>
        <v>0.75</v>
      </c>
      <c r="AK18" s="70">
        <f t="shared" si="6"/>
        <v>0.75</v>
      </c>
      <c r="AL18" s="70">
        <f t="shared" si="5"/>
        <v>1</v>
      </c>
    </row>
    <row r="19" spans="1:38" ht="247.5" x14ac:dyDescent="0.25">
      <c r="A19" s="125"/>
      <c r="B19" s="125"/>
      <c r="C19" s="128"/>
      <c r="D19" s="129"/>
      <c r="E19" s="125"/>
      <c r="F19" s="125"/>
      <c r="G19" s="132"/>
      <c r="H19" s="125"/>
      <c r="I19" s="11">
        <v>15</v>
      </c>
      <c r="J19" s="36" t="s">
        <v>158</v>
      </c>
      <c r="K19" s="28" t="s">
        <v>159</v>
      </c>
      <c r="L19" s="29" t="s">
        <v>153</v>
      </c>
      <c r="M19" s="30">
        <v>0.25</v>
      </c>
      <c r="N19" s="30">
        <v>0.25</v>
      </c>
      <c r="O19" s="30">
        <v>0.25</v>
      </c>
      <c r="P19" s="30">
        <v>0.25</v>
      </c>
      <c r="Q19" s="22">
        <v>0.25</v>
      </c>
      <c r="R19" s="18" t="s">
        <v>160</v>
      </c>
      <c r="S19" s="17" t="s">
        <v>161</v>
      </c>
      <c r="T19" s="31"/>
      <c r="U19" s="14" t="s">
        <v>162</v>
      </c>
      <c r="V19" s="20">
        <v>0.25</v>
      </c>
      <c r="W19" s="11" t="s">
        <v>77</v>
      </c>
      <c r="X19" s="14" t="s">
        <v>163</v>
      </c>
      <c r="Y19" s="20">
        <f t="shared" si="0"/>
        <v>0.5</v>
      </c>
      <c r="Z19" s="20">
        <f t="shared" si="7"/>
        <v>0.5</v>
      </c>
      <c r="AA19" s="20">
        <f t="shared" si="1"/>
        <v>1</v>
      </c>
      <c r="AB19" s="34"/>
      <c r="AC19" s="34"/>
      <c r="AD19" s="20">
        <f t="shared" si="2"/>
        <v>0.25</v>
      </c>
      <c r="AE19" s="20">
        <f t="shared" si="3"/>
        <v>0.25</v>
      </c>
      <c r="AF19" s="83" t="s">
        <v>430</v>
      </c>
      <c r="AG19" s="71">
        <v>0.25</v>
      </c>
      <c r="AH19" s="84"/>
      <c r="AI19" s="83" t="s">
        <v>431</v>
      </c>
      <c r="AJ19" s="70">
        <f t="shared" si="4"/>
        <v>0.75</v>
      </c>
      <c r="AK19" s="70">
        <f t="shared" si="6"/>
        <v>0.75</v>
      </c>
      <c r="AL19" s="70">
        <f t="shared" si="5"/>
        <v>1</v>
      </c>
    </row>
    <row r="20" spans="1:38" ht="192" customHeight="1" x14ac:dyDescent="0.25">
      <c r="A20" s="125"/>
      <c r="B20" s="125"/>
      <c r="C20" s="130"/>
      <c r="D20" s="131"/>
      <c r="E20" s="125"/>
      <c r="F20" s="125"/>
      <c r="G20" s="132"/>
      <c r="H20" s="125"/>
      <c r="I20" s="11">
        <v>16</v>
      </c>
      <c r="J20" s="36" t="s">
        <v>164</v>
      </c>
      <c r="K20" s="28" t="s">
        <v>165</v>
      </c>
      <c r="L20" s="29" t="s">
        <v>153</v>
      </c>
      <c r="M20" s="30">
        <v>0</v>
      </c>
      <c r="N20" s="30">
        <v>0</v>
      </c>
      <c r="O20" s="30">
        <v>0.5</v>
      </c>
      <c r="P20" s="30">
        <v>0.5</v>
      </c>
      <c r="Q20" s="22">
        <v>0</v>
      </c>
      <c r="R20" s="18" t="s">
        <v>166</v>
      </c>
      <c r="S20" s="17" t="s">
        <v>77</v>
      </c>
      <c r="T20" s="31"/>
      <c r="U20" s="14" t="s">
        <v>166</v>
      </c>
      <c r="V20" s="11">
        <v>0</v>
      </c>
      <c r="W20" s="11" t="s">
        <v>77</v>
      </c>
      <c r="X20" s="34"/>
      <c r="Y20" s="20">
        <f t="shared" si="0"/>
        <v>0</v>
      </c>
      <c r="Z20" s="20">
        <f t="shared" si="7"/>
        <v>0</v>
      </c>
      <c r="AA20" s="20">
        <v>0</v>
      </c>
      <c r="AB20" s="34"/>
      <c r="AC20" s="34"/>
      <c r="AD20" s="20">
        <f t="shared" si="2"/>
        <v>0</v>
      </c>
      <c r="AE20" s="20">
        <f t="shared" si="3"/>
        <v>0</v>
      </c>
      <c r="AF20" s="83" t="s">
        <v>403</v>
      </c>
      <c r="AG20" s="71">
        <v>0</v>
      </c>
      <c r="AH20" s="83"/>
      <c r="AI20" s="83" t="s">
        <v>403</v>
      </c>
      <c r="AJ20" s="70">
        <f t="shared" si="4"/>
        <v>0.5</v>
      </c>
      <c r="AK20" s="70">
        <f t="shared" si="6"/>
        <v>0</v>
      </c>
      <c r="AL20" s="70">
        <f t="shared" si="5"/>
        <v>0</v>
      </c>
    </row>
    <row r="21" spans="1:38" ht="409.5" x14ac:dyDescent="0.25">
      <c r="A21" s="125"/>
      <c r="B21" s="125"/>
      <c r="C21" s="126" t="s">
        <v>167</v>
      </c>
      <c r="D21" s="127"/>
      <c r="E21" s="125"/>
      <c r="F21" s="125"/>
      <c r="G21" s="132">
        <v>9</v>
      </c>
      <c r="H21" s="125" t="s">
        <v>168</v>
      </c>
      <c r="I21" s="11">
        <v>17</v>
      </c>
      <c r="J21" s="36" t="s">
        <v>169</v>
      </c>
      <c r="K21" s="28" t="s">
        <v>170</v>
      </c>
      <c r="L21" s="29" t="s">
        <v>171</v>
      </c>
      <c r="M21" s="30">
        <v>0.25</v>
      </c>
      <c r="N21" s="30">
        <v>0.25</v>
      </c>
      <c r="O21" s="30">
        <v>0.25</v>
      </c>
      <c r="P21" s="30">
        <v>0.25</v>
      </c>
      <c r="Q21" s="22">
        <v>0.25</v>
      </c>
      <c r="R21" s="18" t="s">
        <v>172</v>
      </c>
      <c r="S21" s="17" t="s">
        <v>173</v>
      </c>
      <c r="T21" s="31"/>
      <c r="U21" s="14" t="s">
        <v>174</v>
      </c>
      <c r="V21" s="40">
        <v>0.25</v>
      </c>
      <c r="W21" s="11" t="s">
        <v>77</v>
      </c>
      <c r="X21" s="14" t="s">
        <v>175</v>
      </c>
      <c r="Y21" s="20">
        <f t="shared" si="0"/>
        <v>0.5</v>
      </c>
      <c r="Z21" s="20">
        <f t="shared" si="7"/>
        <v>0.5</v>
      </c>
      <c r="AA21" s="20">
        <f t="shared" si="1"/>
        <v>1</v>
      </c>
      <c r="AB21" s="34"/>
      <c r="AC21" s="34"/>
      <c r="AD21" s="20">
        <f t="shared" si="2"/>
        <v>0.25</v>
      </c>
      <c r="AE21" s="20">
        <f t="shared" si="3"/>
        <v>0.25</v>
      </c>
      <c r="AF21" s="83" t="s">
        <v>404</v>
      </c>
      <c r="AG21" s="71">
        <v>0.25</v>
      </c>
      <c r="AH21" s="84"/>
      <c r="AI21" s="83" t="s">
        <v>405</v>
      </c>
      <c r="AJ21" s="70">
        <f t="shared" si="4"/>
        <v>0.75</v>
      </c>
      <c r="AK21" s="70">
        <f t="shared" si="6"/>
        <v>0.75</v>
      </c>
      <c r="AL21" s="70">
        <f t="shared" si="5"/>
        <v>1</v>
      </c>
    </row>
    <row r="22" spans="1:38" ht="346.5" x14ac:dyDescent="0.25">
      <c r="A22" s="125"/>
      <c r="B22" s="125"/>
      <c r="C22" s="128"/>
      <c r="D22" s="129"/>
      <c r="E22" s="125"/>
      <c r="F22" s="125"/>
      <c r="G22" s="132"/>
      <c r="H22" s="125"/>
      <c r="I22" s="11">
        <v>18</v>
      </c>
      <c r="J22" s="36" t="s">
        <v>176</v>
      </c>
      <c r="K22" s="28" t="s">
        <v>177</v>
      </c>
      <c r="L22" s="29" t="s">
        <v>171</v>
      </c>
      <c r="M22" s="30">
        <v>0.25</v>
      </c>
      <c r="N22" s="30">
        <v>0.25</v>
      </c>
      <c r="O22" s="30">
        <v>0.25</v>
      </c>
      <c r="P22" s="30">
        <v>0.25</v>
      </c>
      <c r="Q22" s="22">
        <v>0.25</v>
      </c>
      <c r="R22" s="18" t="s">
        <v>178</v>
      </c>
      <c r="S22" s="17" t="s">
        <v>179</v>
      </c>
      <c r="T22" s="31"/>
      <c r="U22" s="14" t="s">
        <v>180</v>
      </c>
      <c r="V22" s="40">
        <v>0.25</v>
      </c>
      <c r="W22" s="11" t="s">
        <v>77</v>
      </c>
      <c r="X22" s="17" t="s">
        <v>181</v>
      </c>
      <c r="Y22" s="20">
        <f t="shared" si="0"/>
        <v>0.5</v>
      </c>
      <c r="Z22" s="20">
        <f t="shared" si="7"/>
        <v>0.5</v>
      </c>
      <c r="AA22" s="20">
        <f t="shared" si="1"/>
        <v>1</v>
      </c>
      <c r="AB22" s="34"/>
      <c r="AC22" s="34"/>
      <c r="AD22" s="20">
        <f t="shared" si="2"/>
        <v>0.25</v>
      </c>
      <c r="AE22" s="20">
        <f t="shared" si="3"/>
        <v>0.25</v>
      </c>
      <c r="AF22" s="83" t="s">
        <v>406</v>
      </c>
      <c r="AG22" s="71">
        <v>0.25</v>
      </c>
      <c r="AH22" s="84"/>
      <c r="AI22" s="83" t="s">
        <v>407</v>
      </c>
      <c r="AJ22" s="70">
        <f t="shared" si="4"/>
        <v>0.75</v>
      </c>
      <c r="AK22" s="70">
        <f t="shared" si="6"/>
        <v>0.75</v>
      </c>
      <c r="AL22" s="70">
        <f t="shared" si="5"/>
        <v>1</v>
      </c>
    </row>
    <row r="23" spans="1:38" ht="408.75" customHeight="1" x14ac:dyDescent="0.25">
      <c r="A23" s="125"/>
      <c r="B23" s="125"/>
      <c r="C23" s="130"/>
      <c r="D23" s="131"/>
      <c r="E23" s="125"/>
      <c r="F23" s="125"/>
      <c r="G23" s="132"/>
      <c r="H23" s="125"/>
      <c r="I23" s="11">
        <v>19</v>
      </c>
      <c r="J23" s="36" t="s">
        <v>182</v>
      </c>
      <c r="K23" s="28" t="s">
        <v>183</v>
      </c>
      <c r="L23" s="29" t="s">
        <v>171</v>
      </c>
      <c r="M23" s="30">
        <v>0</v>
      </c>
      <c r="N23" s="30">
        <v>0.5</v>
      </c>
      <c r="O23" s="30">
        <v>0.5</v>
      </c>
      <c r="P23" s="30">
        <v>0</v>
      </c>
      <c r="Q23" s="22">
        <v>0</v>
      </c>
      <c r="R23" s="18" t="s">
        <v>120</v>
      </c>
      <c r="S23" s="17" t="s">
        <v>77</v>
      </c>
      <c r="T23" s="31"/>
      <c r="U23" s="14" t="s">
        <v>184</v>
      </c>
      <c r="V23" s="20">
        <v>0.25</v>
      </c>
      <c r="W23" s="14" t="s">
        <v>185</v>
      </c>
      <c r="X23" s="14" t="s">
        <v>186</v>
      </c>
      <c r="Y23" s="20">
        <f t="shared" si="0"/>
        <v>0.5</v>
      </c>
      <c r="Z23" s="20">
        <f t="shared" si="7"/>
        <v>0.25</v>
      </c>
      <c r="AA23" s="20">
        <f t="shared" si="1"/>
        <v>0.5</v>
      </c>
      <c r="AB23" s="34"/>
      <c r="AC23" s="34"/>
      <c r="AD23" s="20">
        <f t="shared" si="2"/>
        <v>0.5</v>
      </c>
      <c r="AE23" s="20">
        <f t="shared" si="3"/>
        <v>0.25</v>
      </c>
      <c r="AF23" s="83" t="s">
        <v>408</v>
      </c>
      <c r="AG23" s="71">
        <v>0.7</v>
      </c>
      <c r="AH23" s="84"/>
      <c r="AI23" s="83" t="s">
        <v>409</v>
      </c>
      <c r="AJ23" s="70">
        <f>M23+N23+O23</f>
        <v>1</v>
      </c>
      <c r="AK23" s="70">
        <f>Q23+AG23+V23</f>
        <v>0.95</v>
      </c>
      <c r="AL23" s="70">
        <f t="shared" si="5"/>
        <v>0.95</v>
      </c>
    </row>
    <row r="24" spans="1:38" ht="49.5" customHeight="1" x14ac:dyDescent="0.25">
      <c r="AI24" s="108" t="s">
        <v>483</v>
      </c>
      <c r="AL24" s="111">
        <f>AVERAGE(AL5:AL23)</f>
        <v>0.9447368421052631</v>
      </c>
    </row>
  </sheetData>
  <sheetProtection algorithmName="SHA-512" hashValue="+qPnyulVq3X5uiJzLaugOhtP8tmA3j39Dzc50Y6t5XDfnxYSxzRUpdApDrV/G8O9VQDUoWcAe5aaD/kWEy+zIA==" saltValue="Z1Tgv4L/2NyuVmI3fIvMOw==" spinCount="100000" sheet="1" objects="1" scenarios="1" selectLockedCells="1" selectUnlockedCells="1"/>
  <mergeCells count="33">
    <mergeCell ref="U2:X3"/>
    <mergeCell ref="Y2:AC3"/>
    <mergeCell ref="AD2:AE3"/>
    <mergeCell ref="A4:B4"/>
    <mergeCell ref="C4:D4"/>
    <mergeCell ref="E4:F4"/>
    <mergeCell ref="G4:H4"/>
    <mergeCell ref="Q2:T3"/>
    <mergeCell ref="H6:H7"/>
    <mergeCell ref="A5:B23"/>
    <mergeCell ref="C5:D20"/>
    <mergeCell ref="E5:E23"/>
    <mergeCell ref="F5:F23"/>
    <mergeCell ref="G6:G7"/>
    <mergeCell ref="G12:G13"/>
    <mergeCell ref="G8:G9"/>
    <mergeCell ref="G10:G11"/>
    <mergeCell ref="AJ2:AL3"/>
    <mergeCell ref="AF2:AI3"/>
    <mergeCell ref="C21:D23"/>
    <mergeCell ref="G21:G23"/>
    <mergeCell ref="H21:H23"/>
    <mergeCell ref="H10:H11"/>
    <mergeCell ref="G14:G16"/>
    <mergeCell ref="H14:H16"/>
    <mergeCell ref="G18:G20"/>
    <mergeCell ref="H18:H20"/>
    <mergeCell ref="I4:J4"/>
    <mergeCell ref="H12:H13"/>
    <mergeCell ref="H8:H9"/>
    <mergeCell ref="A1:D3"/>
    <mergeCell ref="E1:P3"/>
    <mergeCell ref="Q1:A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
  <sheetViews>
    <sheetView topLeftCell="E1" zoomScale="70" zoomScaleNormal="70" workbookViewId="0">
      <selection activeCell="E4" sqref="E4:G4"/>
    </sheetView>
  </sheetViews>
  <sheetFormatPr baseColWidth="10" defaultRowHeight="15" x14ac:dyDescent="0.25"/>
  <cols>
    <col min="5" max="5" width="17.140625" customWidth="1"/>
    <col min="6" max="6" width="14.28515625" customWidth="1"/>
    <col min="8" max="8" width="3.5703125" customWidth="1"/>
    <col min="9" max="9" width="17.5703125" customWidth="1"/>
    <col min="10" max="10" width="4.42578125" customWidth="1"/>
    <col min="11" max="11" width="28.7109375" customWidth="1"/>
    <col min="12" max="12" width="19.140625" customWidth="1"/>
    <col min="13" max="13" width="19.7109375" customWidth="1"/>
    <col min="14" max="14" width="19" customWidth="1"/>
    <col min="15" max="15" width="18.140625" customWidth="1"/>
    <col min="16" max="16" width="17.5703125" customWidth="1"/>
    <col min="17" max="17" width="19" customWidth="1"/>
    <col min="18" max="18" width="21.28515625" customWidth="1"/>
    <col min="19" max="19" width="45.28515625" customWidth="1"/>
    <col min="20" max="20" width="30.28515625" customWidth="1"/>
    <col min="21" max="21" width="0" hidden="1" customWidth="1"/>
    <col min="22" max="22" width="23.28515625" customWidth="1"/>
    <col min="23" max="23" width="51.28515625" customWidth="1"/>
    <col min="24" max="24" width="0" hidden="1" customWidth="1"/>
    <col min="25" max="25" width="20.42578125" customWidth="1"/>
    <col min="26" max="32" width="0" hidden="1" customWidth="1"/>
    <col min="33" max="33" width="24" customWidth="1"/>
    <col min="34" max="34" width="47.28515625" customWidth="1"/>
    <col min="35" max="35" width="36.42578125" hidden="1" customWidth="1"/>
    <col min="36" max="36" width="45.42578125" style="85" customWidth="1"/>
    <col min="37" max="37" width="39" hidden="1" customWidth="1"/>
    <col min="38" max="38" width="31" hidden="1" customWidth="1"/>
    <col min="39" max="39" width="45.85546875" customWidth="1"/>
  </cols>
  <sheetData>
    <row r="1" spans="1:39" ht="16.5" x14ac:dyDescent="0.3">
      <c r="A1" s="117"/>
      <c r="B1" s="117"/>
      <c r="C1" s="117"/>
      <c r="D1" s="117"/>
      <c r="E1" s="118" t="s">
        <v>188</v>
      </c>
      <c r="F1" s="119"/>
      <c r="G1" s="119"/>
      <c r="H1" s="119"/>
      <c r="I1" s="119"/>
      <c r="J1" s="119"/>
      <c r="K1" s="119"/>
      <c r="L1" s="119"/>
      <c r="M1" s="119"/>
      <c r="N1" s="119"/>
      <c r="O1" s="119"/>
      <c r="P1" s="119"/>
      <c r="Q1" s="119"/>
      <c r="R1" s="137"/>
      <c r="S1" s="137"/>
      <c r="T1" s="137"/>
      <c r="U1" s="137"/>
      <c r="V1" s="42"/>
      <c r="W1" s="42"/>
      <c r="X1" s="42"/>
      <c r="Y1" s="42"/>
      <c r="Z1" s="42"/>
      <c r="AA1" s="3"/>
      <c r="AB1" s="3"/>
      <c r="AC1" s="3"/>
      <c r="AD1" s="3"/>
      <c r="AE1" s="3"/>
      <c r="AF1" s="3"/>
    </row>
    <row r="2" spans="1:39" x14ac:dyDescent="0.25">
      <c r="A2" s="117"/>
      <c r="B2" s="117"/>
      <c r="C2" s="117"/>
      <c r="D2" s="117"/>
      <c r="E2" s="120"/>
      <c r="F2" s="121"/>
      <c r="G2" s="121"/>
      <c r="H2" s="121"/>
      <c r="I2" s="121"/>
      <c r="J2" s="121"/>
      <c r="K2" s="121"/>
      <c r="L2" s="121"/>
      <c r="M2" s="121"/>
      <c r="N2" s="121"/>
      <c r="O2" s="121"/>
      <c r="P2" s="121"/>
      <c r="Q2" s="121"/>
      <c r="R2" s="138" t="s">
        <v>60</v>
      </c>
      <c r="S2" s="138"/>
      <c r="T2" s="138"/>
      <c r="U2" s="138"/>
      <c r="V2" s="138" t="s">
        <v>61</v>
      </c>
      <c r="W2" s="138"/>
      <c r="X2" s="138"/>
      <c r="Y2" s="138"/>
      <c r="Z2" s="138" t="s">
        <v>189</v>
      </c>
      <c r="AA2" s="138"/>
      <c r="AB2" s="138"/>
      <c r="AC2" s="138"/>
      <c r="AD2" s="138"/>
      <c r="AE2" s="124" t="s">
        <v>3</v>
      </c>
      <c r="AF2" s="124"/>
      <c r="AG2" s="114" t="s">
        <v>390</v>
      </c>
      <c r="AH2" s="114"/>
      <c r="AI2" s="114"/>
      <c r="AJ2" s="114"/>
      <c r="AK2" s="114"/>
      <c r="AL2" s="114"/>
      <c r="AM2" s="114"/>
    </row>
    <row r="3" spans="1:39" ht="45" customHeight="1" x14ac:dyDescent="0.25">
      <c r="A3" s="117"/>
      <c r="B3" s="117"/>
      <c r="C3" s="117"/>
      <c r="D3" s="117"/>
      <c r="E3" s="122"/>
      <c r="F3" s="123"/>
      <c r="G3" s="123"/>
      <c r="H3" s="123"/>
      <c r="I3" s="123"/>
      <c r="J3" s="123"/>
      <c r="K3" s="123"/>
      <c r="L3" s="123"/>
      <c r="M3" s="123"/>
      <c r="N3" s="123"/>
      <c r="O3" s="123"/>
      <c r="P3" s="123"/>
      <c r="Q3" s="123"/>
      <c r="R3" s="138"/>
      <c r="S3" s="138"/>
      <c r="T3" s="138"/>
      <c r="U3" s="138"/>
      <c r="V3" s="138"/>
      <c r="W3" s="138"/>
      <c r="X3" s="138"/>
      <c r="Y3" s="138"/>
      <c r="Z3" s="138"/>
      <c r="AA3" s="138"/>
      <c r="AB3" s="138"/>
      <c r="AC3" s="138"/>
      <c r="AD3" s="138"/>
      <c r="AE3" s="124"/>
      <c r="AF3" s="124"/>
      <c r="AG3" s="114"/>
      <c r="AH3" s="114"/>
      <c r="AI3" s="114"/>
      <c r="AJ3" s="114"/>
      <c r="AK3" s="114"/>
      <c r="AL3" s="114"/>
      <c r="AM3" s="114"/>
    </row>
    <row r="4" spans="1:39" ht="96.75" customHeight="1" x14ac:dyDescent="0.25">
      <c r="A4" s="142" t="s">
        <v>4</v>
      </c>
      <c r="B4" s="142"/>
      <c r="C4" s="142" t="s">
        <v>5</v>
      </c>
      <c r="D4" s="142"/>
      <c r="E4" s="142" t="s">
        <v>6</v>
      </c>
      <c r="F4" s="142"/>
      <c r="G4" s="142"/>
      <c r="H4" s="141" t="s">
        <v>7</v>
      </c>
      <c r="I4" s="141"/>
      <c r="J4" s="141" t="s">
        <v>8</v>
      </c>
      <c r="K4" s="141"/>
      <c r="L4" s="43" t="s">
        <v>9</v>
      </c>
      <c r="M4" s="44" t="s">
        <v>10</v>
      </c>
      <c r="N4" s="43" t="s">
        <v>190</v>
      </c>
      <c r="O4" s="43" t="s">
        <v>12</v>
      </c>
      <c r="P4" s="43" t="s">
        <v>13</v>
      </c>
      <c r="Q4" s="43" t="s">
        <v>14</v>
      </c>
      <c r="R4" s="9" t="s">
        <v>15</v>
      </c>
      <c r="S4" s="9" t="s">
        <v>65</v>
      </c>
      <c r="T4" s="9" t="s">
        <v>17</v>
      </c>
      <c r="U4" s="9" t="s">
        <v>20</v>
      </c>
      <c r="V4" s="76" t="s">
        <v>18</v>
      </c>
      <c r="W4" s="76" t="s">
        <v>19</v>
      </c>
      <c r="X4" s="76" t="s">
        <v>20</v>
      </c>
      <c r="Y4" s="76" t="s">
        <v>21</v>
      </c>
      <c r="Z4" s="9" t="s">
        <v>22</v>
      </c>
      <c r="AA4" s="9" t="s">
        <v>23</v>
      </c>
      <c r="AB4" s="9" t="s">
        <v>24</v>
      </c>
      <c r="AC4" s="9" t="s">
        <v>66</v>
      </c>
      <c r="AD4" s="9" t="s">
        <v>28</v>
      </c>
      <c r="AE4" s="9" t="s">
        <v>26</v>
      </c>
      <c r="AF4" s="9" t="s">
        <v>27</v>
      </c>
      <c r="AG4" s="103" t="s">
        <v>387</v>
      </c>
      <c r="AH4" s="103" t="s">
        <v>388</v>
      </c>
      <c r="AI4" s="103" t="s">
        <v>20</v>
      </c>
      <c r="AJ4" s="103" t="s">
        <v>389</v>
      </c>
      <c r="AK4" s="10" t="s">
        <v>401</v>
      </c>
      <c r="AL4" s="10" t="s">
        <v>390</v>
      </c>
      <c r="AM4" s="10" t="s">
        <v>402</v>
      </c>
    </row>
    <row r="5" spans="1:39" ht="115.5" x14ac:dyDescent="0.3">
      <c r="A5" s="125" t="s">
        <v>67</v>
      </c>
      <c r="B5" s="125"/>
      <c r="C5" s="125" t="s">
        <v>191</v>
      </c>
      <c r="D5" s="125"/>
      <c r="E5" s="125" t="s">
        <v>69</v>
      </c>
      <c r="F5" s="125" t="s">
        <v>31</v>
      </c>
      <c r="G5" s="125" t="s">
        <v>33</v>
      </c>
      <c r="H5" s="132">
        <v>1</v>
      </c>
      <c r="I5" s="140" t="s">
        <v>192</v>
      </c>
      <c r="J5" s="11">
        <v>1</v>
      </c>
      <c r="K5" s="45" t="s">
        <v>193</v>
      </c>
      <c r="L5" s="46" t="s">
        <v>194</v>
      </c>
      <c r="M5" s="45" t="s">
        <v>195</v>
      </c>
      <c r="N5" s="47">
        <v>0.3</v>
      </c>
      <c r="O5" s="47">
        <v>0.3</v>
      </c>
      <c r="P5" s="47">
        <v>0.4</v>
      </c>
      <c r="Q5" s="47">
        <v>0</v>
      </c>
      <c r="R5" s="47">
        <v>0.3</v>
      </c>
      <c r="S5" s="48" t="s">
        <v>196</v>
      </c>
      <c r="T5" s="48" t="s">
        <v>197</v>
      </c>
      <c r="U5" s="49"/>
      <c r="V5" s="33">
        <v>0.3</v>
      </c>
      <c r="W5" s="32" t="s">
        <v>198</v>
      </c>
      <c r="X5" s="25"/>
      <c r="Y5" s="32" t="s">
        <v>199</v>
      </c>
      <c r="Z5" s="33">
        <f>N5+O5</f>
        <v>0.6</v>
      </c>
      <c r="AA5" s="20">
        <f>R5+V5</f>
        <v>0.6</v>
      </c>
      <c r="AB5" s="20">
        <f>AA5/Z5</f>
        <v>1</v>
      </c>
      <c r="AC5" s="50"/>
      <c r="AD5" s="50"/>
      <c r="AE5" s="20">
        <f>O5</f>
        <v>0.3</v>
      </c>
      <c r="AF5" s="20">
        <f>V5</f>
        <v>0.3</v>
      </c>
      <c r="AG5" s="47">
        <v>0.4</v>
      </c>
      <c r="AH5" s="83" t="s">
        <v>471</v>
      </c>
      <c r="AI5" s="69"/>
      <c r="AJ5" s="98" t="s">
        <v>199</v>
      </c>
      <c r="AK5" s="70">
        <f>N5+O5+P5</f>
        <v>1</v>
      </c>
      <c r="AL5" s="70">
        <f>R5+V5+AG5</f>
        <v>1</v>
      </c>
      <c r="AM5" s="70">
        <f>AL5/AK5</f>
        <v>1</v>
      </c>
    </row>
    <row r="6" spans="1:39" ht="99" x14ac:dyDescent="0.3">
      <c r="A6" s="125"/>
      <c r="B6" s="125"/>
      <c r="C6" s="125"/>
      <c r="D6" s="125"/>
      <c r="E6" s="125"/>
      <c r="F6" s="125"/>
      <c r="G6" s="125"/>
      <c r="H6" s="132"/>
      <c r="I6" s="140"/>
      <c r="J6" s="11">
        <v>2</v>
      </c>
      <c r="K6" s="45" t="s">
        <v>200</v>
      </c>
      <c r="L6" s="46" t="s">
        <v>201</v>
      </c>
      <c r="M6" s="45" t="s">
        <v>195</v>
      </c>
      <c r="N6" s="47">
        <v>0.25</v>
      </c>
      <c r="O6" s="47">
        <v>0.25</v>
      </c>
      <c r="P6" s="47">
        <v>0.25</v>
      </c>
      <c r="Q6" s="47">
        <v>0.25</v>
      </c>
      <c r="R6" s="47">
        <v>0.25</v>
      </c>
      <c r="S6" s="48" t="s">
        <v>202</v>
      </c>
      <c r="T6" s="48" t="s">
        <v>203</v>
      </c>
      <c r="U6" s="49"/>
      <c r="V6" s="33">
        <v>0.25</v>
      </c>
      <c r="W6" s="32" t="s">
        <v>204</v>
      </c>
      <c r="X6" s="25"/>
      <c r="Y6" s="32" t="s">
        <v>205</v>
      </c>
      <c r="Z6" s="33">
        <f t="shared" ref="Z6:Z12" si="0">N6+O6</f>
        <v>0.5</v>
      </c>
      <c r="AA6" s="20">
        <f t="shared" ref="AA6:AA12" si="1">R6+V6</f>
        <v>0.5</v>
      </c>
      <c r="AB6" s="20">
        <f t="shared" ref="AB6:AB10" si="2">AA6/Z6</f>
        <v>1</v>
      </c>
      <c r="AC6" s="50"/>
      <c r="AD6" s="50"/>
      <c r="AE6" s="20">
        <f t="shared" ref="AE6:AE12" si="3">O6</f>
        <v>0.25</v>
      </c>
      <c r="AF6" s="20">
        <f t="shared" ref="AF6:AF12" si="4">V6</f>
        <v>0.25</v>
      </c>
      <c r="AG6" s="47">
        <v>0.25</v>
      </c>
      <c r="AH6" s="83" t="s">
        <v>432</v>
      </c>
      <c r="AI6" s="69"/>
      <c r="AJ6" s="87" t="s">
        <v>433</v>
      </c>
      <c r="AK6" s="70">
        <f t="shared" ref="AK6:AK12" si="5">N6+O6+P6</f>
        <v>0.75</v>
      </c>
      <c r="AL6" s="70">
        <f t="shared" ref="AL6:AL12" si="6">R6+V6+AG6</f>
        <v>0.75</v>
      </c>
      <c r="AM6" s="70">
        <f t="shared" ref="AM6:AM10" si="7">AL6/AK6</f>
        <v>1</v>
      </c>
    </row>
    <row r="7" spans="1:39" ht="102.75" customHeight="1" x14ac:dyDescent="0.3">
      <c r="A7" s="125"/>
      <c r="B7" s="125"/>
      <c r="C7" s="125"/>
      <c r="D7" s="125"/>
      <c r="E7" s="125"/>
      <c r="F7" s="125"/>
      <c r="G7" s="125"/>
      <c r="H7" s="132"/>
      <c r="I7" s="140"/>
      <c r="J7" s="11">
        <v>3</v>
      </c>
      <c r="K7" s="45" t="s">
        <v>206</v>
      </c>
      <c r="L7" s="46" t="s">
        <v>207</v>
      </c>
      <c r="M7" s="45" t="s">
        <v>195</v>
      </c>
      <c r="N7" s="47">
        <v>0.3</v>
      </c>
      <c r="O7" s="47">
        <v>0.3</v>
      </c>
      <c r="P7" s="47">
        <v>0.4</v>
      </c>
      <c r="Q7" s="47">
        <v>0</v>
      </c>
      <c r="R7" s="47">
        <v>0.3</v>
      </c>
      <c r="S7" s="48" t="s">
        <v>208</v>
      </c>
      <c r="T7" s="48" t="s">
        <v>209</v>
      </c>
      <c r="U7" s="49"/>
      <c r="V7" s="33">
        <v>0.3</v>
      </c>
      <c r="W7" s="32" t="s">
        <v>210</v>
      </c>
      <c r="X7" s="25"/>
      <c r="Y7" s="32" t="s">
        <v>211</v>
      </c>
      <c r="Z7" s="33">
        <f t="shared" si="0"/>
        <v>0.6</v>
      </c>
      <c r="AA7" s="20">
        <f t="shared" si="1"/>
        <v>0.6</v>
      </c>
      <c r="AB7" s="20">
        <f t="shared" si="2"/>
        <v>1</v>
      </c>
      <c r="AC7" s="50"/>
      <c r="AD7" s="50"/>
      <c r="AE7" s="20">
        <f t="shared" si="3"/>
        <v>0.3</v>
      </c>
      <c r="AF7" s="20">
        <f t="shared" si="4"/>
        <v>0.3</v>
      </c>
      <c r="AG7" s="47">
        <v>0.4</v>
      </c>
      <c r="AH7" s="83" t="s">
        <v>434</v>
      </c>
      <c r="AI7" s="89"/>
      <c r="AJ7" s="98" t="s">
        <v>207</v>
      </c>
      <c r="AK7" s="70">
        <f t="shared" si="5"/>
        <v>1</v>
      </c>
      <c r="AL7" s="70">
        <f t="shared" si="6"/>
        <v>1</v>
      </c>
      <c r="AM7" s="70">
        <f t="shared" si="7"/>
        <v>1</v>
      </c>
    </row>
    <row r="8" spans="1:39" ht="170.25" customHeight="1" x14ac:dyDescent="0.3">
      <c r="A8" s="125"/>
      <c r="B8" s="125"/>
      <c r="C8" s="125"/>
      <c r="D8" s="125"/>
      <c r="E8" s="125"/>
      <c r="F8" s="125"/>
      <c r="G8" s="125"/>
      <c r="H8" s="132"/>
      <c r="I8" s="140"/>
      <c r="J8" s="11">
        <v>4</v>
      </c>
      <c r="K8" s="45" t="s">
        <v>212</v>
      </c>
      <c r="L8" s="46" t="s">
        <v>213</v>
      </c>
      <c r="M8" s="45" t="s">
        <v>195</v>
      </c>
      <c r="N8" s="47">
        <v>0.25</v>
      </c>
      <c r="O8" s="47">
        <v>0.25</v>
      </c>
      <c r="P8" s="47">
        <v>0.25</v>
      </c>
      <c r="Q8" s="47">
        <v>0.25</v>
      </c>
      <c r="R8" s="47">
        <v>0.25</v>
      </c>
      <c r="S8" s="48" t="s">
        <v>214</v>
      </c>
      <c r="T8" s="48" t="s">
        <v>215</v>
      </c>
      <c r="U8" s="49"/>
      <c r="V8" s="33">
        <v>0.25</v>
      </c>
      <c r="W8" s="32" t="s">
        <v>216</v>
      </c>
      <c r="X8" s="25"/>
      <c r="Y8" s="32" t="s">
        <v>217</v>
      </c>
      <c r="Z8" s="33">
        <f t="shared" si="0"/>
        <v>0.5</v>
      </c>
      <c r="AA8" s="20">
        <f t="shared" si="1"/>
        <v>0.5</v>
      </c>
      <c r="AB8" s="20">
        <f t="shared" si="2"/>
        <v>1</v>
      </c>
      <c r="AC8" s="50"/>
      <c r="AD8" s="50"/>
      <c r="AE8" s="20">
        <f t="shared" si="3"/>
        <v>0.25</v>
      </c>
      <c r="AF8" s="20">
        <f t="shared" si="4"/>
        <v>0.25</v>
      </c>
      <c r="AG8" s="47">
        <v>0.25</v>
      </c>
      <c r="AH8" s="83" t="s">
        <v>435</v>
      </c>
      <c r="AI8" s="69"/>
      <c r="AJ8" s="87" t="s">
        <v>217</v>
      </c>
      <c r="AK8" s="70">
        <f t="shared" si="5"/>
        <v>0.75</v>
      </c>
      <c r="AL8" s="70">
        <f t="shared" si="6"/>
        <v>0.75</v>
      </c>
      <c r="AM8" s="70">
        <f t="shared" si="7"/>
        <v>1</v>
      </c>
    </row>
    <row r="9" spans="1:39" ht="130.5" customHeight="1" x14ac:dyDescent="0.3">
      <c r="A9" s="125"/>
      <c r="B9" s="125"/>
      <c r="C9" s="125"/>
      <c r="D9" s="125"/>
      <c r="E9" s="125"/>
      <c r="F9" s="125"/>
      <c r="G9" s="125"/>
      <c r="H9" s="132"/>
      <c r="I9" s="140"/>
      <c r="J9" s="11">
        <v>5</v>
      </c>
      <c r="K9" s="45" t="s">
        <v>218</v>
      </c>
      <c r="L9" s="46" t="s">
        <v>219</v>
      </c>
      <c r="M9" s="45" t="s">
        <v>195</v>
      </c>
      <c r="N9" s="47">
        <v>0</v>
      </c>
      <c r="O9" s="47">
        <v>0.2</v>
      </c>
      <c r="P9" s="47">
        <v>0.4</v>
      </c>
      <c r="Q9" s="47">
        <v>0.4</v>
      </c>
      <c r="R9" s="47">
        <v>0</v>
      </c>
      <c r="S9" s="48"/>
      <c r="T9" s="48"/>
      <c r="U9" s="49"/>
      <c r="V9" s="33">
        <v>0.2</v>
      </c>
      <c r="W9" s="32" t="s">
        <v>220</v>
      </c>
      <c r="X9" s="25"/>
      <c r="Y9" s="32" t="s">
        <v>221</v>
      </c>
      <c r="Z9" s="33">
        <f t="shared" si="0"/>
        <v>0.2</v>
      </c>
      <c r="AA9" s="20">
        <f t="shared" si="1"/>
        <v>0.2</v>
      </c>
      <c r="AB9" s="20">
        <f t="shared" si="2"/>
        <v>1</v>
      </c>
      <c r="AC9" s="50"/>
      <c r="AD9" s="50"/>
      <c r="AE9" s="20">
        <f t="shared" si="3"/>
        <v>0.2</v>
      </c>
      <c r="AF9" s="20">
        <f t="shared" si="4"/>
        <v>0.2</v>
      </c>
      <c r="AG9" s="47">
        <v>0.4</v>
      </c>
      <c r="AH9" s="83" t="s">
        <v>436</v>
      </c>
      <c r="AI9" s="69"/>
      <c r="AJ9" s="90" t="s">
        <v>437</v>
      </c>
      <c r="AK9" s="70">
        <f t="shared" si="5"/>
        <v>0.60000000000000009</v>
      </c>
      <c r="AL9" s="70">
        <f t="shared" si="6"/>
        <v>0.60000000000000009</v>
      </c>
      <c r="AM9" s="70">
        <f t="shared" si="7"/>
        <v>1</v>
      </c>
    </row>
    <row r="10" spans="1:39" ht="127.5" customHeight="1" x14ac:dyDescent="0.3">
      <c r="A10" s="125"/>
      <c r="B10" s="125"/>
      <c r="C10" s="125" t="s">
        <v>222</v>
      </c>
      <c r="D10" s="125"/>
      <c r="E10" s="125"/>
      <c r="F10" s="125"/>
      <c r="G10" s="125"/>
      <c r="H10" s="11">
        <v>2</v>
      </c>
      <c r="I10" s="25" t="s">
        <v>223</v>
      </c>
      <c r="J10" s="11">
        <v>6</v>
      </c>
      <c r="K10" s="32" t="s">
        <v>224</v>
      </c>
      <c r="L10" s="46" t="s">
        <v>225</v>
      </c>
      <c r="M10" s="45" t="s">
        <v>226</v>
      </c>
      <c r="N10" s="47">
        <v>0.25</v>
      </c>
      <c r="O10" s="47">
        <v>0.25</v>
      </c>
      <c r="P10" s="47">
        <v>0.25</v>
      </c>
      <c r="Q10" s="47">
        <v>0.25</v>
      </c>
      <c r="R10" s="47">
        <v>0.25</v>
      </c>
      <c r="S10" s="48" t="s">
        <v>227</v>
      </c>
      <c r="T10" s="45" t="s">
        <v>228</v>
      </c>
      <c r="U10" s="49"/>
      <c r="V10" s="33">
        <v>0.25</v>
      </c>
      <c r="W10" s="32" t="s">
        <v>229</v>
      </c>
      <c r="X10" s="25"/>
      <c r="Y10" s="32" t="s">
        <v>230</v>
      </c>
      <c r="Z10" s="33">
        <f t="shared" si="0"/>
        <v>0.5</v>
      </c>
      <c r="AA10" s="20">
        <f t="shared" si="1"/>
        <v>0.5</v>
      </c>
      <c r="AB10" s="20">
        <f t="shared" si="2"/>
        <v>1</v>
      </c>
      <c r="AC10" s="50"/>
      <c r="AD10" s="50"/>
      <c r="AE10" s="20">
        <f t="shared" si="3"/>
        <v>0.25</v>
      </c>
      <c r="AF10" s="20">
        <f t="shared" si="4"/>
        <v>0.25</v>
      </c>
      <c r="AG10" s="47">
        <v>0.25</v>
      </c>
      <c r="AH10" s="32" t="s">
        <v>439</v>
      </c>
      <c r="AJ10" s="79" t="s">
        <v>438</v>
      </c>
      <c r="AK10" s="70">
        <f t="shared" si="5"/>
        <v>0.75</v>
      </c>
      <c r="AL10" s="70">
        <f t="shared" si="6"/>
        <v>0.75</v>
      </c>
      <c r="AM10" s="70">
        <f t="shared" si="7"/>
        <v>1</v>
      </c>
    </row>
    <row r="11" spans="1:39" ht="99" x14ac:dyDescent="0.3">
      <c r="A11" s="125"/>
      <c r="B11" s="125"/>
      <c r="C11" s="125" t="s">
        <v>231</v>
      </c>
      <c r="D11" s="125"/>
      <c r="E11" s="125"/>
      <c r="F11" s="125"/>
      <c r="G11" s="125"/>
      <c r="H11" s="11">
        <v>3</v>
      </c>
      <c r="I11" s="25" t="s">
        <v>232</v>
      </c>
      <c r="J11" s="11">
        <v>7</v>
      </c>
      <c r="K11" s="32" t="s">
        <v>233</v>
      </c>
      <c r="L11" s="46" t="s">
        <v>234</v>
      </c>
      <c r="M11" s="45" t="s">
        <v>226</v>
      </c>
      <c r="N11" s="47">
        <v>0</v>
      </c>
      <c r="O11" s="47">
        <v>0</v>
      </c>
      <c r="P11" s="47">
        <v>0</v>
      </c>
      <c r="Q11" s="47">
        <v>1</v>
      </c>
      <c r="R11" s="47">
        <v>0</v>
      </c>
      <c r="S11" s="48"/>
      <c r="T11" s="48"/>
      <c r="U11" s="49"/>
      <c r="V11" s="33">
        <v>0</v>
      </c>
      <c r="W11" s="25"/>
      <c r="X11" s="25"/>
      <c r="Y11" s="25"/>
      <c r="Z11" s="33">
        <f t="shared" si="0"/>
        <v>0</v>
      </c>
      <c r="AA11" s="20">
        <f t="shared" si="1"/>
        <v>0</v>
      </c>
      <c r="AB11" s="20">
        <v>1</v>
      </c>
      <c r="AC11" s="50"/>
      <c r="AD11" s="50"/>
      <c r="AE11" s="20">
        <f t="shared" si="3"/>
        <v>0</v>
      </c>
      <c r="AF11" s="20">
        <f t="shared" si="4"/>
        <v>0</v>
      </c>
      <c r="AG11" s="70">
        <v>0</v>
      </c>
      <c r="AH11" s="69"/>
      <c r="AI11" s="69"/>
      <c r="AJ11" s="91"/>
      <c r="AK11" s="70">
        <f t="shared" si="5"/>
        <v>0</v>
      </c>
      <c r="AL11" s="70">
        <f t="shared" si="6"/>
        <v>0</v>
      </c>
      <c r="AM11" s="70">
        <v>1</v>
      </c>
    </row>
    <row r="12" spans="1:39" ht="115.5" x14ac:dyDescent="0.3">
      <c r="A12" s="125"/>
      <c r="B12" s="125"/>
      <c r="C12" s="125"/>
      <c r="D12" s="125"/>
      <c r="E12" s="125"/>
      <c r="F12" s="125"/>
      <c r="G12" s="125"/>
      <c r="H12" s="34">
        <v>4</v>
      </c>
      <c r="I12" s="25" t="s">
        <v>235</v>
      </c>
      <c r="J12" s="11">
        <v>8</v>
      </c>
      <c r="K12" s="25" t="s">
        <v>236</v>
      </c>
      <c r="L12" s="46" t="s">
        <v>237</v>
      </c>
      <c r="M12" s="45" t="s">
        <v>238</v>
      </c>
      <c r="N12" s="47">
        <v>0</v>
      </c>
      <c r="O12" s="47">
        <v>0</v>
      </c>
      <c r="P12" s="47">
        <v>0</v>
      </c>
      <c r="Q12" s="47">
        <v>1</v>
      </c>
      <c r="R12" s="47">
        <v>0</v>
      </c>
      <c r="S12" s="48"/>
      <c r="T12" s="48"/>
      <c r="U12" s="49"/>
      <c r="V12" s="33">
        <v>0</v>
      </c>
      <c r="W12" s="25"/>
      <c r="X12" s="25"/>
      <c r="Y12" s="25"/>
      <c r="Z12" s="33">
        <f t="shared" si="0"/>
        <v>0</v>
      </c>
      <c r="AA12" s="20">
        <f t="shared" si="1"/>
        <v>0</v>
      </c>
      <c r="AB12" s="20">
        <v>1</v>
      </c>
      <c r="AC12" s="50"/>
      <c r="AD12" s="50"/>
      <c r="AE12" s="20">
        <f t="shared" si="3"/>
        <v>0</v>
      </c>
      <c r="AF12" s="20">
        <f t="shared" si="4"/>
        <v>0</v>
      </c>
      <c r="AG12" s="70">
        <v>0</v>
      </c>
      <c r="AH12" s="69"/>
      <c r="AI12" s="69"/>
      <c r="AJ12" s="91"/>
      <c r="AK12" s="70">
        <f t="shared" si="5"/>
        <v>0</v>
      </c>
      <c r="AL12" s="70">
        <f t="shared" si="6"/>
        <v>0</v>
      </c>
      <c r="AM12" s="70">
        <v>1</v>
      </c>
    </row>
    <row r="13" spans="1:39" ht="77.25" customHeight="1" x14ac:dyDescent="0.25">
      <c r="AJ13" s="108" t="s">
        <v>483</v>
      </c>
      <c r="AK13" s="109"/>
      <c r="AL13" s="109"/>
      <c r="AM13" s="110">
        <f>AVERAGE(AM5:AM12)</f>
        <v>1</v>
      </c>
    </row>
  </sheetData>
  <sheetProtection algorithmName="SHA-512" hashValue="1KSIH1FkChj5Dl8M7z8EkZVHzvgFGc2dcZvehHIWEeiMVD0Ec3WYiSgqCgQxbOJTWcCu++uncVHdEgEgXKVM0Q==" saltValue="CZjEW688X+k8XzsF7N/B6Q==" spinCount="100000" sheet="1" objects="1" scenarios="1" selectLockedCells="1" selectUnlockedCells="1"/>
  <mergeCells count="23">
    <mergeCell ref="H4:I4"/>
    <mergeCell ref="J4:K4"/>
    <mergeCell ref="F5:F12"/>
    <mergeCell ref="G5:G12"/>
    <mergeCell ref="A4:B4"/>
    <mergeCell ref="C4:D4"/>
    <mergeCell ref="E4:G4"/>
    <mergeCell ref="AK2:AM3"/>
    <mergeCell ref="AG2:AJ3"/>
    <mergeCell ref="I5:I9"/>
    <mergeCell ref="C10:D10"/>
    <mergeCell ref="C11:D12"/>
    <mergeCell ref="H5:H9"/>
    <mergeCell ref="AE2:AF3"/>
    <mergeCell ref="Z2:AD3"/>
    <mergeCell ref="A1:D3"/>
    <mergeCell ref="E1:Q3"/>
    <mergeCell ref="R1:U1"/>
    <mergeCell ref="R2:U3"/>
    <mergeCell ref="V2:Y3"/>
    <mergeCell ref="A5:B12"/>
    <mergeCell ref="C5:D9"/>
    <mergeCell ref="E5:E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zoomScale="70" zoomScaleNormal="70" workbookViewId="0">
      <selection activeCell="C4" sqref="C4:D6"/>
    </sheetView>
  </sheetViews>
  <sheetFormatPr baseColWidth="10" defaultRowHeight="16.5" x14ac:dyDescent="0.25"/>
  <cols>
    <col min="1" max="1" width="3" style="51" customWidth="1"/>
    <col min="2" max="2" width="13.85546875" style="51" customWidth="1"/>
    <col min="3" max="3" width="3.85546875" style="51" customWidth="1"/>
    <col min="4" max="4" width="27.5703125" style="51" customWidth="1"/>
    <col min="5" max="5" width="4.140625" style="51" customWidth="1"/>
    <col min="6" max="6" width="25.7109375" style="51" customWidth="1"/>
    <col min="7" max="7" width="4" style="51" customWidth="1"/>
    <col min="8" max="8" width="26.42578125" style="51" customWidth="1"/>
    <col min="9" max="9" width="3.85546875" style="51" customWidth="1"/>
    <col min="10" max="10" width="63.7109375" style="51" customWidth="1"/>
    <col min="11" max="11" width="34.7109375" style="51" customWidth="1"/>
    <col min="12" max="12" width="20.140625" style="51" customWidth="1"/>
    <col min="13" max="13" width="18.85546875" style="51" customWidth="1"/>
    <col min="14" max="14" width="20.5703125" style="51" customWidth="1"/>
    <col min="15" max="15" width="20.28515625" style="51" customWidth="1"/>
    <col min="16" max="16" width="18.85546875" style="51" customWidth="1"/>
    <col min="17" max="17" width="20" style="51" customWidth="1"/>
    <col min="18" max="18" width="58" style="51" customWidth="1"/>
    <col min="19" max="19" width="32.28515625" style="51" customWidth="1"/>
    <col min="20" max="20" width="23" style="63" customWidth="1"/>
    <col min="21" max="21" width="93.85546875" style="51" customWidth="1"/>
    <col min="22" max="22" width="40.85546875" style="92" customWidth="1"/>
    <col min="23" max="23" width="38.140625" style="51" hidden="1" customWidth="1"/>
    <col min="24" max="24" width="12.85546875" style="51" hidden="1" customWidth="1"/>
    <col min="25" max="25" width="15.140625" style="51" hidden="1" customWidth="1"/>
    <col min="26" max="26" width="14.28515625" style="51" hidden="1" customWidth="1"/>
    <col min="27" max="27" width="53.85546875" style="51" hidden="1" customWidth="1"/>
    <col min="28" max="28" width="27.140625" style="51" hidden="1" customWidth="1"/>
    <col min="29" max="29" width="22.85546875" style="51" hidden="1" customWidth="1"/>
    <col min="30" max="30" width="23.5703125" style="51" hidden="1" customWidth="1"/>
    <col min="31" max="31" width="24" style="51" hidden="1" customWidth="1"/>
    <col min="32" max="32" width="24.140625" style="51" hidden="1" customWidth="1"/>
    <col min="33" max="33" width="25" style="51" customWidth="1"/>
    <col min="34" max="34" width="96.85546875" style="51" customWidth="1"/>
    <col min="35" max="35" width="11.85546875" style="51" hidden="1" customWidth="1"/>
    <col min="36" max="36" width="41.5703125" style="51" customWidth="1"/>
    <col min="37" max="37" width="32.42578125" style="51" hidden="1" customWidth="1"/>
    <col min="38" max="38" width="32" style="51" hidden="1" customWidth="1"/>
    <col min="39" max="39" width="45" style="51" customWidth="1"/>
    <col min="40" max="16384" width="11.42578125" style="51"/>
  </cols>
  <sheetData>
    <row r="1" spans="1:39" x14ac:dyDescent="0.25">
      <c r="A1" s="146"/>
      <c r="B1" s="146"/>
      <c r="C1" s="146"/>
      <c r="D1" s="146"/>
      <c r="E1" s="147" t="s">
        <v>239</v>
      </c>
      <c r="F1" s="147"/>
      <c r="G1" s="147"/>
      <c r="H1" s="147"/>
      <c r="I1" s="147"/>
      <c r="J1" s="147"/>
      <c r="K1" s="147"/>
      <c r="L1" s="147"/>
      <c r="M1" s="147"/>
      <c r="N1" s="147"/>
      <c r="O1" s="147"/>
      <c r="P1" s="147"/>
      <c r="Q1" s="148"/>
      <c r="R1" s="148"/>
      <c r="S1" s="148"/>
      <c r="T1" s="148"/>
      <c r="U1" s="148"/>
      <c r="V1" s="148"/>
      <c r="W1" s="148"/>
      <c r="X1" s="148"/>
      <c r="Y1" s="148"/>
      <c r="Z1" s="148"/>
      <c r="AA1" s="148"/>
      <c r="AB1" s="148"/>
      <c r="AC1" s="148"/>
      <c r="AD1" s="148"/>
      <c r="AE1" s="149"/>
      <c r="AF1" s="150"/>
      <c r="AK1" s="93"/>
      <c r="AL1" s="94"/>
      <c r="AM1" s="94"/>
    </row>
    <row r="2" spans="1:39" ht="54" customHeight="1" x14ac:dyDescent="0.25">
      <c r="A2" s="146"/>
      <c r="B2" s="146"/>
      <c r="C2" s="146"/>
      <c r="D2" s="146"/>
      <c r="E2" s="147"/>
      <c r="F2" s="147"/>
      <c r="G2" s="147"/>
      <c r="H2" s="147"/>
      <c r="I2" s="147"/>
      <c r="J2" s="147"/>
      <c r="K2" s="147"/>
      <c r="L2" s="147"/>
      <c r="M2" s="147"/>
      <c r="N2" s="147"/>
      <c r="O2" s="147"/>
      <c r="P2" s="147"/>
      <c r="Q2" s="151" t="s">
        <v>240</v>
      </c>
      <c r="R2" s="151"/>
      <c r="S2" s="151"/>
      <c r="T2" s="152" t="s">
        <v>241</v>
      </c>
      <c r="U2" s="152"/>
      <c r="V2" s="152"/>
      <c r="W2" s="152"/>
      <c r="AB2" s="153" t="s">
        <v>242</v>
      </c>
      <c r="AC2" s="153"/>
      <c r="AD2" s="153"/>
      <c r="AE2" s="124" t="s">
        <v>3</v>
      </c>
      <c r="AF2" s="124"/>
      <c r="AG2" s="143" t="s">
        <v>390</v>
      </c>
      <c r="AH2" s="144"/>
      <c r="AI2" s="144"/>
      <c r="AJ2" s="145"/>
      <c r="AK2" s="114" t="s">
        <v>410</v>
      </c>
      <c r="AL2" s="114"/>
      <c r="AM2" s="114"/>
    </row>
    <row r="3" spans="1:39" ht="51" customHeight="1" x14ac:dyDescent="0.25">
      <c r="A3" s="139" t="s">
        <v>4</v>
      </c>
      <c r="B3" s="139"/>
      <c r="C3" s="135" t="s">
        <v>5</v>
      </c>
      <c r="D3" s="135"/>
      <c r="E3" s="135" t="s">
        <v>6</v>
      </c>
      <c r="F3" s="135"/>
      <c r="G3" s="135" t="s">
        <v>7</v>
      </c>
      <c r="H3" s="135"/>
      <c r="I3" s="135" t="s">
        <v>8</v>
      </c>
      <c r="J3" s="135"/>
      <c r="K3" s="9" t="s">
        <v>9</v>
      </c>
      <c r="L3" s="26" t="s">
        <v>10</v>
      </c>
      <c r="M3" s="103" t="s">
        <v>64</v>
      </c>
      <c r="N3" s="103" t="s">
        <v>12</v>
      </c>
      <c r="O3" s="9" t="s">
        <v>13</v>
      </c>
      <c r="P3" s="9" t="s">
        <v>14</v>
      </c>
      <c r="Q3" s="9" t="s">
        <v>15</v>
      </c>
      <c r="R3" s="9" t="s">
        <v>65</v>
      </c>
      <c r="S3" s="9" t="s">
        <v>17</v>
      </c>
      <c r="T3" s="76" t="s">
        <v>243</v>
      </c>
      <c r="U3" s="76" t="s">
        <v>244</v>
      </c>
      <c r="V3" s="80" t="s">
        <v>21</v>
      </c>
      <c r="W3" s="10" t="s">
        <v>20</v>
      </c>
      <c r="X3" s="52" t="s">
        <v>245</v>
      </c>
      <c r="Y3" s="52" t="s">
        <v>246</v>
      </c>
      <c r="Z3" s="52" t="s">
        <v>247</v>
      </c>
      <c r="AA3" s="24" t="s">
        <v>248</v>
      </c>
      <c r="AB3" s="9" t="s">
        <v>22</v>
      </c>
      <c r="AC3" s="9" t="s">
        <v>23</v>
      </c>
      <c r="AD3" s="9" t="s">
        <v>24</v>
      </c>
      <c r="AE3" s="9" t="s">
        <v>26</v>
      </c>
      <c r="AF3" s="9" t="s">
        <v>27</v>
      </c>
      <c r="AG3" s="103" t="s">
        <v>387</v>
      </c>
      <c r="AH3" s="103" t="s">
        <v>388</v>
      </c>
      <c r="AI3" s="103" t="s">
        <v>20</v>
      </c>
      <c r="AJ3" s="103" t="s">
        <v>389</v>
      </c>
      <c r="AK3" s="10" t="s">
        <v>401</v>
      </c>
      <c r="AL3" s="10" t="s">
        <v>390</v>
      </c>
      <c r="AM3" s="10" t="s">
        <v>402</v>
      </c>
    </row>
    <row r="4" spans="1:39" ht="225" x14ac:dyDescent="0.25">
      <c r="A4" s="154" t="s">
        <v>29</v>
      </c>
      <c r="B4" s="155"/>
      <c r="C4" s="160" t="s">
        <v>249</v>
      </c>
      <c r="D4" s="160"/>
      <c r="E4" s="160" t="s">
        <v>69</v>
      </c>
      <c r="F4" s="160"/>
      <c r="G4" s="48">
        <v>1</v>
      </c>
      <c r="H4" s="53" t="s">
        <v>250</v>
      </c>
      <c r="I4" s="48">
        <v>1</v>
      </c>
      <c r="J4" s="48" t="s">
        <v>251</v>
      </c>
      <c r="K4" s="46" t="s">
        <v>252</v>
      </c>
      <c r="L4" s="48" t="s">
        <v>253</v>
      </c>
      <c r="M4" s="54">
        <v>0.2</v>
      </c>
      <c r="N4" s="54">
        <v>0.5</v>
      </c>
      <c r="O4" s="54">
        <v>0.3</v>
      </c>
      <c r="P4" s="55">
        <v>0</v>
      </c>
      <c r="Q4" s="56">
        <v>0.2</v>
      </c>
      <c r="R4" s="57" t="s">
        <v>254</v>
      </c>
      <c r="S4" s="57" t="s">
        <v>255</v>
      </c>
      <c r="T4" s="56">
        <v>0.3</v>
      </c>
      <c r="U4" s="57" t="s">
        <v>256</v>
      </c>
      <c r="V4" s="57" t="s">
        <v>257</v>
      </c>
      <c r="W4" s="57" t="s">
        <v>258</v>
      </c>
      <c r="X4" s="58"/>
      <c r="Y4" s="58"/>
      <c r="Z4" s="58"/>
      <c r="AA4" s="32" t="s">
        <v>259</v>
      </c>
      <c r="AB4" s="20">
        <f>M4+N4</f>
        <v>0.7</v>
      </c>
      <c r="AC4" s="20">
        <f>Q4+T4</f>
        <v>0.5</v>
      </c>
      <c r="AD4" s="20">
        <f>AC4/AB4</f>
        <v>0.7142857142857143</v>
      </c>
      <c r="AE4" s="20">
        <f>N4</f>
        <v>0.5</v>
      </c>
      <c r="AF4" s="20">
        <f>T4</f>
        <v>0.3</v>
      </c>
      <c r="AG4" s="56">
        <v>0.3</v>
      </c>
      <c r="AH4" s="99" t="s">
        <v>479</v>
      </c>
      <c r="AI4" s="81"/>
      <c r="AJ4" s="100" t="s">
        <v>475</v>
      </c>
      <c r="AK4" s="20">
        <f>M4+N4+O4</f>
        <v>1</v>
      </c>
      <c r="AL4" s="20">
        <f>Q4+T4+AG4</f>
        <v>0.8</v>
      </c>
      <c r="AM4" s="20">
        <f>AL4/AK4</f>
        <v>0.8</v>
      </c>
    </row>
    <row r="5" spans="1:39" ht="409.5" x14ac:dyDescent="0.25">
      <c r="A5" s="156"/>
      <c r="B5" s="157"/>
      <c r="C5" s="160"/>
      <c r="D5" s="160"/>
      <c r="E5" s="160"/>
      <c r="F5" s="160"/>
      <c r="G5" s="160">
        <v>2</v>
      </c>
      <c r="H5" s="161" t="s">
        <v>260</v>
      </c>
      <c r="I5" s="59">
        <v>2</v>
      </c>
      <c r="J5" s="48" t="s">
        <v>261</v>
      </c>
      <c r="K5" s="46" t="s">
        <v>262</v>
      </c>
      <c r="L5" s="48" t="s">
        <v>263</v>
      </c>
      <c r="M5" s="55">
        <v>0.2</v>
      </c>
      <c r="N5" s="55">
        <v>0.3</v>
      </c>
      <c r="O5" s="55">
        <v>0.3</v>
      </c>
      <c r="P5" s="55">
        <v>0.2</v>
      </c>
      <c r="Q5" s="56">
        <v>0.2</v>
      </c>
      <c r="R5" s="57" t="s">
        <v>264</v>
      </c>
      <c r="S5" s="57" t="s">
        <v>265</v>
      </c>
      <c r="T5" s="56">
        <v>0.3</v>
      </c>
      <c r="U5" s="57" t="s">
        <v>266</v>
      </c>
      <c r="V5" s="57" t="s">
        <v>267</v>
      </c>
      <c r="W5" s="57"/>
      <c r="X5" s="58"/>
      <c r="Y5" s="58"/>
      <c r="Z5" s="58"/>
      <c r="AA5" s="32" t="s">
        <v>268</v>
      </c>
      <c r="AB5" s="20">
        <f t="shared" ref="AB5:AB13" si="0">M5+N5</f>
        <v>0.5</v>
      </c>
      <c r="AC5" s="20">
        <f t="shared" ref="AC5:AC13" si="1">Q5+T5</f>
        <v>0.5</v>
      </c>
      <c r="AD5" s="20">
        <f t="shared" ref="AD5:AD13" si="2">AC5/AB5</f>
        <v>1</v>
      </c>
      <c r="AE5" s="20">
        <f t="shared" ref="AE5:AE13" si="3">N5</f>
        <v>0.3</v>
      </c>
      <c r="AF5" s="20">
        <f t="shared" ref="AF5:AF13" si="4">T5</f>
        <v>0.3</v>
      </c>
      <c r="AG5" s="56">
        <v>0.3</v>
      </c>
      <c r="AH5" s="99" t="s">
        <v>481</v>
      </c>
      <c r="AI5" s="81"/>
      <c r="AJ5" s="100" t="s">
        <v>476</v>
      </c>
      <c r="AK5" s="20">
        <f>M5+N5+O5</f>
        <v>0.8</v>
      </c>
      <c r="AL5" s="20">
        <f t="shared" ref="AL5:AL13" si="5">Q5+T5+AG5</f>
        <v>0.8</v>
      </c>
      <c r="AM5" s="20">
        <f t="shared" ref="AM5:AM13" si="6">AL5/AK5</f>
        <v>1</v>
      </c>
    </row>
    <row r="6" spans="1:39" ht="187.5" customHeight="1" x14ac:dyDescent="0.25">
      <c r="A6" s="156"/>
      <c r="B6" s="157"/>
      <c r="C6" s="160"/>
      <c r="D6" s="160"/>
      <c r="E6" s="160"/>
      <c r="F6" s="160"/>
      <c r="G6" s="160"/>
      <c r="H6" s="161"/>
      <c r="I6" s="59">
        <v>3</v>
      </c>
      <c r="J6" s="48" t="s">
        <v>269</v>
      </c>
      <c r="K6" s="46" t="s">
        <v>270</v>
      </c>
      <c r="L6" s="48" t="s">
        <v>253</v>
      </c>
      <c r="M6" s="55">
        <v>0.2</v>
      </c>
      <c r="N6" s="55">
        <v>0.3</v>
      </c>
      <c r="O6" s="55">
        <v>0.3</v>
      </c>
      <c r="P6" s="55">
        <v>0.2</v>
      </c>
      <c r="Q6" s="56">
        <v>0.2</v>
      </c>
      <c r="R6" s="57" t="s">
        <v>271</v>
      </c>
      <c r="S6" s="57" t="s">
        <v>272</v>
      </c>
      <c r="T6" s="56">
        <v>0.3</v>
      </c>
      <c r="U6" s="57" t="s">
        <v>273</v>
      </c>
      <c r="V6" s="57" t="s">
        <v>274</v>
      </c>
      <c r="W6" s="57"/>
      <c r="X6" s="58"/>
      <c r="Y6" s="58"/>
      <c r="Z6" s="58"/>
      <c r="AA6" s="60" t="s">
        <v>275</v>
      </c>
      <c r="AB6" s="20">
        <f t="shared" si="0"/>
        <v>0.5</v>
      </c>
      <c r="AC6" s="20">
        <f t="shared" si="1"/>
        <v>0.5</v>
      </c>
      <c r="AD6" s="20">
        <f t="shared" si="2"/>
        <v>1</v>
      </c>
      <c r="AE6" s="20">
        <f t="shared" si="3"/>
        <v>0.3</v>
      </c>
      <c r="AF6" s="20">
        <f t="shared" si="4"/>
        <v>0.3</v>
      </c>
      <c r="AG6" s="56">
        <v>0.3</v>
      </c>
      <c r="AH6" s="99" t="s">
        <v>440</v>
      </c>
      <c r="AI6" s="81"/>
      <c r="AJ6" s="100" t="s">
        <v>441</v>
      </c>
      <c r="AK6" s="20">
        <f t="shared" ref="AK6:AK13" si="7">M6+N6+O6</f>
        <v>0.8</v>
      </c>
      <c r="AL6" s="20">
        <f t="shared" si="5"/>
        <v>0.8</v>
      </c>
      <c r="AM6" s="20">
        <f t="shared" si="6"/>
        <v>1</v>
      </c>
    </row>
    <row r="7" spans="1:39" ht="369" customHeight="1" x14ac:dyDescent="0.25">
      <c r="A7" s="156"/>
      <c r="B7" s="157"/>
      <c r="C7" s="160" t="s">
        <v>276</v>
      </c>
      <c r="D7" s="160"/>
      <c r="E7" s="160"/>
      <c r="F7" s="160"/>
      <c r="G7" s="48">
        <v>3</v>
      </c>
      <c r="H7" s="53" t="s">
        <v>277</v>
      </c>
      <c r="I7" s="59">
        <v>4</v>
      </c>
      <c r="J7" s="48" t="s">
        <v>278</v>
      </c>
      <c r="K7" s="46" t="s">
        <v>279</v>
      </c>
      <c r="L7" s="48" t="s">
        <v>280</v>
      </c>
      <c r="M7" s="55">
        <v>0.1</v>
      </c>
      <c r="N7" s="55">
        <v>0.4</v>
      </c>
      <c r="O7" s="55">
        <v>0.5</v>
      </c>
      <c r="P7" s="55">
        <v>0</v>
      </c>
      <c r="Q7" s="56">
        <v>0.1</v>
      </c>
      <c r="R7" s="57" t="s">
        <v>281</v>
      </c>
      <c r="S7" s="61" t="s">
        <v>282</v>
      </c>
      <c r="T7" s="56">
        <v>0.2</v>
      </c>
      <c r="U7" s="61" t="s">
        <v>283</v>
      </c>
      <c r="V7" s="61" t="s">
        <v>284</v>
      </c>
      <c r="W7" s="57" t="s">
        <v>285</v>
      </c>
      <c r="X7" s="58"/>
      <c r="Y7" s="58"/>
      <c r="Z7" s="58"/>
      <c r="AA7" s="32" t="s">
        <v>286</v>
      </c>
      <c r="AB7" s="20">
        <f t="shared" si="0"/>
        <v>0.5</v>
      </c>
      <c r="AC7" s="20">
        <f t="shared" si="1"/>
        <v>0.30000000000000004</v>
      </c>
      <c r="AD7" s="20">
        <f t="shared" si="2"/>
        <v>0.60000000000000009</v>
      </c>
      <c r="AE7" s="20">
        <f t="shared" si="3"/>
        <v>0.4</v>
      </c>
      <c r="AF7" s="20">
        <f t="shared" si="4"/>
        <v>0.2</v>
      </c>
      <c r="AG7" s="56">
        <v>0.5</v>
      </c>
      <c r="AH7" s="99" t="s">
        <v>442</v>
      </c>
      <c r="AI7" s="81"/>
      <c r="AJ7" s="101" t="s">
        <v>477</v>
      </c>
      <c r="AK7" s="20">
        <f t="shared" si="7"/>
        <v>1</v>
      </c>
      <c r="AL7" s="20">
        <f t="shared" si="5"/>
        <v>0.8</v>
      </c>
      <c r="AM7" s="20">
        <f t="shared" si="6"/>
        <v>0.8</v>
      </c>
    </row>
    <row r="8" spans="1:39" ht="203.25" customHeight="1" x14ac:dyDescent="0.25">
      <c r="A8" s="156"/>
      <c r="B8" s="157"/>
      <c r="C8" s="160"/>
      <c r="D8" s="160"/>
      <c r="E8" s="162" t="s">
        <v>287</v>
      </c>
      <c r="F8" s="162"/>
      <c r="G8" s="160">
        <v>4</v>
      </c>
      <c r="H8" s="161" t="s">
        <v>288</v>
      </c>
      <c r="I8" s="59">
        <v>5</v>
      </c>
      <c r="J8" s="48" t="s">
        <v>289</v>
      </c>
      <c r="K8" s="46" t="s">
        <v>290</v>
      </c>
      <c r="L8" s="48" t="s">
        <v>291</v>
      </c>
      <c r="M8" s="54">
        <v>0.1</v>
      </c>
      <c r="N8" s="54">
        <v>0.4</v>
      </c>
      <c r="O8" s="54">
        <v>0.3</v>
      </c>
      <c r="P8" s="54">
        <v>0.2</v>
      </c>
      <c r="Q8" s="56">
        <v>0.25</v>
      </c>
      <c r="R8" s="57" t="s">
        <v>292</v>
      </c>
      <c r="S8" s="57" t="s">
        <v>293</v>
      </c>
      <c r="T8" s="56">
        <v>0.4</v>
      </c>
      <c r="U8" s="62" t="s">
        <v>294</v>
      </c>
      <c r="V8" s="57" t="s">
        <v>295</v>
      </c>
      <c r="W8" s="57"/>
      <c r="X8" s="58"/>
      <c r="Y8" s="58"/>
      <c r="Z8" s="58"/>
      <c r="AA8" s="60" t="s">
        <v>275</v>
      </c>
      <c r="AB8" s="20">
        <f t="shared" si="0"/>
        <v>0.5</v>
      </c>
      <c r="AC8" s="20">
        <f t="shared" si="1"/>
        <v>0.65</v>
      </c>
      <c r="AD8" s="20">
        <v>1</v>
      </c>
      <c r="AE8" s="20">
        <f t="shared" si="3"/>
        <v>0.4</v>
      </c>
      <c r="AF8" s="20">
        <f t="shared" si="4"/>
        <v>0.4</v>
      </c>
      <c r="AG8" s="56">
        <v>0.3</v>
      </c>
      <c r="AH8" s="99" t="s">
        <v>443</v>
      </c>
      <c r="AI8" s="81"/>
      <c r="AJ8" s="101" t="s">
        <v>444</v>
      </c>
      <c r="AK8" s="20">
        <f t="shared" si="7"/>
        <v>0.8</v>
      </c>
      <c r="AL8" s="20">
        <f t="shared" si="5"/>
        <v>0.95</v>
      </c>
      <c r="AM8" s="20">
        <v>1</v>
      </c>
    </row>
    <row r="9" spans="1:39" ht="111.75" customHeight="1" x14ac:dyDescent="0.25">
      <c r="A9" s="156"/>
      <c r="B9" s="157"/>
      <c r="C9" s="160"/>
      <c r="D9" s="160"/>
      <c r="E9" s="162"/>
      <c r="F9" s="162"/>
      <c r="G9" s="160"/>
      <c r="H9" s="161"/>
      <c r="I9" s="59">
        <v>6</v>
      </c>
      <c r="J9" s="48" t="s">
        <v>296</v>
      </c>
      <c r="K9" s="46" t="s">
        <v>297</v>
      </c>
      <c r="L9" s="48" t="s">
        <v>291</v>
      </c>
      <c r="M9" s="54">
        <v>0.25</v>
      </c>
      <c r="N9" s="54">
        <v>0.25</v>
      </c>
      <c r="O9" s="54">
        <v>0.25</v>
      </c>
      <c r="P9" s="54">
        <v>0.25</v>
      </c>
      <c r="Q9" s="56">
        <v>0.2</v>
      </c>
      <c r="R9" s="57" t="s">
        <v>298</v>
      </c>
      <c r="S9" s="57" t="s">
        <v>299</v>
      </c>
      <c r="T9" s="56">
        <v>0.25</v>
      </c>
      <c r="U9" s="62" t="s">
        <v>300</v>
      </c>
      <c r="V9" s="57" t="s">
        <v>301</v>
      </c>
      <c r="W9" s="57"/>
      <c r="X9" s="58"/>
      <c r="Y9" s="58"/>
      <c r="Z9" s="58"/>
      <c r="AA9" s="60" t="s">
        <v>275</v>
      </c>
      <c r="AB9" s="20">
        <f t="shared" si="0"/>
        <v>0.5</v>
      </c>
      <c r="AC9" s="20">
        <f t="shared" si="1"/>
        <v>0.45</v>
      </c>
      <c r="AD9" s="20">
        <f t="shared" si="2"/>
        <v>0.9</v>
      </c>
      <c r="AE9" s="20">
        <f t="shared" si="3"/>
        <v>0.25</v>
      </c>
      <c r="AF9" s="20">
        <f t="shared" si="4"/>
        <v>0.25</v>
      </c>
      <c r="AG9" s="56">
        <v>0.25</v>
      </c>
      <c r="AH9" s="99" t="s">
        <v>445</v>
      </c>
      <c r="AI9" s="81"/>
      <c r="AJ9" s="101" t="s">
        <v>446</v>
      </c>
      <c r="AK9" s="20">
        <f t="shared" si="7"/>
        <v>0.75</v>
      </c>
      <c r="AL9" s="20">
        <f t="shared" si="5"/>
        <v>0.7</v>
      </c>
      <c r="AM9" s="20">
        <f t="shared" si="6"/>
        <v>0.93333333333333324</v>
      </c>
    </row>
    <row r="10" spans="1:39" ht="354.75" customHeight="1" x14ac:dyDescent="0.25">
      <c r="A10" s="156"/>
      <c r="B10" s="157"/>
      <c r="C10" s="160" t="s">
        <v>302</v>
      </c>
      <c r="D10" s="160"/>
      <c r="E10" s="162"/>
      <c r="F10" s="162"/>
      <c r="G10" s="160"/>
      <c r="H10" s="161"/>
      <c r="I10" s="59">
        <v>7</v>
      </c>
      <c r="J10" s="48" t="s">
        <v>303</v>
      </c>
      <c r="K10" s="46" t="s">
        <v>304</v>
      </c>
      <c r="L10" s="48" t="s">
        <v>291</v>
      </c>
      <c r="M10" s="54">
        <v>0</v>
      </c>
      <c r="N10" s="54">
        <v>0</v>
      </c>
      <c r="O10" s="54">
        <v>0.4</v>
      </c>
      <c r="P10" s="54">
        <v>0.6</v>
      </c>
      <c r="Q10" s="56">
        <v>0.25</v>
      </c>
      <c r="R10" s="57" t="s">
        <v>305</v>
      </c>
      <c r="S10" s="57" t="s">
        <v>306</v>
      </c>
      <c r="T10" s="56">
        <v>0.1</v>
      </c>
      <c r="U10" s="62" t="s">
        <v>307</v>
      </c>
      <c r="V10" s="57" t="s">
        <v>308</v>
      </c>
      <c r="W10" s="57"/>
      <c r="X10" s="58"/>
      <c r="Y10" s="58"/>
      <c r="Z10" s="58"/>
      <c r="AA10" s="60" t="s">
        <v>275</v>
      </c>
      <c r="AB10" s="20">
        <f t="shared" si="0"/>
        <v>0</v>
      </c>
      <c r="AC10" s="20">
        <f t="shared" si="1"/>
        <v>0.35</v>
      </c>
      <c r="AD10" s="20">
        <v>1</v>
      </c>
      <c r="AE10" s="20">
        <f t="shared" si="3"/>
        <v>0</v>
      </c>
      <c r="AF10" s="20">
        <v>0</v>
      </c>
      <c r="AG10" s="56">
        <v>0.4</v>
      </c>
      <c r="AH10" s="99" t="s">
        <v>447</v>
      </c>
      <c r="AI10" s="81"/>
      <c r="AJ10" s="101" t="s">
        <v>448</v>
      </c>
      <c r="AK10" s="20">
        <f t="shared" si="7"/>
        <v>0.4</v>
      </c>
      <c r="AL10" s="20">
        <f t="shared" si="5"/>
        <v>0.75</v>
      </c>
      <c r="AM10" s="20">
        <v>1</v>
      </c>
    </row>
    <row r="11" spans="1:39" ht="409.5" customHeight="1" x14ac:dyDescent="0.25">
      <c r="A11" s="156"/>
      <c r="B11" s="157"/>
      <c r="C11" s="160"/>
      <c r="D11" s="160"/>
      <c r="E11" s="162"/>
      <c r="F11" s="162"/>
      <c r="G11" s="163">
        <v>5</v>
      </c>
      <c r="H11" s="166" t="s">
        <v>309</v>
      </c>
      <c r="I11" s="59">
        <v>8</v>
      </c>
      <c r="J11" s="48" t="s">
        <v>310</v>
      </c>
      <c r="K11" s="46" t="s">
        <v>311</v>
      </c>
      <c r="L11" s="48" t="s">
        <v>312</v>
      </c>
      <c r="M11" s="54">
        <v>0.1</v>
      </c>
      <c r="N11" s="54">
        <v>0.3</v>
      </c>
      <c r="O11" s="54">
        <v>0.4</v>
      </c>
      <c r="P11" s="54">
        <v>0.2</v>
      </c>
      <c r="Q11" s="56">
        <v>0.1</v>
      </c>
      <c r="R11" s="57" t="s">
        <v>313</v>
      </c>
      <c r="S11" s="57" t="s">
        <v>314</v>
      </c>
      <c r="T11" s="56">
        <v>0.4</v>
      </c>
      <c r="U11" s="57" t="s">
        <v>315</v>
      </c>
      <c r="V11" s="57" t="s">
        <v>316</v>
      </c>
      <c r="W11" s="57"/>
      <c r="X11" s="58"/>
      <c r="Y11" s="58"/>
      <c r="Z11" s="58"/>
      <c r="AA11" s="60" t="s">
        <v>275</v>
      </c>
      <c r="AB11" s="20">
        <f t="shared" si="0"/>
        <v>0.4</v>
      </c>
      <c r="AC11" s="20">
        <f t="shared" si="1"/>
        <v>0.5</v>
      </c>
      <c r="AD11" s="20">
        <v>1</v>
      </c>
      <c r="AE11" s="20">
        <f t="shared" si="3"/>
        <v>0.3</v>
      </c>
      <c r="AF11" s="20">
        <f t="shared" si="4"/>
        <v>0.4</v>
      </c>
      <c r="AG11" s="56">
        <v>0.4</v>
      </c>
      <c r="AH11" s="99" t="s">
        <v>449</v>
      </c>
      <c r="AI11" s="81"/>
      <c r="AJ11" s="100" t="s">
        <v>450</v>
      </c>
      <c r="AK11" s="20">
        <f t="shared" si="7"/>
        <v>0.8</v>
      </c>
      <c r="AL11" s="20">
        <f t="shared" si="5"/>
        <v>0.9</v>
      </c>
      <c r="AM11" s="20">
        <v>1</v>
      </c>
    </row>
    <row r="12" spans="1:39" ht="330" x14ac:dyDescent="0.25">
      <c r="A12" s="156"/>
      <c r="B12" s="157"/>
      <c r="C12" s="160"/>
      <c r="D12" s="160"/>
      <c r="E12" s="162"/>
      <c r="F12" s="162"/>
      <c r="G12" s="164"/>
      <c r="H12" s="167"/>
      <c r="I12" s="59">
        <v>9</v>
      </c>
      <c r="J12" s="48" t="s">
        <v>317</v>
      </c>
      <c r="K12" s="46" t="s">
        <v>318</v>
      </c>
      <c r="L12" s="48" t="s">
        <v>319</v>
      </c>
      <c r="M12" s="54">
        <v>0.3</v>
      </c>
      <c r="N12" s="54">
        <v>0.3</v>
      </c>
      <c r="O12" s="54">
        <v>0.2</v>
      </c>
      <c r="P12" s="54">
        <v>0.2</v>
      </c>
      <c r="Q12" s="56">
        <v>0.3</v>
      </c>
      <c r="R12" s="57" t="s">
        <v>320</v>
      </c>
      <c r="S12" s="57" t="s">
        <v>321</v>
      </c>
      <c r="T12" s="56">
        <v>0.3</v>
      </c>
      <c r="U12" s="57" t="s">
        <v>322</v>
      </c>
      <c r="V12" s="57" t="s">
        <v>323</v>
      </c>
      <c r="W12" s="57"/>
      <c r="X12" s="58"/>
      <c r="Y12" s="58"/>
      <c r="Z12" s="58"/>
      <c r="AA12" s="60" t="s">
        <v>275</v>
      </c>
      <c r="AB12" s="20">
        <f t="shared" si="0"/>
        <v>0.6</v>
      </c>
      <c r="AC12" s="20">
        <f t="shared" si="1"/>
        <v>0.6</v>
      </c>
      <c r="AD12" s="20">
        <f t="shared" si="2"/>
        <v>1</v>
      </c>
      <c r="AE12" s="20">
        <f t="shared" si="3"/>
        <v>0.3</v>
      </c>
      <c r="AF12" s="20">
        <f t="shared" si="4"/>
        <v>0.3</v>
      </c>
      <c r="AG12" s="56">
        <v>0.2</v>
      </c>
      <c r="AH12" s="99" t="s">
        <v>451</v>
      </c>
      <c r="AI12" s="81"/>
      <c r="AJ12" s="100" t="s">
        <v>452</v>
      </c>
      <c r="AK12" s="20">
        <f t="shared" si="7"/>
        <v>0.8</v>
      </c>
      <c r="AL12" s="20">
        <f t="shared" si="5"/>
        <v>0.8</v>
      </c>
      <c r="AM12" s="20">
        <f t="shared" si="6"/>
        <v>1</v>
      </c>
    </row>
    <row r="13" spans="1:39" ht="213.75" customHeight="1" x14ac:dyDescent="0.25">
      <c r="A13" s="158"/>
      <c r="B13" s="159"/>
      <c r="C13" s="169" t="s">
        <v>249</v>
      </c>
      <c r="D13" s="170"/>
      <c r="E13" s="162"/>
      <c r="F13" s="162"/>
      <c r="G13" s="165"/>
      <c r="H13" s="168"/>
      <c r="I13" s="59">
        <v>10</v>
      </c>
      <c r="J13" s="48" t="s">
        <v>324</v>
      </c>
      <c r="K13" s="46" t="s">
        <v>325</v>
      </c>
      <c r="L13" s="48" t="s">
        <v>326</v>
      </c>
      <c r="M13" s="54">
        <v>0.2</v>
      </c>
      <c r="N13" s="54">
        <v>0.3</v>
      </c>
      <c r="O13" s="54">
        <v>0.3</v>
      </c>
      <c r="P13" s="54">
        <v>0.2</v>
      </c>
      <c r="Q13" s="56">
        <v>0.1</v>
      </c>
      <c r="R13" s="57" t="s">
        <v>391</v>
      </c>
      <c r="S13" s="57" t="s">
        <v>484</v>
      </c>
      <c r="T13" s="56">
        <v>0.4</v>
      </c>
      <c r="U13" s="57" t="s">
        <v>392</v>
      </c>
      <c r="V13" s="57" t="s">
        <v>327</v>
      </c>
      <c r="W13" s="57"/>
      <c r="X13" s="58"/>
      <c r="Y13" s="58"/>
      <c r="Z13" s="58"/>
      <c r="AA13" s="60" t="s">
        <v>328</v>
      </c>
      <c r="AB13" s="20">
        <f t="shared" si="0"/>
        <v>0.5</v>
      </c>
      <c r="AC13" s="20">
        <f t="shared" si="1"/>
        <v>0.5</v>
      </c>
      <c r="AD13" s="20">
        <f t="shared" si="2"/>
        <v>1</v>
      </c>
      <c r="AE13" s="20">
        <f t="shared" si="3"/>
        <v>0.3</v>
      </c>
      <c r="AF13" s="20">
        <f t="shared" si="4"/>
        <v>0.4</v>
      </c>
      <c r="AG13" s="54">
        <v>0.3</v>
      </c>
      <c r="AH13" s="32" t="s">
        <v>482</v>
      </c>
      <c r="AI13" s="78"/>
      <c r="AJ13" s="32" t="s">
        <v>478</v>
      </c>
      <c r="AK13" s="20">
        <f t="shared" si="7"/>
        <v>0.8</v>
      </c>
      <c r="AL13" s="20">
        <f t="shared" si="5"/>
        <v>0.8</v>
      </c>
      <c r="AM13" s="20">
        <f t="shared" si="6"/>
        <v>1</v>
      </c>
    </row>
    <row r="14" spans="1:39" ht="51" customHeight="1" x14ac:dyDescent="0.25">
      <c r="AJ14" s="105" t="s">
        <v>480</v>
      </c>
      <c r="AM14" s="106">
        <f>AVERAGE(AM4:AM13)</f>
        <v>0.95333333333333337</v>
      </c>
    </row>
  </sheetData>
  <sheetProtection algorithmName="SHA-512" hashValue="seqvDK1VmxZ2NGdfKW1xuNnvqmui32CchF+EMueahJFgsYISC0C+IwACa7d9j7s67dep7JEUM3o0B442DXmM1w==" saltValue="wY9KWMQ94mU6qRGjyUncKg==" spinCount="100000" sheet="1" objects="1" scenarios="1" selectLockedCells="1" selectUnlockedCells="1"/>
  <mergeCells count="28">
    <mergeCell ref="A4:B13"/>
    <mergeCell ref="C4:D6"/>
    <mergeCell ref="E4:F7"/>
    <mergeCell ref="G5:G6"/>
    <mergeCell ref="H5:H6"/>
    <mergeCell ref="C7:D9"/>
    <mergeCell ref="E8:F13"/>
    <mergeCell ref="G8:G10"/>
    <mergeCell ref="H8:H10"/>
    <mergeCell ref="C10:D12"/>
    <mergeCell ref="G11:G13"/>
    <mergeCell ref="H11:H13"/>
    <mergeCell ref="C13:D13"/>
    <mergeCell ref="AK2:AM2"/>
    <mergeCell ref="AG2:AJ2"/>
    <mergeCell ref="A3:B3"/>
    <mergeCell ref="C3:D3"/>
    <mergeCell ref="E3:F3"/>
    <mergeCell ref="G3:H3"/>
    <mergeCell ref="I3:J3"/>
    <mergeCell ref="A1:D2"/>
    <mergeCell ref="E1:P2"/>
    <mergeCell ref="Q1:AD1"/>
    <mergeCell ref="AE1:AF1"/>
    <mergeCell ref="Q2:S2"/>
    <mergeCell ref="T2:W2"/>
    <mergeCell ref="AB2:AD2"/>
    <mergeCell ref="AE2:AF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
  <sheetViews>
    <sheetView zoomScale="60" zoomScaleNormal="60" workbookViewId="0">
      <selection activeCell="L6" sqref="L6"/>
    </sheetView>
  </sheetViews>
  <sheetFormatPr baseColWidth="10" defaultRowHeight="15" x14ac:dyDescent="0.25"/>
  <cols>
    <col min="1" max="1" width="4.42578125" customWidth="1"/>
    <col min="3" max="3" width="2.7109375" customWidth="1"/>
    <col min="5" max="5" width="3.42578125" customWidth="1"/>
    <col min="7" max="7" width="3.42578125" customWidth="1"/>
    <col min="8" max="8" width="22" customWidth="1"/>
    <col min="9" max="9" width="3.28515625" customWidth="1"/>
    <col min="10" max="10" width="41.42578125" customWidth="1"/>
    <col min="11" max="11" width="28.42578125" customWidth="1"/>
    <col min="12" max="12" width="27.7109375" customWidth="1"/>
    <col min="13" max="13" width="18.5703125" customWidth="1"/>
    <col min="14" max="14" width="19.28515625" customWidth="1"/>
    <col min="15" max="15" width="20.28515625" customWidth="1"/>
    <col min="16" max="16" width="18.85546875" customWidth="1"/>
    <col min="17" max="17" width="18.42578125" customWidth="1"/>
    <col min="18" max="18" width="61.140625" customWidth="1"/>
    <col min="19" max="19" width="35.140625" customWidth="1"/>
    <col min="20" max="20" width="17.28515625" customWidth="1"/>
    <col min="21" max="21" width="80.7109375" customWidth="1"/>
    <col min="22" max="22" width="0" hidden="1" customWidth="1"/>
    <col min="23" max="23" width="39.28515625" customWidth="1"/>
    <col min="24" max="30" width="0" hidden="1" customWidth="1"/>
    <col min="31" max="31" width="32.7109375" customWidth="1"/>
    <col min="32" max="32" width="62.42578125" customWidth="1"/>
    <col min="33" max="33" width="26.140625" hidden="1" customWidth="1"/>
    <col min="34" max="34" width="46" style="96" customWidth="1"/>
    <col min="35" max="35" width="31.28515625" hidden="1" customWidth="1"/>
    <col min="36" max="36" width="33.28515625" hidden="1" customWidth="1"/>
    <col min="37" max="37" width="59.42578125" customWidth="1"/>
  </cols>
  <sheetData>
    <row r="1" spans="1:37" x14ac:dyDescent="0.25">
      <c r="A1" s="117"/>
      <c r="B1" s="117"/>
      <c r="C1" s="117"/>
      <c r="D1" s="117"/>
      <c r="E1" s="147" t="s">
        <v>329</v>
      </c>
      <c r="F1" s="147"/>
      <c r="G1" s="147"/>
      <c r="H1" s="147"/>
      <c r="I1" s="147"/>
      <c r="J1" s="147"/>
      <c r="K1" s="147"/>
      <c r="L1" s="147"/>
      <c r="M1" s="147"/>
      <c r="N1" s="147"/>
      <c r="O1" s="147"/>
      <c r="P1" s="147"/>
      <c r="Q1" s="64"/>
      <c r="R1" s="64"/>
      <c r="AC1" s="65"/>
    </row>
    <row r="2" spans="1:37" x14ac:dyDescent="0.25">
      <c r="A2" s="117"/>
      <c r="B2" s="117"/>
      <c r="C2" s="117"/>
      <c r="D2" s="117"/>
      <c r="E2" s="147"/>
      <c r="F2" s="147"/>
      <c r="G2" s="147"/>
      <c r="H2" s="147"/>
      <c r="I2" s="147"/>
      <c r="J2" s="147"/>
      <c r="K2" s="147"/>
      <c r="L2" s="147"/>
      <c r="M2" s="147"/>
      <c r="N2" s="147"/>
      <c r="O2" s="147"/>
      <c r="P2" s="147"/>
      <c r="Q2" s="138" t="s">
        <v>330</v>
      </c>
      <c r="R2" s="138"/>
      <c r="S2" s="138"/>
      <c r="T2" s="138" t="s">
        <v>331</v>
      </c>
      <c r="U2" s="138"/>
      <c r="V2" s="138"/>
      <c r="W2" s="138"/>
      <c r="X2" s="138" t="s">
        <v>332</v>
      </c>
      <c r="Y2" s="138"/>
      <c r="Z2" s="138"/>
      <c r="AA2" s="138"/>
      <c r="AB2" s="138"/>
      <c r="AC2" s="124" t="s">
        <v>3</v>
      </c>
      <c r="AD2" s="124"/>
      <c r="AE2" s="114" t="s">
        <v>390</v>
      </c>
      <c r="AF2" s="114"/>
      <c r="AG2" s="114"/>
      <c r="AH2" s="114"/>
      <c r="AI2" s="114" t="s">
        <v>410</v>
      </c>
      <c r="AJ2" s="114"/>
      <c r="AK2" s="114"/>
    </row>
    <row r="3" spans="1:37" ht="39" customHeight="1" x14ac:dyDescent="0.25">
      <c r="A3" s="117"/>
      <c r="B3" s="117"/>
      <c r="C3" s="117"/>
      <c r="D3" s="117"/>
      <c r="E3" s="147"/>
      <c r="F3" s="147"/>
      <c r="G3" s="147"/>
      <c r="H3" s="147"/>
      <c r="I3" s="147"/>
      <c r="J3" s="147"/>
      <c r="K3" s="147"/>
      <c r="L3" s="147"/>
      <c r="M3" s="147"/>
      <c r="N3" s="147"/>
      <c r="O3" s="147"/>
      <c r="P3" s="147"/>
      <c r="Q3" s="138"/>
      <c r="R3" s="138"/>
      <c r="S3" s="138"/>
      <c r="T3" s="138"/>
      <c r="U3" s="138"/>
      <c r="V3" s="138"/>
      <c r="W3" s="138"/>
      <c r="X3" s="138"/>
      <c r="Y3" s="138"/>
      <c r="Z3" s="138"/>
      <c r="AA3" s="138"/>
      <c r="AB3" s="138"/>
      <c r="AC3" s="124"/>
      <c r="AD3" s="124"/>
      <c r="AE3" s="114"/>
      <c r="AF3" s="114"/>
      <c r="AG3" s="114"/>
      <c r="AH3" s="114"/>
      <c r="AI3" s="114"/>
      <c r="AJ3" s="114"/>
      <c r="AK3" s="114"/>
    </row>
    <row r="4" spans="1:37" ht="115.5" x14ac:dyDescent="0.25">
      <c r="A4" s="139" t="s">
        <v>4</v>
      </c>
      <c r="B4" s="139"/>
      <c r="C4" s="139" t="s">
        <v>5</v>
      </c>
      <c r="D4" s="139"/>
      <c r="E4" s="139" t="s">
        <v>6</v>
      </c>
      <c r="F4" s="139"/>
      <c r="G4" s="141" t="s">
        <v>7</v>
      </c>
      <c r="H4" s="141"/>
      <c r="I4" s="141" t="s">
        <v>8</v>
      </c>
      <c r="J4" s="141"/>
      <c r="K4" s="43" t="s">
        <v>9</v>
      </c>
      <c r="L4" s="44" t="s">
        <v>10</v>
      </c>
      <c r="M4" s="43" t="s">
        <v>333</v>
      </c>
      <c r="N4" s="43" t="s">
        <v>12</v>
      </c>
      <c r="O4" s="43" t="s">
        <v>13</v>
      </c>
      <c r="P4" s="43" t="s">
        <v>14</v>
      </c>
      <c r="Q4" s="43" t="s">
        <v>15</v>
      </c>
      <c r="R4" s="43" t="s">
        <v>65</v>
      </c>
      <c r="S4" s="43" t="s">
        <v>17</v>
      </c>
      <c r="T4" s="77" t="s">
        <v>18</v>
      </c>
      <c r="U4" s="77" t="s">
        <v>19</v>
      </c>
      <c r="V4" s="77" t="s">
        <v>20</v>
      </c>
      <c r="W4" s="77" t="s">
        <v>21</v>
      </c>
      <c r="X4" s="9" t="s">
        <v>22</v>
      </c>
      <c r="Y4" s="9" t="s">
        <v>23</v>
      </c>
      <c r="Z4" s="9" t="s">
        <v>24</v>
      </c>
      <c r="AA4" s="9" t="s">
        <v>66</v>
      </c>
      <c r="AB4" s="9" t="s">
        <v>28</v>
      </c>
      <c r="AC4" s="9" t="s">
        <v>26</v>
      </c>
      <c r="AD4" s="9" t="s">
        <v>27</v>
      </c>
      <c r="AE4" s="104" t="s">
        <v>387</v>
      </c>
      <c r="AF4" s="104" t="s">
        <v>388</v>
      </c>
      <c r="AG4" s="104" t="s">
        <v>20</v>
      </c>
      <c r="AH4" s="104" t="s">
        <v>389</v>
      </c>
      <c r="AI4" s="10" t="s">
        <v>401</v>
      </c>
      <c r="AJ4" s="10" t="s">
        <v>390</v>
      </c>
      <c r="AK4" s="10" t="s">
        <v>402</v>
      </c>
    </row>
    <row r="5" spans="1:37" ht="117" customHeight="1" x14ac:dyDescent="0.25">
      <c r="A5" s="126" t="s">
        <v>29</v>
      </c>
      <c r="B5" s="127"/>
      <c r="C5" s="171"/>
      <c r="D5" s="172"/>
      <c r="E5" s="177" t="s">
        <v>31</v>
      </c>
      <c r="F5" s="178"/>
      <c r="G5" s="41">
        <v>1</v>
      </c>
      <c r="H5" s="39" t="s">
        <v>334</v>
      </c>
      <c r="I5" s="66">
        <v>1</v>
      </c>
      <c r="J5" s="17" t="s">
        <v>335</v>
      </c>
      <c r="K5" s="28" t="s">
        <v>336</v>
      </c>
      <c r="L5" s="67" t="s">
        <v>337</v>
      </c>
      <c r="M5" s="16">
        <v>0</v>
      </c>
      <c r="N5" s="16">
        <v>0</v>
      </c>
      <c r="O5" s="16">
        <v>0.5</v>
      </c>
      <c r="P5" s="16">
        <v>0.5</v>
      </c>
      <c r="Q5" s="22">
        <v>0</v>
      </c>
      <c r="R5" s="27" t="s">
        <v>77</v>
      </c>
      <c r="S5" s="27" t="s">
        <v>77</v>
      </c>
      <c r="T5" s="40">
        <v>0</v>
      </c>
      <c r="U5" s="27" t="s">
        <v>77</v>
      </c>
      <c r="V5" s="27" t="s">
        <v>77</v>
      </c>
      <c r="W5" s="27" t="s">
        <v>77</v>
      </c>
      <c r="X5" s="56">
        <f>M5+Y5</f>
        <v>0</v>
      </c>
      <c r="Y5" s="56">
        <f>Q5+T5</f>
        <v>0</v>
      </c>
      <c r="Z5" s="56">
        <v>0</v>
      </c>
      <c r="AA5" s="68"/>
      <c r="AB5" s="69"/>
      <c r="AC5" s="70">
        <f>N5</f>
        <v>0</v>
      </c>
      <c r="AD5" s="70">
        <f>T5</f>
        <v>0</v>
      </c>
      <c r="AE5" s="70">
        <v>0.5</v>
      </c>
      <c r="AF5" s="83" t="s">
        <v>453</v>
      </c>
      <c r="AG5" s="69"/>
      <c r="AH5" s="57" t="s">
        <v>454</v>
      </c>
      <c r="AI5" s="70">
        <f>M5+N5+O5</f>
        <v>0.5</v>
      </c>
      <c r="AJ5" s="70">
        <f>Q5+T5+AE5</f>
        <v>0.5</v>
      </c>
      <c r="AK5" s="70">
        <f>AJ5/AI5</f>
        <v>1</v>
      </c>
    </row>
    <row r="6" spans="1:37" ht="180" x14ac:dyDescent="0.25">
      <c r="A6" s="128"/>
      <c r="B6" s="129"/>
      <c r="C6" s="173"/>
      <c r="D6" s="174"/>
      <c r="E6" s="179"/>
      <c r="F6" s="180"/>
      <c r="G6" s="134">
        <v>2</v>
      </c>
      <c r="H6" s="183" t="s">
        <v>338</v>
      </c>
      <c r="I6" s="72">
        <v>2</v>
      </c>
      <c r="J6" s="17" t="s">
        <v>339</v>
      </c>
      <c r="K6" s="28" t="s">
        <v>340</v>
      </c>
      <c r="L6" s="67" t="s">
        <v>337</v>
      </c>
      <c r="M6" s="16">
        <v>0.25</v>
      </c>
      <c r="N6" s="16">
        <v>0.25</v>
      </c>
      <c r="O6" s="16">
        <v>0.25</v>
      </c>
      <c r="P6" s="16">
        <v>0.25</v>
      </c>
      <c r="Q6" s="22">
        <v>0.25</v>
      </c>
      <c r="R6" s="17" t="s">
        <v>341</v>
      </c>
      <c r="S6" s="17" t="s">
        <v>342</v>
      </c>
      <c r="T6" s="70">
        <v>0.25</v>
      </c>
      <c r="U6" s="17" t="s">
        <v>343</v>
      </c>
      <c r="V6" s="69"/>
      <c r="W6" s="17" t="s">
        <v>344</v>
      </c>
      <c r="X6" s="70">
        <f>M6+N6</f>
        <v>0.5</v>
      </c>
      <c r="Y6" s="70">
        <f>Q6+T6</f>
        <v>0.5</v>
      </c>
      <c r="Z6" s="71">
        <f t="shared" ref="Z6:Z12" si="0">Y6/X6</f>
        <v>1</v>
      </c>
      <c r="AA6" s="69"/>
      <c r="AB6" s="69"/>
      <c r="AC6" s="70">
        <f t="shared" ref="AC6:AC12" si="1">N6</f>
        <v>0.25</v>
      </c>
      <c r="AD6" s="70">
        <f t="shared" ref="AD6:AD12" si="2">T6</f>
        <v>0.25</v>
      </c>
      <c r="AE6" s="70">
        <v>0.25</v>
      </c>
      <c r="AF6" s="83" t="s">
        <v>455</v>
      </c>
      <c r="AG6" s="69"/>
      <c r="AH6" s="57" t="s">
        <v>456</v>
      </c>
      <c r="AI6" s="70">
        <f t="shared" ref="AI6:AI12" si="3">M6+N6+O6</f>
        <v>0.75</v>
      </c>
      <c r="AJ6" s="70">
        <f t="shared" ref="AJ6:AJ12" si="4">Q6+T6+AE6</f>
        <v>0.75</v>
      </c>
      <c r="AK6" s="70">
        <f t="shared" ref="AK6:AK12" si="5">AJ6/AI6</f>
        <v>1</v>
      </c>
    </row>
    <row r="7" spans="1:37" ht="95.25" customHeight="1" x14ac:dyDescent="0.25">
      <c r="A7" s="128"/>
      <c r="B7" s="129"/>
      <c r="C7" s="173"/>
      <c r="D7" s="174"/>
      <c r="E7" s="179"/>
      <c r="F7" s="180"/>
      <c r="G7" s="134"/>
      <c r="H7" s="183"/>
      <c r="I7" s="72">
        <v>3</v>
      </c>
      <c r="J7" s="31" t="s">
        <v>345</v>
      </c>
      <c r="K7" s="28" t="s">
        <v>346</v>
      </c>
      <c r="L7" s="67" t="s">
        <v>337</v>
      </c>
      <c r="M7" s="16">
        <v>0.25</v>
      </c>
      <c r="N7" s="16">
        <v>0.25</v>
      </c>
      <c r="O7" s="16">
        <v>0.25</v>
      </c>
      <c r="P7" s="16">
        <v>0.25</v>
      </c>
      <c r="Q7" s="22">
        <v>0.25</v>
      </c>
      <c r="R7" s="17" t="s">
        <v>347</v>
      </c>
      <c r="S7" s="17" t="s">
        <v>348</v>
      </c>
      <c r="T7" s="70">
        <v>0.25</v>
      </c>
      <c r="U7" s="17" t="s">
        <v>349</v>
      </c>
      <c r="V7" s="69"/>
      <c r="W7" s="17" t="s">
        <v>350</v>
      </c>
      <c r="X7" s="70">
        <f>M7+N7</f>
        <v>0.5</v>
      </c>
      <c r="Y7" s="70">
        <f t="shared" ref="Y7:Y12" si="6">Q7+T7</f>
        <v>0.5</v>
      </c>
      <c r="Z7" s="71">
        <f t="shared" si="0"/>
        <v>1</v>
      </c>
      <c r="AA7" s="69"/>
      <c r="AB7" s="69"/>
      <c r="AC7" s="70">
        <f t="shared" si="1"/>
        <v>0.25</v>
      </c>
      <c r="AD7" s="70">
        <f t="shared" si="2"/>
        <v>0.25</v>
      </c>
      <c r="AE7" s="95">
        <v>0.25</v>
      </c>
      <c r="AF7" s="83" t="s">
        <v>472</v>
      </c>
      <c r="AG7" s="69"/>
      <c r="AH7" s="57" t="s">
        <v>473</v>
      </c>
      <c r="AI7" s="70">
        <f t="shared" si="3"/>
        <v>0.75</v>
      </c>
      <c r="AJ7" s="70">
        <f t="shared" si="4"/>
        <v>0.75</v>
      </c>
      <c r="AK7" s="70">
        <f t="shared" si="5"/>
        <v>1</v>
      </c>
    </row>
    <row r="8" spans="1:37" ht="49.5" x14ac:dyDescent="0.25">
      <c r="A8" s="128"/>
      <c r="B8" s="129"/>
      <c r="C8" s="175"/>
      <c r="D8" s="176"/>
      <c r="E8" s="181"/>
      <c r="F8" s="182"/>
      <c r="G8" s="41">
        <v>3</v>
      </c>
      <c r="H8" s="73" t="s">
        <v>351</v>
      </c>
      <c r="I8" s="72">
        <v>4</v>
      </c>
      <c r="J8" s="18" t="s">
        <v>352</v>
      </c>
      <c r="K8" s="28" t="s">
        <v>353</v>
      </c>
      <c r="L8" s="67" t="s">
        <v>337</v>
      </c>
      <c r="M8" s="16">
        <v>0.5</v>
      </c>
      <c r="N8" s="16">
        <v>0.5</v>
      </c>
      <c r="O8" s="16">
        <v>0</v>
      </c>
      <c r="P8" s="16">
        <v>0</v>
      </c>
      <c r="Q8" s="22">
        <v>0.5</v>
      </c>
      <c r="R8" s="17" t="s">
        <v>354</v>
      </c>
      <c r="S8" s="17" t="s">
        <v>355</v>
      </c>
      <c r="T8" s="70">
        <v>0.5</v>
      </c>
      <c r="U8" s="17" t="s">
        <v>356</v>
      </c>
      <c r="V8" s="69"/>
      <c r="W8" s="17" t="s">
        <v>357</v>
      </c>
      <c r="X8" s="70">
        <f t="shared" ref="X8:X12" si="7">M8+N8</f>
        <v>1</v>
      </c>
      <c r="Y8" s="70">
        <f t="shared" si="6"/>
        <v>1</v>
      </c>
      <c r="Z8" s="71">
        <f t="shared" si="0"/>
        <v>1</v>
      </c>
      <c r="AA8" s="69"/>
      <c r="AB8" s="69"/>
      <c r="AC8" s="70">
        <f t="shared" si="1"/>
        <v>0.5</v>
      </c>
      <c r="AD8" s="70">
        <f t="shared" si="2"/>
        <v>0.5</v>
      </c>
      <c r="AE8" s="70">
        <v>0</v>
      </c>
      <c r="AF8" s="87" t="s">
        <v>77</v>
      </c>
      <c r="AG8" s="91"/>
      <c r="AH8" s="90" t="s">
        <v>77</v>
      </c>
      <c r="AI8" s="70">
        <f t="shared" si="3"/>
        <v>1</v>
      </c>
      <c r="AJ8" s="70">
        <f t="shared" si="4"/>
        <v>1</v>
      </c>
      <c r="AK8" s="70">
        <f t="shared" si="5"/>
        <v>1</v>
      </c>
    </row>
    <row r="9" spans="1:37" ht="210" x14ac:dyDescent="0.25">
      <c r="A9" s="128"/>
      <c r="B9" s="129"/>
      <c r="C9" s="171" t="s">
        <v>358</v>
      </c>
      <c r="D9" s="172"/>
      <c r="E9" s="177" t="s">
        <v>359</v>
      </c>
      <c r="F9" s="178"/>
      <c r="G9" s="134">
        <v>4</v>
      </c>
      <c r="H9" s="184" t="s">
        <v>360</v>
      </c>
      <c r="I9" s="72">
        <v>5</v>
      </c>
      <c r="J9" s="29" t="s">
        <v>361</v>
      </c>
      <c r="K9" s="28" t="s">
        <v>362</v>
      </c>
      <c r="L9" s="74" t="s">
        <v>363</v>
      </c>
      <c r="M9" s="16">
        <v>0.25</v>
      </c>
      <c r="N9" s="16">
        <v>0.25</v>
      </c>
      <c r="O9" s="16">
        <v>0.25</v>
      </c>
      <c r="P9" s="16">
        <v>0.25</v>
      </c>
      <c r="Q9" s="22">
        <v>0.25</v>
      </c>
      <c r="R9" s="17" t="s">
        <v>364</v>
      </c>
      <c r="S9" s="17" t="s">
        <v>365</v>
      </c>
      <c r="T9" s="70">
        <v>0.25</v>
      </c>
      <c r="U9" s="17" t="s">
        <v>366</v>
      </c>
      <c r="V9" s="69"/>
      <c r="W9" s="14" t="s">
        <v>367</v>
      </c>
      <c r="X9" s="70">
        <f t="shared" si="7"/>
        <v>0.5</v>
      </c>
      <c r="Y9" s="70">
        <f t="shared" si="6"/>
        <v>0.5</v>
      </c>
      <c r="Z9" s="71">
        <f t="shared" si="0"/>
        <v>1</v>
      </c>
      <c r="AA9" s="69"/>
      <c r="AB9" s="69"/>
      <c r="AC9" s="70">
        <f t="shared" si="1"/>
        <v>0.25</v>
      </c>
      <c r="AD9" s="70">
        <f t="shared" si="2"/>
        <v>0.25</v>
      </c>
      <c r="AE9" s="95">
        <v>0.25</v>
      </c>
      <c r="AF9" s="88" t="s">
        <v>457</v>
      </c>
      <c r="AG9" s="69"/>
      <c r="AH9" s="57" t="s">
        <v>458</v>
      </c>
      <c r="AI9" s="70">
        <f t="shared" si="3"/>
        <v>0.75</v>
      </c>
      <c r="AJ9" s="70">
        <f t="shared" si="4"/>
        <v>0.75</v>
      </c>
      <c r="AK9" s="70">
        <f t="shared" si="5"/>
        <v>1</v>
      </c>
    </row>
    <row r="10" spans="1:37" ht="375" x14ac:dyDescent="0.25">
      <c r="A10" s="128"/>
      <c r="B10" s="129"/>
      <c r="C10" s="173"/>
      <c r="D10" s="174"/>
      <c r="E10" s="179"/>
      <c r="F10" s="180"/>
      <c r="G10" s="134"/>
      <c r="H10" s="184"/>
      <c r="I10" s="72">
        <v>6</v>
      </c>
      <c r="J10" s="17" t="s">
        <v>368</v>
      </c>
      <c r="K10" s="28" t="s">
        <v>369</v>
      </c>
      <c r="L10" s="74" t="s">
        <v>363</v>
      </c>
      <c r="M10" s="16">
        <v>0.25</v>
      </c>
      <c r="N10" s="16">
        <v>0.25</v>
      </c>
      <c r="O10" s="16">
        <v>0.25</v>
      </c>
      <c r="P10" s="16">
        <v>0.25</v>
      </c>
      <c r="Q10" s="22">
        <v>0.25</v>
      </c>
      <c r="R10" s="17" t="s">
        <v>370</v>
      </c>
      <c r="S10" s="17" t="s">
        <v>371</v>
      </c>
      <c r="T10" s="70">
        <v>0.25</v>
      </c>
      <c r="U10" s="17" t="s">
        <v>372</v>
      </c>
      <c r="V10" s="69"/>
      <c r="W10" s="17" t="s">
        <v>371</v>
      </c>
      <c r="X10" s="70">
        <f t="shared" si="7"/>
        <v>0.5</v>
      </c>
      <c r="Y10" s="70">
        <f t="shared" si="6"/>
        <v>0.5</v>
      </c>
      <c r="Z10" s="71">
        <f t="shared" si="0"/>
        <v>1</v>
      </c>
      <c r="AA10" s="69"/>
      <c r="AB10" s="69"/>
      <c r="AC10" s="70">
        <f t="shared" si="1"/>
        <v>0.25</v>
      </c>
      <c r="AD10" s="70">
        <f t="shared" si="2"/>
        <v>0.25</v>
      </c>
      <c r="AE10" s="95">
        <v>0.25</v>
      </c>
      <c r="AF10" s="88" t="s">
        <v>459</v>
      </c>
      <c r="AG10" s="69"/>
      <c r="AH10" s="57" t="s">
        <v>460</v>
      </c>
      <c r="AI10" s="70">
        <f t="shared" si="3"/>
        <v>0.75</v>
      </c>
      <c r="AJ10" s="70">
        <f t="shared" si="4"/>
        <v>0.75</v>
      </c>
      <c r="AK10" s="70">
        <f t="shared" si="5"/>
        <v>1</v>
      </c>
    </row>
    <row r="11" spans="1:37" ht="240" x14ac:dyDescent="0.25">
      <c r="A11" s="128"/>
      <c r="B11" s="129"/>
      <c r="C11" s="175"/>
      <c r="D11" s="176"/>
      <c r="E11" s="181"/>
      <c r="F11" s="182"/>
      <c r="G11" s="134"/>
      <c r="H11" s="184"/>
      <c r="I11" s="72">
        <v>7</v>
      </c>
      <c r="J11" s="36" t="s">
        <v>373</v>
      </c>
      <c r="K11" s="28" t="s">
        <v>374</v>
      </c>
      <c r="L11" s="74" t="s">
        <v>363</v>
      </c>
      <c r="M11" s="16">
        <v>0.25</v>
      </c>
      <c r="N11" s="16">
        <v>0.25</v>
      </c>
      <c r="O11" s="16">
        <v>0.25</v>
      </c>
      <c r="P11" s="16">
        <v>0.25</v>
      </c>
      <c r="Q11" s="22">
        <v>0.25</v>
      </c>
      <c r="R11" s="17" t="s">
        <v>375</v>
      </c>
      <c r="S11" s="17" t="s">
        <v>376</v>
      </c>
      <c r="T11" s="70">
        <v>0.25</v>
      </c>
      <c r="U11" s="17" t="s">
        <v>377</v>
      </c>
      <c r="V11" s="69"/>
      <c r="W11" s="17" t="s">
        <v>378</v>
      </c>
      <c r="X11" s="70">
        <f t="shared" si="7"/>
        <v>0.5</v>
      </c>
      <c r="Y11" s="70">
        <f t="shared" si="6"/>
        <v>0.5</v>
      </c>
      <c r="Z11" s="71">
        <f t="shared" si="0"/>
        <v>1</v>
      </c>
      <c r="AA11" s="69"/>
      <c r="AB11" s="69"/>
      <c r="AC11" s="70">
        <f t="shared" si="1"/>
        <v>0.25</v>
      </c>
      <c r="AD11" s="70">
        <f t="shared" si="2"/>
        <v>0.25</v>
      </c>
      <c r="AE11" s="70">
        <v>0.25</v>
      </c>
      <c r="AF11" s="88" t="s">
        <v>461</v>
      </c>
      <c r="AG11" s="69"/>
      <c r="AH11" s="57" t="s">
        <v>462</v>
      </c>
      <c r="AI11" s="70">
        <f t="shared" si="3"/>
        <v>0.75</v>
      </c>
      <c r="AJ11" s="70">
        <f t="shared" si="4"/>
        <v>0.75</v>
      </c>
      <c r="AK11" s="70">
        <f t="shared" si="5"/>
        <v>1</v>
      </c>
    </row>
    <row r="12" spans="1:37" ht="300" x14ac:dyDescent="0.25">
      <c r="A12" s="130"/>
      <c r="B12" s="131"/>
      <c r="C12" s="185" t="s">
        <v>379</v>
      </c>
      <c r="D12" s="186"/>
      <c r="E12" s="187" t="s">
        <v>69</v>
      </c>
      <c r="F12" s="188"/>
      <c r="G12" s="134"/>
      <c r="H12" s="184"/>
      <c r="I12" s="72">
        <v>8</v>
      </c>
      <c r="J12" s="36" t="s">
        <v>380</v>
      </c>
      <c r="K12" s="28" t="s">
        <v>381</v>
      </c>
      <c r="L12" s="74" t="s">
        <v>363</v>
      </c>
      <c r="M12" s="75">
        <v>0.25</v>
      </c>
      <c r="N12" s="75">
        <v>0.25</v>
      </c>
      <c r="O12" s="75">
        <v>0.25</v>
      </c>
      <c r="P12" s="75">
        <v>0.25</v>
      </c>
      <c r="Q12" s="22">
        <v>0.25</v>
      </c>
      <c r="R12" s="17" t="s">
        <v>382</v>
      </c>
      <c r="S12" s="17" t="s">
        <v>383</v>
      </c>
      <c r="T12" s="70">
        <v>0.25</v>
      </c>
      <c r="U12" s="17" t="s">
        <v>384</v>
      </c>
      <c r="V12" s="69"/>
      <c r="W12" s="17" t="s">
        <v>385</v>
      </c>
      <c r="X12" s="70">
        <f t="shared" si="7"/>
        <v>0.5</v>
      </c>
      <c r="Y12" s="70">
        <f t="shared" si="6"/>
        <v>0.5</v>
      </c>
      <c r="Z12" s="71">
        <f t="shared" si="0"/>
        <v>1</v>
      </c>
      <c r="AA12" s="69"/>
      <c r="AB12" s="69"/>
      <c r="AC12" s="70">
        <f t="shared" si="1"/>
        <v>0.25</v>
      </c>
      <c r="AD12" s="70">
        <f t="shared" si="2"/>
        <v>0.25</v>
      </c>
      <c r="AE12" s="70">
        <v>0.25</v>
      </c>
      <c r="AF12" s="88" t="s">
        <v>463</v>
      </c>
      <c r="AG12" s="69"/>
      <c r="AH12" s="57" t="s">
        <v>464</v>
      </c>
      <c r="AI12" s="70">
        <f t="shared" si="3"/>
        <v>0.75</v>
      </c>
      <c r="AJ12" s="70">
        <f t="shared" si="4"/>
        <v>0.75</v>
      </c>
      <c r="AK12" s="70">
        <f t="shared" si="5"/>
        <v>1</v>
      </c>
    </row>
    <row r="13" spans="1:37" ht="57" customHeight="1" x14ac:dyDescent="0.25">
      <c r="AH13" s="107" t="s">
        <v>480</v>
      </c>
      <c r="AI13" s="69"/>
      <c r="AJ13" s="69"/>
      <c r="AK13" s="70">
        <f>AVERAGE(AK5:AK12)</f>
        <v>1</v>
      </c>
    </row>
  </sheetData>
  <sheetProtection algorithmName="SHA-512" hashValue="EKB5dbzzJNXtVCi1pnZQptDKEyXNsTEQnn1bPl6Y+irDWEoi+bVNN8/3M6husWscneW7fPocYdGqBSuJZwkXxQ==" saltValue="sxHfUx5myI7eYOCcK6zQmQ==" spinCount="100000" sheet="1" objects="1" scenarios="1" selectLockedCells="1" selectUnlockedCells="1"/>
  <mergeCells count="24">
    <mergeCell ref="A5:B12"/>
    <mergeCell ref="C5:D8"/>
    <mergeCell ref="E5:F8"/>
    <mergeCell ref="G6:G7"/>
    <mergeCell ref="H6:H7"/>
    <mergeCell ref="C9:D11"/>
    <mergeCell ref="E9:F11"/>
    <mergeCell ref="G9:G12"/>
    <mergeCell ref="H9:H12"/>
    <mergeCell ref="C12:D12"/>
    <mergeCell ref="E12:F12"/>
    <mergeCell ref="AI2:AK3"/>
    <mergeCell ref="AE2:AH3"/>
    <mergeCell ref="A4:B4"/>
    <mergeCell ref="C4:D4"/>
    <mergeCell ref="E4:F4"/>
    <mergeCell ref="G4:H4"/>
    <mergeCell ref="I4:J4"/>
    <mergeCell ref="AC2:AD3"/>
    <mergeCell ref="A1:D3"/>
    <mergeCell ref="E1:P3"/>
    <mergeCell ref="Q2:S3"/>
    <mergeCell ref="T2:W3"/>
    <mergeCell ref="X2:AB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7"/>
  <sheetViews>
    <sheetView workbookViewId="0">
      <selection activeCell="I6" sqref="I6"/>
    </sheetView>
  </sheetViews>
  <sheetFormatPr baseColWidth="10" defaultRowHeight="15" x14ac:dyDescent="0.25"/>
  <cols>
    <col min="3" max="3" width="48.28515625" bestFit="1" customWidth="1"/>
    <col min="4" max="4" width="37" customWidth="1"/>
  </cols>
  <sheetData>
    <row r="2" spans="3:4" ht="39" customHeight="1" x14ac:dyDescent="0.25">
      <c r="C2" s="82" t="s">
        <v>470</v>
      </c>
      <c r="D2" s="102" t="s">
        <v>474</v>
      </c>
    </row>
    <row r="3" spans="3:4" ht="18.75" customHeight="1" x14ac:dyDescent="0.25">
      <c r="C3" s="84" t="s">
        <v>468</v>
      </c>
      <c r="D3" s="70">
        <v>0.94</v>
      </c>
    </row>
    <row r="4" spans="3:4" ht="18" customHeight="1" x14ac:dyDescent="0.25">
      <c r="C4" s="84" t="s">
        <v>467</v>
      </c>
      <c r="D4" s="70">
        <v>0.95</v>
      </c>
    </row>
    <row r="5" spans="3:4" ht="21" customHeight="1" x14ac:dyDescent="0.25">
      <c r="C5" s="84" t="s">
        <v>469</v>
      </c>
      <c r="D5" s="70">
        <v>1</v>
      </c>
    </row>
    <row r="6" spans="3:4" ht="21" customHeight="1" x14ac:dyDescent="0.25">
      <c r="C6" s="84" t="s">
        <v>465</v>
      </c>
      <c r="D6" s="70">
        <v>1</v>
      </c>
    </row>
    <row r="7" spans="3:4" ht="22.5" customHeight="1" x14ac:dyDescent="0.25">
      <c r="C7" s="84" t="s">
        <v>466</v>
      </c>
      <c r="D7" s="70">
        <v>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15. 1PA -SUB DESARROLLO Y TECNO</vt:lpstr>
      <vt:lpstr>15.2. PA- SECRETARIA GENERAL</vt:lpstr>
      <vt:lpstr>15.3. DIRECCION GENERAL</vt:lpstr>
      <vt:lpstr>15.4. SUB PROMOCION</vt:lpstr>
      <vt:lpstr>15.5. SUB ADMINISTRACION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PAULA</cp:lastModifiedBy>
  <cp:lastPrinted>2019-10-29T20:12:52Z</cp:lastPrinted>
  <dcterms:created xsi:type="dcterms:W3CDTF">2015-06-05T18:17:20Z</dcterms:created>
  <dcterms:modified xsi:type="dcterms:W3CDTF">2019-10-29T22:25:49Z</dcterms:modified>
</cp:coreProperties>
</file>